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tellan\Documents\BackUp_Nano_190324\NANO\SNQ\Hemsida_utv\Utsnitt\Data14T2_18T3\"/>
    </mc:Choice>
  </mc:AlternateContent>
  <xr:revisionPtr revIDLastSave="0" documentId="8_{96B1146B-9808-477B-9B7E-77FD36CD2AB6}" xr6:coauthVersionLast="41" xr6:coauthVersionMax="41" xr10:uidLastSave="{00000000-0000-0000-0000-000000000000}"/>
  <workbookProtection workbookAlgorithmName="SHA-512" workbookHashValue="SWJmwXiGBp0vV/gGHrPGY2916LxmNACXBBZ+Rbe06NaMyWbuNsmUvh430saTimI3lc1dkt2iDFRXg/sQXJ7Zrw==" workbookSaltValue="ZGuhIqFFL3mGAl9pPk6zzQ==" workbookSpinCount="100000" lockStructure="1"/>
  <bookViews>
    <workbookView xWindow="-108" yWindow="-108" windowWidth="30936" windowHeight="16896" xr2:uid="{00000000-000D-0000-FFFF-FFFF00000000}"/>
  </bookViews>
  <sheets>
    <sheet name="DataStore_LT28w_2" sheetId="2" r:id="rId1"/>
    <sheet name="Tutorial" sheetId="6" r:id="rId2"/>
    <sheet name="AddData" sheetId="5" state="hidden" r:id="rId3"/>
    <sheet name="Data1" sheetId="1" state="hidden" r:id="rId4"/>
    <sheet name="Blad1" sheetId="7" state="hidden" r:id="rId5"/>
    <sheet name="FisherXTest" sheetId="4" state="hidden" r:id="rId6"/>
  </sheets>
  <definedNames>
    <definedName name="_xlnm._FilterDatabase" localSheetId="2" hidden="1">AddData!$Q$1:$S$1</definedName>
    <definedName name="Utsnitt_BW_z_score">#N/A</definedName>
    <definedName name="Utsnitt_GA_class__w">#N/A</definedName>
    <definedName name="Utsnitt_Inborn">#N/A</definedName>
    <definedName name="Utsnitt_Sex">#N/A</definedName>
  </definedNames>
  <calcPr calcId="191029"/>
  <pivotCaches>
    <pivotCache cacheId="175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5" l="1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770" i="5"/>
  <c r="P771" i="5"/>
  <c r="P772" i="5"/>
  <c r="P773" i="5"/>
  <c r="P774" i="5"/>
  <c r="P775" i="5"/>
  <c r="P776" i="5"/>
  <c r="P777" i="5"/>
  <c r="P778" i="5"/>
  <c r="P779" i="5"/>
  <c r="P780" i="5"/>
  <c r="P781" i="5"/>
  <c r="P782" i="5"/>
  <c r="P783" i="5"/>
  <c r="P784" i="5"/>
  <c r="P785" i="5"/>
  <c r="P786" i="5"/>
  <c r="P787" i="5"/>
  <c r="P788" i="5"/>
  <c r="P789" i="5"/>
  <c r="P790" i="5"/>
  <c r="P791" i="5"/>
  <c r="P792" i="5"/>
  <c r="P793" i="5"/>
  <c r="P794" i="5"/>
  <c r="P795" i="5"/>
  <c r="P796" i="5"/>
  <c r="P797" i="5"/>
  <c r="P798" i="5"/>
  <c r="P799" i="5"/>
  <c r="P800" i="5"/>
  <c r="P801" i="5"/>
  <c r="P802" i="5"/>
  <c r="P803" i="5"/>
  <c r="P804" i="5"/>
  <c r="P805" i="5"/>
  <c r="P806" i="5"/>
  <c r="P807" i="5"/>
  <c r="P808" i="5"/>
  <c r="P809" i="5"/>
  <c r="P810" i="5"/>
  <c r="P811" i="5"/>
  <c r="P812" i="5"/>
  <c r="P813" i="5"/>
  <c r="P814" i="5"/>
  <c r="P815" i="5"/>
  <c r="P816" i="5"/>
  <c r="P817" i="5"/>
  <c r="P818" i="5"/>
  <c r="P819" i="5"/>
  <c r="P820" i="5"/>
  <c r="P821" i="5"/>
  <c r="P822" i="5"/>
  <c r="P823" i="5"/>
  <c r="P824" i="5"/>
  <c r="P825" i="5"/>
  <c r="P826" i="5"/>
  <c r="P827" i="5"/>
  <c r="P828" i="5"/>
  <c r="P829" i="5"/>
  <c r="P830" i="5"/>
  <c r="P831" i="5"/>
  <c r="P832" i="5"/>
  <c r="P833" i="5"/>
  <c r="P834" i="5"/>
  <c r="P835" i="5"/>
  <c r="P836" i="5"/>
  <c r="P837" i="5"/>
  <c r="P838" i="5"/>
  <c r="P839" i="5"/>
  <c r="P840" i="5"/>
  <c r="P841" i="5"/>
  <c r="P842" i="5"/>
  <c r="P843" i="5"/>
  <c r="P844" i="5"/>
  <c r="P845" i="5"/>
  <c r="P846" i="5"/>
  <c r="P847" i="5"/>
  <c r="P848" i="5"/>
  <c r="P849" i="5"/>
  <c r="P850" i="5"/>
  <c r="P851" i="5"/>
  <c r="P852" i="5"/>
  <c r="P853" i="5"/>
  <c r="P854" i="5"/>
  <c r="P855" i="5"/>
  <c r="P856" i="5"/>
  <c r="P857" i="5"/>
  <c r="P858" i="5"/>
  <c r="P859" i="5"/>
  <c r="P860" i="5"/>
  <c r="P861" i="5"/>
  <c r="P862" i="5"/>
  <c r="P863" i="5"/>
  <c r="P864" i="5"/>
  <c r="P865" i="5"/>
  <c r="P866" i="5"/>
  <c r="P867" i="5"/>
  <c r="P868" i="5"/>
  <c r="P869" i="5"/>
  <c r="P870" i="5"/>
  <c r="P871" i="5"/>
  <c r="P872" i="5"/>
  <c r="P873" i="5"/>
  <c r="P874" i="5"/>
  <c r="P875" i="5"/>
  <c r="P876" i="5"/>
  <c r="P877" i="5"/>
  <c r="P878" i="5"/>
  <c r="P879" i="5"/>
  <c r="P880" i="5"/>
  <c r="P881" i="5"/>
  <c r="P882" i="5"/>
  <c r="P883" i="5"/>
  <c r="P884" i="5"/>
  <c r="P885" i="5"/>
  <c r="P886" i="5"/>
  <c r="P887" i="5"/>
  <c r="P888" i="5"/>
  <c r="P889" i="5"/>
  <c r="P890" i="5"/>
  <c r="P891" i="5"/>
  <c r="P892" i="5"/>
  <c r="P893" i="5"/>
  <c r="P894" i="5"/>
  <c r="P895" i="5"/>
  <c r="P896" i="5"/>
  <c r="P897" i="5"/>
  <c r="P898" i="5"/>
  <c r="P899" i="5"/>
  <c r="P900" i="5"/>
  <c r="P901" i="5"/>
  <c r="P902" i="5"/>
  <c r="P903" i="5"/>
  <c r="P904" i="5"/>
  <c r="P905" i="5"/>
  <c r="P906" i="5"/>
  <c r="P907" i="5"/>
  <c r="P908" i="5"/>
  <c r="P909" i="5"/>
  <c r="P910" i="5"/>
  <c r="P911" i="5"/>
  <c r="P912" i="5"/>
  <c r="P913" i="5"/>
  <c r="P914" i="5"/>
  <c r="P915" i="5"/>
  <c r="P916" i="5"/>
  <c r="P917" i="5"/>
  <c r="P918" i="5"/>
  <c r="P919" i="5"/>
  <c r="P920" i="5"/>
  <c r="P921" i="5"/>
  <c r="P922" i="5"/>
  <c r="P923" i="5"/>
  <c r="P924" i="5"/>
  <c r="P925" i="5"/>
  <c r="P926" i="5"/>
  <c r="P927" i="5"/>
  <c r="P928" i="5"/>
  <c r="P929" i="5"/>
  <c r="P930" i="5"/>
  <c r="P931" i="5"/>
  <c r="P932" i="5"/>
  <c r="P933" i="5"/>
  <c r="P934" i="5"/>
  <c r="P935" i="5"/>
  <c r="P936" i="5"/>
  <c r="P937" i="5"/>
  <c r="P938" i="5"/>
  <c r="P939" i="5"/>
  <c r="P940" i="5"/>
  <c r="P941" i="5"/>
  <c r="P942" i="5"/>
  <c r="P943" i="5"/>
  <c r="P944" i="5"/>
  <c r="P945" i="5"/>
  <c r="P946" i="5"/>
  <c r="P947" i="5"/>
  <c r="P948" i="5"/>
  <c r="P949" i="5"/>
  <c r="P950" i="5"/>
  <c r="P951" i="5"/>
  <c r="P952" i="5"/>
  <c r="P953" i="5"/>
  <c r="P954" i="5"/>
  <c r="P955" i="5"/>
  <c r="P956" i="5"/>
  <c r="P957" i="5"/>
  <c r="P958" i="5"/>
  <c r="P959" i="5"/>
  <c r="P960" i="5"/>
  <c r="P961" i="5"/>
  <c r="P962" i="5"/>
  <c r="P963" i="5"/>
  <c r="P964" i="5"/>
  <c r="P965" i="5"/>
  <c r="P966" i="5"/>
  <c r="P967" i="5"/>
  <c r="P968" i="5"/>
  <c r="P969" i="5"/>
  <c r="P970" i="5"/>
  <c r="P971" i="5"/>
  <c r="P972" i="5"/>
  <c r="P973" i="5"/>
  <c r="P974" i="5"/>
  <c r="P975" i="5"/>
  <c r="P976" i="5"/>
  <c r="P977" i="5"/>
  <c r="P978" i="5"/>
  <c r="P979" i="5"/>
  <c r="P980" i="5"/>
  <c r="P981" i="5"/>
  <c r="P982" i="5"/>
  <c r="P983" i="5"/>
  <c r="P984" i="5"/>
  <c r="P985" i="5"/>
  <c r="P986" i="5"/>
  <c r="P987" i="5"/>
  <c r="P988" i="5"/>
  <c r="P989" i="5"/>
  <c r="P990" i="5"/>
  <c r="P991" i="5"/>
  <c r="P992" i="5"/>
  <c r="P993" i="5"/>
  <c r="P994" i="5"/>
  <c r="P995" i="5"/>
  <c r="P996" i="5"/>
  <c r="P997" i="5"/>
  <c r="P998" i="5"/>
  <c r="P999" i="5"/>
  <c r="P1000" i="5"/>
  <c r="P1001" i="5"/>
  <c r="P1002" i="5"/>
  <c r="P1003" i="5"/>
  <c r="P1004" i="5"/>
  <c r="P1005" i="5"/>
  <c r="P1006" i="5"/>
  <c r="P1007" i="5"/>
  <c r="P1008" i="5"/>
  <c r="P1009" i="5"/>
  <c r="P1010" i="5"/>
  <c r="P1011" i="5"/>
  <c r="P1012" i="5"/>
  <c r="P1013" i="5"/>
  <c r="P1014" i="5"/>
  <c r="P1015" i="5"/>
  <c r="P1016" i="5"/>
  <c r="P1017" i="5"/>
  <c r="P1018" i="5"/>
  <c r="P1019" i="5"/>
  <c r="P1020" i="5"/>
  <c r="P1021" i="5"/>
  <c r="P1022" i="5"/>
  <c r="P1023" i="5"/>
  <c r="P1024" i="5"/>
  <c r="P1025" i="5"/>
  <c r="P1026" i="5"/>
  <c r="P1027" i="5"/>
  <c r="P1028" i="5"/>
  <c r="P1029" i="5"/>
  <c r="P1030" i="5"/>
  <c r="P1031" i="5"/>
  <c r="P1032" i="5"/>
  <c r="P1033" i="5"/>
  <c r="P1034" i="5"/>
  <c r="P1035" i="5"/>
  <c r="P1036" i="5"/>
  <c r="P1037" i="5"/>
  <c r="P1038" i="5"/>
  <c r="P1039" i="5"/>
  <c r="P1040" i="5"/>
  <c r="P1041" i="5"/>
  <c r="P1042" i="5"/>
  <c r="P1043" i="5"/>
  <c r="P1044" i="5"/>
  <c r="P1045" i="5"/>
  <c r="P1046" i="5"/>
  <c r="P1047" i="5"/>
  <c r="P1048" i="5"/>
  <c r="P1049" i="5"/>
  <c r="P1050" i="5"/>
  <c r="P1051" i="5"/>
  <c r="P1052" i="5"/>
  <c r="P1053" i="5"/>
  <c r="P1054" i="5"/>
  <c r="P1055" i="5"/>
  <c r="P1056" i="5"/>
  <c r="P1057" i="5"/>
  <c r="P1058" i="5"/>
  <c r="P1059" i="5"/>
  <c r="P1060" i="5"/>
  <c r="P1061" i="5"/>
  <c r="P1062" i="5"/>
  <c r="P1063" i="5"/>
  <c r="P1064" i="5"/>
  <c r="P1065" i="5"/>
  <c r="P1066" i="5"/>
  <c r="P1067" i="5"/>
  <c r="P1068" i="5"/>
  <c r="P1069" i="5"/>
  <c r="P1070" i="5"/>
  <c r="P1071" i="5"/>
  <c r="P1072" i="5"/>
  <c r="P1073" i="5"/>
  <c r="P1074" i="5"/>
  <c r="P1075" i="5"/>
  <c r="P1076" i="5"/>
  <c r="P1077" i="5"/>
  <c r="P1078" i="5"/>
  <c r="P1079" i="5"/>
  <c r="P1080" i="5"/>
  <c r="P1081" i="5"/>
  <c r="P1082" i="5"/>
  <c r="P1083" i="5"/>
  <c r="P1084" i="5"/>
  <c r="P1085" i="5"/>
  <c r="P1086" i="5"/>
  <c r="P1087" i="5"/>
  <c r="P1088" i="5"/>
  <c r="P1089" i="5"/>
  <c r="P1090" i="5"/>
  <c r="P1091" i="5"/>
  <c r="P1092" i="5"/>
  <c r="P1093" i="5"/>
  <c r="P1094" i="5"/>
  <c r="P1095" i="5"/>
  <c r="P1096" i="5"/>
  <c r="P1097" i="5"/>
  <c r="P1098" i="5"/>
  <c r="P1099" i="5"/>
  <c r="P1100" i="5"/>
  <c r="P1101" i="5"/>
  <c r="P1102" i="5"/>
  <c r="P1103" i="5"/>
  <c r="P1104" i="5"/>
  <c r="P1105" i="5"/>
  <c r="P1106" i="5"/>
  <c r="P1107" i="5"/>
  <c r="P1108" i="5"/>
  <c r="P1109" i="5"/>
  <c r="P1110" i="5"/>
  <c r="P1111" i="5"/>
  <c r="P1112" i="5"/>
  <c r="P1113" i="5"/>
  <c r="P1114" i="5"/>
  <c r="P1115" i="5"/>
  <c r="P1116" i="5"/>
  <c r="P1117" i="5"/>
  <c r="P1118" i="5"/>
  <c r="P1119" i="5"/>
  <c r="P1120" i="5"/>
  <c r="P1121" i="5"/>
  <c r="P1122" i="5"/>
  <c r="P1123" i="5"/>
  <c r="P1124" i="5"/>
  <c r="P1125" i="5"/>
  <c r="P1126" i="5"/>
  <c r="P1127" i="5"/>
  <c r="P1128" i="5"/>
  <c r="P1129" i="5"/>
  <c r="P1130" i="5"/>
  <c r="P1131" i="5"/>
  <c r="P1132" i="5"/>
  <c r="P1133" i="5"/>
  <c r="P1134" i="5"/>
  <c r="P1135" i="5"/>
  <c r="P1136" i="5"/>
  <c r="P1137" i="5"/>
  <c r="P1138" i="5"/>
  <c r="P1139" i="5"/>
  <c r="P1140" i="5"/>
  <c r="P1141" i="5"/>
  <c r="P1142" i="5"/>
  <c r="P1143" i="5"/>
  <c r="P1144" i="5"/>
  <c r="P1145" i="5"/>
  <c r="P1146" i="5"/>
  <c r="P1147" i="5"/>
  <c r="P1148" i="5"/>
  <c r="P1149" i="5"/>
  <c r="P1150" i="5"/>
  <c r="P1151" i="5"/>
  <c r="P1152" i="5"/>
  <c r="P1153" i="5"/>
  <c r="P1154" i="5"/>
  <c r="P1155" i="5"/>
  <c r="P1156" i="5"/>
  <c r="P1157" i="5"/>
  <c r="P1158" i="5"/>
  <c r="P1159" i="5"/>
  <c r="P1160" i="5"/>
  <c r="P1161" i="5"/>
  <c r="P1162" i="5"/>
  <c r="P1163" i="5"/>
  <c r="P1164" i="5"/>
  <c r="P1165" i="5"/>
  <c r="P1166" i="5"/>
  <c r="P1167" i="5"/>
  <c r="P1168" i="5"/>
  <c r="P1169" i="5"/>
  <c r="P1170" i="5"/>
  <c r="P1171" i="5"/>
  <c r="P1172" i="5"/>
  <c r="P1173" i="5"/>
  <c r="P1174" i="5"/>
  <c r="P1175" i="5"/>
  <c r="P1176" i="5"/>
  <c r="P1177" i="5"/>
  <c r="P1178" i="5"/>
  <c r="P1179" i="5"/>
  <c r="P1180" i="5"/>
  <c r="P1181" i="5"/>
  <c r="P1182" i="5"/>
  <c r="P1183" i="5"/>
  <c r="P1184" i="5"/>
  <c r="P1185" i="5"/>
  <c r="P1186" i="5"/>
  <c r="P1187" i="5"/>
  <c r="P1188" i="5"/>
  <c r="P1189" i="5"/>
  <c r="P1190" i="5"/>
  <c r="P1191" i="5"/>
  <c r="P1192" i="5"/>
  <c r="P1193" i="5"/>
  <c r="P1194" i="5"/>
  <c r="P1195" i="5"/>
  <c r="P1196" i="5"/>
  <c r="P1197" i="5"/>
  <c r="P1198" i="5"/>
  <c r="P1199" i="5"/>
  <c r="P1200" i="5"/>
  <c r="P1201" i="5"/>
  <c r="P1202" i="5"/>
  <c r="P1203" i="5"/>
  <c r="P1204" i="5"/>
  <c r="P1205" i="5"/>
  <c r="P1206" i="5"/>
  <c r="P1207" i="5"/>
  <c r="P1208" i="5"/>
  <c r="P1209" i="5"/>
  <c r="P1210" i="5"/>
  <c r="P1211" i="5"/>
  <c r="P1212" i="5"/>
  <c r="P1213" i="5"/>
  <c r="P1214" i="5"/>
  <c r="P1215" i="5"/>
  <c r="P1216" i="5"/>
  <c r="P1217" i="5"/>
  <c r="P1218" i="5"/>
  <c r="P1219" i="5"/>
  <c r="P1220" i="5"/>
  <c r="P1221" i="5"/>
  <c r="P1222" i="5"/>
  <c r="P1223" i="5"/>
  <c r="P1224" i="5"/>
  <c r="P1225" i="5"/>
  <c r="P1226" i="5"/>
  <c r="P1227" i="5"/>
  <c r="P1228" i="5"/>
  <c r="P1229" i="5"/>
  <c r="P1230" i="5"/>
  <c r="P1231" i="5"/>
  <c r="P1232" i="5"/>
  <c r="P1233" i="5"/>
  <c r="P1234" i="5"/>
  <c r="P1235" i="5"/>
  <c r="P1236" i="5"/>
  <c r="P1237" i="5"/>
  <c r="P1238" i="5"/>
  <c r="P1239" i="5"/>
  <c r="P1240" i="5"/>
  <c r="P1241" i="5"/>
  <c r="P1242" i="5"/>
  <c r="P1243" i="5"/>
  <c r="P1244" i="5"/>
  <c r="P1245" i="5"/>
  <c r="P1246" i="5"/>
  <c r="P1247" i="5"/>
  <c r="P1248" i="5"/>
  <c r="P1249" i="5"/>
  <c r="P1250" i="5"/>
  <c r="P1251" i="5"/>
  <c r="P1252" i="5"/>
  <c r="P1253" i="5"/>
  <c r="P1254" i="5"/>
  <c r="P1255" i="5"/>
  <c r="P1256" i="5"/>
  <c r="P1257" i="5"/>
  <c r="P1258" i="5"/>
  <c r="P1259" i="5"/>
  <c r="P1260" i="5"/>
  <c r="P1261" i="5"/>
  <c r="P1262" i="5"/>
  <c r="P1263" i="5"/>
  <c r="P1264" i="5"/>
  <c r="P1265" i="5"/>
  <c r="P1266" i="5"/>
  <c r="P1267" i="5"/>
  <c r="P1268" i="5"/>
  <c r="P1269" i="5"/>
  <c r="P1270" i="5"/>
  <c r="P1271" i="5"/>
  <c r="P1272" i="5"/>
  <c r="P1273" i="5"/>
  <c r="P1274" i="5"/>
  <c r="P1275" i="5"/>
  <c r="P1276" i="5"/>
  <c r="P1277" i="5"/>
  <c r="P1278" i="5"/>
  <c r="P1279" i="5"/>
  <c r="P1280" i="5"/>
  <c r="P1281" i="5"/>
  <c r="P1282" i="5"/>
  <c r="P1283" i="5"/>
  <c r="P1284" i="5"/>
  <c r="P1285" i="5"/>
  <c r="P1286" i="5"/>
  <c r="P1287" i="5"/>
  <c r="P1288" i="5"/>
  <c r="P1289" i="5"/>
  <c r="P1290" i="5"/>
  <c r="P1291" i="5"/>
  <c r="P1292" i="5"/>
  <c r="P1293" i="5"/>
  <c r="P1294" i="5"/>
  <c r="P1295" i="5"/>
  <c r="P1296" i="5"/>
  <c r="P1297" i="5"/>
  <c r="P1298" i="5"/>
  <c r="P1299" i="5"/>
  <c r="P1300" i="5"/>
  <c r="P1301" i="5"/>
  <c r="P1302" i="5"/>
  <c r="P1303" i="5"/>
  <c r="P1304" i="5"/>
  <c r="P1305" i="5"/>
  <c r="P1306" i="5"/>
  <c r="P1307" i="5"/>
  <c r="P1308" i="5"/>
  <c r="P1309" i="5"/>
  <c r="P1310" i="5"/>
  <c r="P1311" i="5"/>
  <c r="P1312" i="5"/>
  <c r="P1313" i="5"/>
  <c r="P1314" i="5"/>
  <c r="P1315" i="5"/>
  <c r="P1316" i="5"/>
  <c r="P1317" i="5"/>
  <c r="P1318" i="5"/>
  <c r="P1319" i="5"/>
  <c r="P1320" i="5"/>
  <c r="P1321" i="5"/>
  <c r="P1322" i="5"/>
  <c r="P1323" i="5"/>
  <c r="P1324" i="5"/>
  <c r="P1325" i="5"/>
  <c r="P1326" i="5"/>
  <c r="P1327" i="5"/>
  <c r="P1328" i="5"/>
  <c r="P1329" i="5"/>
  <c r="P1330" i="5"/>
  <c r="P1331" i="5"/>
  <c r="P1332" i="5"/>
  <c r="P1333" i="5"/>
  <c r="P1334" i="5"/>
  <c r="P1335" i="5"/>
  <c r="P1336" i="5"/>
  <c r="P1337" i="5"/>
  <c r="P1338" i="5"/>
  <c r="P1339" i="5"/>
  <c r="P1340" i="5"/>
  <c r="P1341" i="5"/>
  <c r="P1342" i="5"/>
  <c r="P1343" i="5"/>
  <c r="P1344" i="5"/>
  <c r="P1345" i="5"/>
  <c r="P1346" i="5"/>
  <c r="P1347" i="5"/>
  <c r="P1348" i="5"/>
  <c r="P1349" i="5"/>
  <c r="P1350" i="5"/>
  <c r="P1351" i="5"/>
  <c r="P1352" i="5"/>
  <c r="P1353" i="5"/>
  <c r="P1354" i="5"/>
  <c r="P1355" i="5"/>
  <c r="P1356" i="5"/>
  <c r="P1357" i="5"/>
  <c r="P1358" i="5"/>
  <c r="P1359" i="5"/>
  <c r="P1360" i="5"/>
  <c r="P1361" i="5"/>
  <c r="P1362" i="5"/>
  <c r="P1363" i="5"/>
  <c r="P1364" i="5"/>
  <c r="P1365" i="5"/>
  <c r="P1366" i="5"/>
  <c r="P1367" i="5"/>
  <c r="P1368" i="5"/>
  <c r="P1369" i="5"/>
  <c r="P1370" i="5"/>
  <c r="P1371" i="5"/>
  <c r="P1372" i="5"/>
  <c r="P1373" i="5"/>
  <c r="P1374" i="5"/>
  <c r="P1375" i="5"/>
  <c r="P1376" i="5"/>
  <c r="P1377" i="5"/>
  <c r="P1378" i="5"/>
  <c r="P1379" i="5"/>
  <c r="P1380" i="5"/>
  <c r="P1381" i="5"/>
  <c r="P1382" i="5"/>
  <c r="P1383" i="5"/>
  <c r="P1384" i="5"/>
  <c r="P1385" i="5"/>
  <c r="P1386" i="5"/>
  <c r="P1387" i="5"/>
  <c r="P1388" i="5"/>
  <c r="P1389" i="5"/>
  <c r="P1390" i="5"/>
  <c r="P1391" i="5"/>
  <c r="P1392" i="5"/>
  <c r="P1393" i="5"/>
  <c r="P1394" i="5"/>
  <c r="P1395" i="5"/>
  <c r="P1396" i="5"/>
  <c r="P1397" i="5"/>
  <c r="P1398" i="5"/>
  <c r="P1399" i="5"/>
  <c r="P1400" i="5"/>
  <c r="P1401" i="5"/>
  <c r="P1402" i="5"/>
  <c r="P1403" i="5"/>
  <c r="P1404" i="5"/>
  <c r="P1405" i="5"/>
  <c r="P1406" i="5"/>
  <c r="P1407" i="5"/>
  <c r="P1408" i="5"/>
  <c r="P1409" i="5"/>
  <c r="P1410" i="5"/>
  <c r="P1411" i="5"/>
  <c r="P1412" i="5"/>
  <c r="P1413" i="5"/>
  <c r="P1414" i="5"/>
  <c r="P1415" i="5"/>
  <c r="P1416" i="5"/>
  <c r="P1417" i="5"/>
  <c r="P1418" i="5"/>
  <c r="P1419" i="5"/>
  <c r="P1420" i="5"/>
  <c r="P1421" i="5"/>
  <c r="P1422" i="5"/>
  <c r="P1423" i="5"/>
  <c r="P1424" i="5"/>
  <c r="P1425" i="5"/>
  <c r="P1426" i="5"/>
  <c r="P1427" i="5"/>
  <c r="P1428" i="5"/>
  <c r="P1429" i="5"/>
  <c r="P1430" i="5"/>
  <c r="P1431" i="5"/>
  <c r="P1432" i="5"/>
  <c r="P1433" i="5"/>
  <c r="P1434" i="5"/>
  <c r="P1435" i="5"/>
  <c r="P1436" i="5"/>
  <c r="P1437" i="5"/>
  <c r="P1438" i="5"/>
  <c r="P1439" i="5"/>
  <c r="P1440" i="5"/>
  <c r="P1441" i="5"/>
  <c r="P1442" i="5"/>
  <c r="P1443" i="5"/>
  <c r="P1444" i="5"/>
  <c r="P1445" i="5"/>
  <c r="P1446" i="5"/>
  <c r="P1447" i="5"/>
  <c r="P1448" i="5"/>
  <c r="P1449" i="5"/>
  <c r="P1450" i="5"/>
  <c r="P1451" i="5"/>
  <c r="P1452" i="5"/>
  <c r="P1453" i="5"/>
  <c r="P1454" i="5"/>
  <c r="P1455" i="5"/>
  <c r="P1456" i="5"/>
  <c r="P1457" i="5"/>
  <c r="P1458" i="5"/>
  <c r="P1459" i="5"/>
  <c r="P1460" i="5"/>
  <c r="P1461" i="5"/>
  <c r="P1462" i="5"/>
  <c r="P1463" i="5"/>
  <c r="P1464" i="5"/>
  <c r="P1465" i="5"/>
  <c r="P1466" i="5"/>
  <c r="P1467" i="5"/>
  <c r="P1468" i="5"/>
  <c r="P1469" i="5"/>
  <c r="P1470" i="5"/>
  <c r="P1471" i="5"/>
  <c r="P1472" i="5"/>
  <c r="P1473" i="5"/>
  <c r="P1474" i="5"/>
  <c r="P1475" i="5"/>
  <c r="P1476" i="5"/>
  <c r="P1477" i="5"/>
  <c r="P1478" i="5"/>
  <c r="P1479" i="5"/>
  <c r="P1480" i="5"/>
  <c r="P1481" i="5"/>
  <c r="P1482" i="5"/>
  <c r="P1483" i="5"/>
  <c r="P1484" i="5"/>
  <c r="P1485" i="5"/>
  <c r="P1486" i="5"/>
  <c r="P1487" i="5"/>
  <c r="P1488" i="5"/>
  <c r="P1489" i="5"/>
  <c r="P1490" i="5"/>
  <c r="P1491" i="5"/>
  <c r="P1492" i="5"/>
  <c r="P1493" i="5"/>
  <c r="P1494" i="5"/>
  <c r="P1495" i="5"/>
  <c r="P1496" i="5"/>
  <c r="P1497" i="5"/>
  <c r="P1498" i="5"/>
  <c r="P1499" i="5"/>
  <c r="P1500" i="5"/>
  <c r="P1501" i="5"/>
  <c r="P1502" i="5"/>
  <c r="P1503" i="5"/>
  <c r="P1504" i="5"/>
  <c r="P1505" i="5"/>
  <c r="P1506" i="5"/>
  <c r="P1507" i="5"/>
  <c r="P1508" i="5"/>
  <c r="P1509" i="5"/>
  <c r="P1510" i="5"/>
  <c r="P1511" i="5"/>
  <c r="P1512" i="5"/>
  <c r="P1513" i="5"/>
  <c r="P1514" i="5"/>
  <c r="P1515" i="5"/>
  <c r="P1516" i="5"/>
  <c r="P1517" i="5"/>
  <c r="P1518" i="5"/>
  <c r="P1519" i="5"/>
  <c r="P1520" i="5"/>
  <c r="P1521" i="5"/>
  <c r="P1522" i="5"/>
  <c r="P1523" i="5"/>
  <c r="P1524" i="5"/>
  <c r="P1525" i="5"/>
  <c r="P1526" i="5"/>
  <c r="P1527" i="5"/>
  <c r="P1528" i="5"/>
  <c r="P1529" i="5"/>
  <c r="P1530" i="5"/>
  <c r="P1531" i="5"/>
  <c r="P1532" i="5"/>
  <c r="P1533" i="5"/>
  <c r="P1534" i="5"/>
  <c r="P1535" i="5"/>
  <c r="P1536" i="5"/>
  <c r="P1537" i="5"/>
  <c r="P1538" i="5"/>
  <c r="P1539" i="5"/>
  <c r="P1540" i="5"/>
  <c r="P1541" i="5"/>
  <c r="P1542" i="5"/>
  <c r="P1543" i="5"/>
  <c r="P1544" i="5"/>
  <c r="P1545" i="5"/>
  <c r="P1546" i="5"/>
  <c r="P1547" i="5"/>
  <c r="P1548" i="5"/>
  <c r="P1549" i="5"/>
  <c r="P1550" i="5"/>
  <c r="P1551" i="5"/>
  <c r="P1552" i="5"/>
  <c r="P1553" i="5"/>
  <c r="P1554" i="5"/>
  <c r="P1555" i="5"/>
  <c r="P1556" i="5"/>
  <c r="P1557" i="5"/>
  <c r="P1558" i="5"/>
  <c r="P1559" i="5"/>
  <c r="P1560" i="5"/>
  <c r="P1561" i="5"/>
  <c r="P1562" i="5"/>
  <c r="P1563" i="5"/>
  <c r="P1564" i="5"/>
  <c r="P1565" i="5"/>
  <c r="P1566" i="5"/>
  <c r="P1567" i="5"/>
  <c r="P1568" i="5"/>
  <c r="P1569" i="5"/>
  <c r="P1570" i="5"/>
  <c r="P1571" i="5"/>
  <c r="P1572" i="5"/>
  <c r="P1573" i="5"/>
  <c r="P1574" i="5"/>
  <c r="P1575" i="5"/>
  <c r="P1576" i="5"/>
  <c r="P1577" i="5"/>
  <c r="P1578" i="5"/>
  <c r="P1579" i="5"/>
  <c r="P1580" i="5"/>
  <c r="P1581" i="5"/>
  <c r="P1582" i="5"/>
  <c r="P1583" i="5"/>
  <c r="P1584" i="5"/>
  <c r="P1585" i="5"/>
  <c r="P1586" i="5"/>
  <c r="P1587" i="5"/>
  <c r="P1588" i="5"/>
  <c r="P1589" i="5"/>
  <c r="P1590" i="5"/>
  <c r="P1591" i="5"/>
  <c r="P1592" i="5"/>
  <c r="P1593" i="5"/>
  <c r="P1594" i="5"/>
  <c r="P1595" i="5"/>
  <c r="P1596" i="5"/>
  <c r="P1597" i="5"/>
  <c r="P1598" i="5"/>
  <c r="P1599" i="5"/>
  <c r="P1600" i="5"/>
  <c r="P1601" i="5"/>
  <c r="P1602" i="5"/>
  <c r="P1603" i="5"/>
  <c r="P1604" i="5"/>
  <c r="P1605" i="5"/>
  <c r="P1606" i="5"/>
  <c r="P1607" i="5"/>
  <c r="P1608" i="5"/>
  <c r="P1609" i="5"/>
  <c r="P1610" i="5"/>
  <c r="P1611" i="5"/>
  <c r="P1612" i="5"/>
  <c r="P1613" i="5"/>
  <c r="P1614" i="5"/>
  <c r="P1615" i="5"/>
  <c r="P1616" i="5"/>
  <c r="P1617" i="5"/>
  <c r="P1618" i="5"/>
  <c r="P1619" i="5"/>
  <c r="P1620" i="5"/>
  <c r="P1621" i="5"/>
  <c r="P1622" i="5"/>
  <c r="P1623" i="5"/>
  <c r="P1624" i="5"/>
  <c r="P1625" i="5"/>
  <c r="P1626" i="5"/>
  <c r="P1627" i="5"/>
  <c r="P1628" i="5"/>
  <c r="P1629" i="5"/>
  <c r="P1630" i="5"/>
  <c r="P1631" i="5"/>
  <c r="P1632" i="5"/>
  <c r="P1633" i="5"/>
  <c r="P1634" i="5"/>
  <c r="P1635" i="5"/>
  <c r="P1636" i="5"/>
  <c r="P1637" i="5"/>
  <c r="P1638" i="5"/>
  <c r="P1639" i="5"/>
  <c r="P1640" i="5"/>
  <c r="P1641" i="5"/>
  <c r="P1642" i="5"/>
  <c r="P1643" i="5"/>
  <c r="P1644" i="5"/>
  <c r="P1645" i="5"/>
  <c r="P1646" i="5"/>
  <c r="P1647" i="5"/>
  <c r="P1648" i="5"/>
  <c r="P1649" i="5"/>
  <c r="P1650" i="5"/>
  <c r="P1651" i="5"/>
  <c r="P1652" i="5"/>
  <c r="P1653" i="5"/>
  <c r="P1654" i="5"/>
  <c r="P1655" i="5"/>
  <c r="P1656" i="5"/>
  <c r="P1657" i="5"/>
  <c r="P1658" i="5"/>
  <c r="P1659" i="5"/>
  <c r="P1660" i="5"/>
  <c r="P1661" i="5"/>
  <c r="P1662" i="5"/>
  <c r="P1663" i="5"/>
  <c r="P1664" i="5"/>
  <c r="P1665" i="5"/>
  <c r="P1666" i="5"/>
  <c r="P1667" i="5"/>
  <c r="P1668" i="5"/>
  <c r="P1669" i="5"/>
  <c r="P1670" i="5"/>
  <c r="P1671" i="5"/>
  <c r="P1672" i="5"/>
  <c r="P1673" i="5"/>
  <c r="P1674" i="5"/>
  <c r="P1675" i="5"/>
  <c r="P1676" i="5"/>
  <c r="P1677" i="5"/>
  <c r="P1678" i="5"/>
  <c r="P1679" i="5"/>
  <c r="P1680" i="5"/>
  <c r="P1681" i="5"/>
  <c r="P1682" i="5"/>
  <c r="P1683" i="5"/>
  <c r="P1684" i="5"/>
  <c r="P1685" i="5"/>
  <c r="P1686" i="5"/>
  <c r="P1687" i="5"/>
  <c r="P1688" i="5"/>
  <c r="P1689" i="5"/>
  <c r="P1690" i="5"/>
  <c r="P1691" i="5"/>
  <c r="P1692" i="5"/>
  <c r="P1693" i="5"/>
  <c r="P1694" i="5"/>
  <c r="P1695" i="5"/>
  <c r="P1696" i="5"/>
  <c r="P1697" i="5"/>
  <c r="P1698" i="5"/>
  <c r="P1699" i="5"/>
  <c r="P1700" i="5"/>
  <c r="P1701" i="5"/>
  <c r="P1702" i="5"/>
  <c r="P1703" i="5"/>
  <c r="P1704" i="5"/>
  <c r="P1705" i="5"/>
  <c r="P1706" i="5"/>
  <c r="P1707" i="5"/>
  <c r="P1708" i="5"/>
  <c r="P1709" i="5"/>
  <c r="P1710" i="5"/>
  <c r="P1711" i="5"/>
  <c r="P1712" i="5"/>
  <c r="P1713" i="5"/>
  <c r="P1714" i="5"/>
  <c r="P1715" i="5"/>
  <c r="P1716" i="5"/>
  <c r="P1717" i="5"/>
  <c r="P1718" i="5"/>
  <c r="P1719" i="5"/>
  <c r="P1720" i="5"/>
  <c r="P1721" i="5"/>
  <c r="P1722" i="5"/>
  <c r="P1723" i="5"/>
  <c r="P1724" i="5"/>
  <c r="P1725" i="5"/>
  <c r="P1726" i="5"/>
  <c r="P1727" i="5"/>
  <c r="P1728" i="5"/>
  <c r="P1729" i="5"/>
  <c r="P1730" i="5"/>
  <c r="P1731" i="5"/>
  <c r="P1732" i="5"/>
  <c r="P1733" i="5"/>
  <c r="P1734" i="5"/>
  <c r="P1735" i="5"/>
  <c r="P1736" i="5"/>
  <c r="P1737" i="5"/>
  <c r="P1738" i="5"/>
  <c r="P1739" i="5"/>
  <c r="P1740" i="5"/>
  <c r="P1741" i="5"/>
  <c r="P1742" i="5"/>
  <c r="P1743" i="5"/>
  <c r="P1744" i="5"/>
  <c r="P1745" i="5"/>
  <c r="P1746" i="5"/>
  <c r="P1747" i="5"/>
  <c r="P1748" i="5"/>
  <c r="P1749" i="5"/>
  <c r="P1750" i="5"/>
  <c r="P1751" i="5"/>
  <c r="P1752" i="5"/>
  <c r="P1753" i="5"/>
  <c r="P1754" i="5"/>
  <c r="P1755" i="5"/>
  <c r="P1756" i="5"/>
  <c r="P1757" i="5"/>
  <c r="P1758" i="5"/>
  <c r="P1759" i="5"/>
  <c r="P1760" i="5"/>
  <c r="P1761" i="5"/>
  <c r="P1762" i="5"/>
  <c r="P1763" i="5"/>
  <c r="P1764" i="5"/>
  <c r="P1765" i="5"/>
  <c r="P1766" i="5"/>
  <c r="P1767" i="5"/>
  <c r="P1768" i="5"/>
  <c r="P1769" i="5"/>
  <c r="P1770" i="5"/>
  <c r="P1771" i="5"/>
  <c r="P1772" i="5"/>
  <c r="P1773" i="5"/>
  <c r="P1774" i="5"/>
  <c r="P1775" i="5"/>
  <c r="P1776" i="5"/>
  <c r="P1777" i="5"/>
  <c r="P1778" i="5"/>
  <c r="P1779" i="5"/>
  <c r="P1780" i="5"/>
  <c r="P1781" i="5"/>
  <c r="P1782" i="5"/>
  <c r="P1783" i="5"/>
  <c r="P1784" i="5"/>
  <c r="P1785" i="5"/>
  <c r="P1786" i="5"/>
  <c r="P1787" i="5"/>
  <c r="P1788" i="5"/>
  <c r="P1789" i="5"/>
  <c r="P1790" i="5"/>
  <c r="P1791" i="5"/>
  <c r="P1792" i="5"/>
  <c r="P1793" i="5"/>
  <c r="P1794" i="5"/>
  <c r="P1795" i="5"/>
  <c r="P1796" i="5"/>
  <c r="P1797" i="5"/>
  <c r="P1798" i="5"/>
  <c r="P1799" i="5"/>
  <c r="P1800" i="5"/>
  <c r="P1801" i="5"/>
  <c r="P1802" i="5"/>
  <c r="P1803" i="5"/>
  <c r="P1804" i="5"/>
  <c r="P1805" i="5"/>
  <c r="P1806" i="5"/>
  <c r="P1807" i="5"/>
  <c r="P1808" i="5"/>
  <c r="P1809" i="5"/>
  <c r="P1810" i="5"/>
  <c r="P1811" i="5"/>
  <c r="P1812" i="5"/>
  <c r="P1813" i="5"/>
  <c r="P1814" i="5"/>
  <c r="P1815" i="5"/>
  <c r="E99" i="2" l="1"/>
  <c r="E98" i="2"/>
  <c r="E96" i="2"/>
  <c r="E94" i="2"/>
  <c r="E95" i="2"/>
  <c r="E97" i="2"/>
  <c r="C99" i="2"/>
  <c r="T125" i="2" s="1"/>
  <c r="C98" i="2"/>
  <c r="C96" i="2"/>
  <c r="C94" i="2"/>
  <c r="C95" i="2"/>
  <c r="C97" i="2"/>
  <c r="E93" i="2"/>
  <c r="C93" i="2"/>
  <c r="I1813" i="5" l="1"/>
  <c r="I1814" i="5"/>
  <c r="I1815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796" i="5"/>
  <c r="I1797" i="5"/>
  <c r="I1798" i="5"/>
  <c r="I1799" i="5"/>
  <c r="I1791" i="5"/>
  <c r="I1792" i="5"/>
  <c r="I1793" i="5"/>
  <c r="I1794" i="5"/>
  <c r="I1795" i="5"/>
  <c r="I1789" i="5"/>
  <c r="I179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59" i="5"/>
  <c r="I1760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2" i="5"/>
  <c r="AD115" i="2" l="1"/>
  <c r="AE115" i="2"/>
  <c r="AF115" i="2"/>
  <c r="AG115" i="2"/>
  <c r="AH115" i="2"/>
  <c r="AI115" i="2"/>
  <c r="AJ115" i="2"/>
  <c r="AK115" i="2"/>
  <c r="AL115" i="2"/>
  <c r="AD116" i="2"/>
  <c r="AE116" i="2"/>
  <c r="AF116" i="2"/>
  <c r="AG116" i="2"/>
  <c r="AH116" i="2"/>
  <c r="AI116" i="2"/>
  <c r="AJ116" i="2"/>
  <c r="AK116" i="2"/>
  <c r="AL116" i="2"/>
  <c r="AD117" i="2"/>
  <c r="AE117" i="2"/>
  <c r="AF117" i="2"/>
  <c r="AG117" i="2"/>
  <c r="AH117" i="2"/>
  <c r="AI117" i="2"/>
  <c r="AJ117" i="2"/>
  <c r="AK117" i="2"/>
  <c r="AL117" i="2"/>
  <c r="AD118" i="2"/>
  <c r="AE118" i="2"/>
  <c r="AF118" i="2"/>
  <c r="AG118" i="2"/>
  <c r="AH118" i="2"/>
  <c r="AI118" i="2"/>
  <c r="AJ118" i="2"/>
  <c r="AK118" i="2"/>
  <c r="AL118" i="2"/>
  <c r="AD119" i="2"/>
  <c r="AE119" i="2"/>
  <c r="AF119" i="2"/>
  <c r="AG119" i="2"/>
  <c r="AH119" i="2"/>
  <c r="AI119" i="2"/>
  <c r="AJ119" i="2"/>
  <c r="AK119" i="2"/>
  <c r="AL119" i="2"/>
  <c r="AD120" i="2"/>
  <c r="AE120" i="2"/>
  <c r="AF120" i="2"/>
  <c r="AG120" i="2"/>
  <c r="AH120" i="2"/>
  <c r="AI120" i="2"/>
  <c r="AJ120" i="2"/>
  <c r="AK120" i="2"/>
  <c r="AL120" i="2"/>
  <c r="AE114" i="2"/>
  <c r="AF114" i="2"/>
  <c r="AG114" i="2"/>
  <c r="AH114" i="2"/>
  <c r="AI114" i="2"/>
  <c r="AJ114" i="2"/>
  <c r="AK114" i="2"/>
  <c r="AL114" i="2"/>
  <c r="X115" i="2"/>
  <c r="Y115" i="2"/>
  <c r="Z115" i="2"/>
  <c r="AA115" i="2"/>
  <c r="AB115" i="2"/>
  <c r="AC115" i="2"/>
  <c r="X116" i="2"/>
  <c r="Y116" i="2"/>
  <c r="Z116" i="2"/>
  <c r="AA116" i="2"/>
  <c r="AB116" i="2"/>
  <c r="AC116" i="2"/>
  <c r="X117" i="2"/>
  <c r="Y117" i="2"/>
  <c r="Z117" i="2"/>
  <c r="AA117" i="2"/>
  <c r="AB117" i="2"/>
  <c r="AC117" i="2"/>
  <c r="X118" i="2"/>
  <c r="Y118" i="2"/>
  <c r="Z118" i="2"/>
  <c r="AA118" i="2"/>
  <c r="AB118" i="2"/>
  <c r="AC118" i="2"/>
  <c r="X119" i="2"/>
  <c r="Y119" i="2"/>
  <c r="Z119" i="2"/>
  <c r="AA119" i="2"/>
  <c r="AB119" i="2"/>
  <c r="AC119" i="2"/>
  <c r="X120" i="2"/>
  <c r="Y120" i="2"/>
  <c r="Z120" i="2"/>
  <c r="AA120" i="2"/>
  <c r="AB120" i="2"/>
  <c r="AC120" i="2"/>
  <c r="Y114" i="2"/>
  <c r="Z114" i="2"/>
  <c r="AA114" i="2"/>
  <c r="AB114" i="2"/>
  <c r="AC114" i="2"/>
  <c r="AD114" i="2"/>
  <c r="X114" i="2"/>
  <c r="C125" i="2" l="1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C124" i="2"/>
  <c r="BJ91" i="2" l="1"/>
  <c r="BJ92" i="2" s="1"/>
  <c r="BN91" i="2"/>
  <c r="BN92" i="2" s="1"/>
  <c r="BR91" i="2"/>
  <c r="BR92" i="2" s="1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T126" i="2" s="1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C114" i="2"/>
  <c r="AB125" i="2"/>
  <c r="AB126" i="2"/>
  <c r="AB127" i="2"/>
  <c r="AB128" i="2"/>
  <c r="AB129" i="2"/>
  <c r="AB130" i="2"/>
  <c r="AD125" i="2"/>
  <c r="AD126" i="2"/>
  <c r="AD127" i="2"/>
  <c r="AD128" i="2"/>
  <c r="AD129" i="2"/>
  <c r="AD130" i="2"/>
  <c r="AD124" i="2"/>
  <c r="AB124" i="2"/>
  <c r="Z125" i="2"/>
  <c r="Z126" i="2"/>
  <c r="Z127" i="2"/>
  <c r="Z128" i="2"/>
  <c r="Z129" i="2"/>
  <c r="Z130" i="2"/>
  <c r="Z124" i="2"/>
  <c r="X125" i="2"/>
  <c r="X126" i="2"/>
  <c r="X127" i="2"/>
  <c r="X128" i="2"/>
  <c r="X129" i="2"/>
  <c r="X130" i="2"/>
  <c r="X124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C113" i="2"/>
  <c r="Q125" i="2"/>
  <c r="Q126" i="2"/>
  <c r="Q127" i="2"/>
  <c r="Q128" i="2"/>
  <c r="Q129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Q130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C123" i="2"/>
  <c r="AR6" i="4" l="1"/>
  <c r="D98" i="2"/>
  <c r="D99" i="2"/>
  <c r="D94" i="2"/>
  <c r="D95" i="2"/>
  <c r="D97" i="2"/>
  <c r="D96" i="2"/>
  <c r="D93" i="2"/>
  <c r="AA124" i="2"/>
  <c r="BO91" i="2"/>
  <c r="BO92" i="2" s="1"/>
  <c r="BG91" i="2"/>
  <c r="BG92" i="2" s="1"/>
  <c r="BS91" i="2"/>
  <c r="BS92" i="2" s="1"/>
  <c r="BK91" i="2"/>
  <c r="BK92" i="2" s="1"/>
  <c r="BQ91" i="2"/>
  <c r="BQ92" i="2" s="1"/>
  <c r="BI91" i="2"/>
  <c r="BI92" i="2" s="1"/>
  <c r="BM91" i="2"/>
  <c r="BM92" i="2" s="1"/>
  <c r="BP91" i="2"/>
  <c r="BP92" i="2" s="1"/>
  <c r="BH91" i="2"/>
  <c r="BH92" i="2" s="1"/>
  <c r="BL91" i="2"/>
  <c r="BL92" i="2" s="1"/>
  <c r="S112" i="2"/>
  <c r="U125" i="2" l="1"/>
  <c r="AR7" i="4"/>
  <c r="W129" i="2"/>
  <c r="W128" i="2"/>
  <c r="W127" i="2"/>
  <c r="W126" i="2"/>
  <c r="W125" i="2"/>
  <c r="W124" i="2"/>
  <c r="V125" i="2" l="1"/>
  <c r="AS6" i="4"/>
  <c r="AU6" i="4" s="1"/>
  <c r="AP91" i="2"/>
  <c r="AR9" i="4"/>
  <c r="Y128" i="2"/>
  <c r="Y125" i="2"/>
  <c r="Y129" i="2"/>
  <c r="Y126" i="2"/>
  <c r="Y124" i="2"/>
  <c r="Y130" i="2"/>
  <c r="AC128" i="2"/>
  <c r="Y127" i="2"/>
  <c r="AC127" i="2"/>
  <c r="AC126" i="2"/>
  <c r="AC125" i="2"/>
  <c r="AC130" i="2"/>
  <c r="AC129" i="2"/>
  <c r="AA129" i="2"/>
  <c r="AC124" i="2"/>
  <c r="U126" i="2" l="1"/>
  <c r="AM92" i="2" s="1"/>
  <c r="AN91" i="2" s="1"/>
  <c r="AO91" i="2" s="1"/>
  <c r="AF124" i="2"/>
  <c r="AF129" i="2"/>
  <c r="AF128" i="2"/>
  <c r="AF126" i="2"/>
  <c r="AF130" i="2"/>
  <c r="AF125" i="2"/>
  <c r="AF127" i="2"/>
  <c r="AE127" i="2"/>
  <c r="AA126" i="2"/>
  <c r="AA125" i="2"/>
  <c r="AE126" i="2"/>
  <c r="AA128" i="2"/>
  <c r="AA127" i="2"/>
  <c r="AA130" i="2"/>
  <c r="AE129" i="2"/>
  <c r="AE124" i="2"/>
  <c r="AE125" i="2"/>
  <c r="AE130" i="2"/>
  <c r="AE128" i="2"/>
  <c r="T127" i="2" l="1"/>
  <c r="AO95" i="2" s="1"/>
  <c r="V126" i="2"/>
  <c r="AS7" i="4"/>
  <c r="AU7" i="4" s="1"/>
  <c r="AU9" i="4" s="1"/>
  <c r="AP92" i="2"/>
  <c r="AN92" i="2" s="1"/>
  <c r="AO92" i="2" s="1"/>
  <c r="AO96" i="2"/>
  <c r="Z7" i="4"/>
  <c r="T7" i="4"/>
  <c r="N7" i="4"/>
  <c r="AF7" i="4"/>
  <c r="H7" i="4"/>
  <c r="B7" i="4"/>
  <c r="AV100" i="2"/>
  <c r="AL7" i="4"/>
  <c r="AV88" i="2"/>
  <c r="AV36" i="2"/>
  <c r="AV97" i="2"/>
  <c r="AV91" i="2"/>
  <c r="AV94" i="2"/>
  <c r="AV33" i="2"/>
  <c r="I7" i="4"/>
  <c r="AO98" i="2" l="1"/>
  <c r="AO100" i="2" s="1"/>
  <c r="U128" i="2" s="1"/>
  <c r="AS9" i="4"/>
  <c r="AS13" i="4" s="1"/>
  <c r="AO97" i="2"/>
  <c r="AO99" i="2" s="1"/>
  <c r="T128" i="2" s="1"/>
  <c r="U129" i="2"/>
  <c r="K6" i="4"/>
  <c r="AW97" i="2"/>
  <c r="AG7" i="4"/>
  <c r="AW33" i="2"/>
  <c r="C7" i="4"/>
  <c r="AW94" i="2"/>
  <c r="AA7" i="4"/>
  <c r="AW88" i="2"/>
  <c r="O7" i="4"/>
  <c r="AW100" i="2"/>
  <c r="AM7" i="4"/>
  <c r="AO6" i="4" s="1"/>
  <c r="AW91" i="2"/>
  <c r="U7" i="4"/>
  <c r="AW36" i="2"/>
  <c r="U116" i="2"/>
  <c r="U114" i="2"/>
  <c r="U120" i="2"/>
  <c r="U117" i="2"/>
  <c r="H6" i="4"/>
  <c r="U118" i="2"/>
  <c r="U115" i="2"/>
  <c r="U119" i="2"/>
  <c r="AR12" i="4" l="1"/>
  <c r="AR20" i="4" s="1"/>
  <c r="AS12" i="4"/>
  <c r="AS15" i="4" s="1"/>
  <c r="AR13" i="4"/>
  <c r="AS20" i="4" s="1"/>
  <c r="AX88" i="2"/>
  <c r="AX94" i="2"/>
  <c r="AX100" i="2"/>
  <c r="AX97" i="2"/>
  <c r="AX36" i="2"/>
  <c r="AX91" i="2"/>
  <c r="AX33" i="2"/>
  <c r="S115" i="2"/>
  <c r="B6" i="4"/>
  <c r="B9" i="4" s="1"/>
  <c r="AW37" i="2"/>
  <c r="AW38" i="2" s="1"/>
  <c r="I6" i="4"/>
  <c r="I9" i="4" s="1"/>
  <c r="H9" i="4"/>
  <c r="W6" i="4"/>
  <c r="E6" i="4"/>
  <c r="AC6" i="4"/>
  <c r="AI6" i="4"/>
  <c r="Q6" i="4"/>
  <c r="AV37" i="2"/>
  <c r="AV38" i="2" s="1"/>
  <c r="BH34" i="2"/>
  <c r="AV34" i="2"/>
  <c r="AV35" i="2" s="1"/>
  <c r="T115" i="2"/>
  <c r="AU13" i="4" l="1"/>
  <c r="AT20" i="4"/>
  <c r="AT17" i="4" s="1"/>
  <c r="AU12" i="4"/>
  <c r="AR15" i="4"/>
  <c r="BF34" i="2"/>
  <c r="BG34" i="2" s="1"/>
  <c r="AX38" i="2"/>
  <c r="AY38" i="2" s="1"/>
  <c r="K7" i="4"/>
  <c r="K9" i="4" s="1"/>
  <c r="AX37" i="2"/>
  <c r="AU15" i="4" l="1"/>
  <c r="AS248" i="4" s="1"/>
  <c r="AS498" i="4"/>
  <c r="AS522" i="4"/>
  <c r="AS521" i="4"/>
  <c r="AS506" i="4"/>
  <c r="AS500" i="4"/>
  <c r="AS519" i="4"/>
  <c r="AS476" i="4"/>
  <c r="AS478" i="4"/>
  <c r="AS488" i="4"/>
  <c r="BK34" i="2"/>
  <c r="BM34" i="2" s="1"/>
  <c r="AH125" i="2" s="1"/>
  <c r="BJ34" i="2"/>
  <c r="H12" i="4"/>
  <c r="I13" i="4"/>
  <c r="I12" i="4"/>
  <c r="H13" i="4"/>
  <c r="I20" i="4" s="1"/>
  <c r="AZ36" i="2"/>
  <c r="AZ37" i="2"/>
  <c r="BF91" i="2"/>
  <c r="BF92" i="2" s="1"/>
  <c r="AS497" i="4" l="1"/>
  <c r="AS475" i="4"/>
  <c r="AS499" i="4"/>
  <c r="AS487" i="4"/>
  <c r="AS494" i="4"/>
  <c r="AS510" i="4"/>
  <c r="AS483" i="4"/>
  <c r="AS484" i="4"/>
  <c r="AS474" i="4"/>
  <c r="AS480" i="4"/>
  <c r="AS489" i="4"/>
  <c r="AS502" i="4"/>
  <c r="AS507" i="4"/>
  <c r="AS491" i="4"/>
  <c r="AS516" i="4"/>
  <c r="AS373" i="4"/>
  <c r="AS393" i="4"/>
  <c r="AS402" i="4"/>
  <c r="AS410" i="4"/>
  <c r="AS444" i="4"/>
  <c r="AS401" i="4"/>
  <c r="AS454" i="4"/>
  <c r="AS380" i="4"/>
  <c r="AS439" i="4"/>
  <c r="AS421" i="4"/>
  <c r="AS417" i="4"/>
  <c r="AS399" i="4"/>
  <c r="AS460" i="4"/>
  <c r="AS400" i="4"/>
  <c r="AS425" i="4"/>
  <c r="AS391" i="4"/>
  <c r="AS470" i="4"/>
  <c r="AS455" i="4"/>
  <c r="AS364" i="4"/>
  <c r="AS409" i="4"/>
  <c r="AS467" i="4"/>
  <c r="AS405" i="4"/>
  <c r="AS452" i="4"/>
  <c r="AS420" i="4"/>
  <c r="AS396" i="4"/>
  <c r="AS437" i="4"/>
  <c r="AS430" i="4"/>
  <c r="AS457" i="4"/>
  <c r="AS448" i="4"/>
  <c r="AS445" i="4"/>
  <c r="AS456" i="4"/>
  <c r="AS397" i="4"/>
  <c r="AS431" i="4"/>
  <c r="AS429" i="4"/>
  <c r="AS435" i="4"/>
  <c r="AS379" i="4"/>
  <c r="AS423" i="4"/>
  <c r="AS446" i="4"/>
  <c r="AS462" i="4"/>
  <c r="AS463" i="4"/>
  <c r="AS486" i="4"/>
  <c r="AS471" i="4"/>
  <c r="AS395" i="4"/>
  <c r="AS513" i="4"/>
  <c r="AS436" i="4"/>
  <c r="AS508" i="4"/>
  <c r="AS415" i="4"/>
  <c r="AS459" i="4"/>
  <c r="AS472" i="4"/>
  <c r="AS495" i="4"/>
  <c r="AS447" i="4"/>
  <c r="AS481" i="4"/>
  <c r="AS504" i="4"/>
  <c r="AS485" i="4"/>
  <c r="AS492" i="4"/>
  <c r="AS422" i="4"/>
  <c r="AS514" i="4"/>
  <c r="AS424" i="4"/>
  <c r="AS412" i="4"/>
  <c r="AS501" i="4"/>
  <c r="AS468" i="4"/>
  <c r="AS482" i="4"/>
  <c r="AS406" i="4"/>
  <c r="AS464" i="4"/>
  <c r="AS418" i="4"/>
  <c r="AS453" i="4"/>
  <c r="AS407" i="4"/>
  <c r="AS512" i="4"/>
  <c r="AS469" i="4"/>
  <c r="AS479" i="4"/>
  <c r="AS433" i="4"/>
  <c r="AS496" i="4"/>
  <c r="AS473" i="4"/>
  <c r="AS441" i="4"/>
  <c r="AS403" i="4"/>
  <c r="AS427" i="4"/>
  <c r="AS413" i="4"/>
  <c r="AS466" i="4"/>
  <c r="AS450" i="4"/>
  <c r="AS414" i="4"/>
  <c r="AS509" i="4"/>
  <c r="AS408" i="4"/>
  <c r="AS451" i="4"/>
  <c r="AS518" i="4"/>
  <c r="AS426" i="4"/>
  <c r="AS511" i="4"/>
  <c r="AS458" i="4"/>
  <c r="AS440" i="4"/>
  <c r="AS404" i="4"/>
  <c r="AS449" i="4"/>
  <c r="AS465" i="4"/>
  <c r="AS416" i="4"/>
  <c r="AS432" i="4"/>
  <c r="AS411" i="4"/>
  <c r="AS398" i="4"/>
  <c r="AS505" i="4"/>
  <c r="AS517" i="4"/>
  <c r="AS378" i="4"/>
  <c r="AS369" i="4"/>
  <c r="AS351" i="4"/>
  <c r="AS392" i="4"/>
  <c r="AS376" i="4"/>
  <c r="AS385" i="4"/>
  <c r="AS374" i="4"/>
  <c r="AS383" i="4"/>
  <c r="AS360" i="4"/>
  <c r="AS362" i="4"/>
  <c r="AS377" i="4"/>
  <c r="AS387" i="4"/>
  <c r="AS365" i="4"/>
  <c r="AS357" i="4"/>
  <c r="AS356" i="4"/>
  <c r="AS358" i="4"/>
  <c r="AS386" i="4"/>
  <c r="AS389" i="4"/>
  <c r="AS381" i="4"/>
  <c r="AS363" i="4"/>
  <c r="AS371" i="4"/>
  <c r="AS390" i="4"/>
  <c r="AS388" i="4"/>
  <c r="AS368" i="4"/>
  <c r="AS370" i="4"/>
  <c r="AS428" i="4"/>
  <c r="AS419" i="4"/>
  <c r="AS520" i="4"/>
  <c r="AS461" i="4"/>
  <c r="AS490" i="4"/>
  <c r="AS366" i="4"/>
  <c r="AS375" i="4"/>
  <c r="AS382" i="4"/>
  <c r="AS359" i="4"/>
  <c r="AS394" i="4"/>
  <c r="AS384" i="4"/>
  <c r="AS361" i="4"/>
  <c r="AS367" i="4"/>
  <c r="AS503" i="4"/>
  <c r="AS515" i="4"/>
  <c r="AS434" i="4"/>
  <c r="AS372" i="4"/>
  <c r="AS438" i="4"/>
  <c r="AS477" i="4"/>
  <c r="AS443" i="4"/>
  <c r="AS493" i="4"/>
  <c r="AS442" i="4"/>
  <c r="AS266" i="4"/>
  <c r="AS240" i="4"/>
  <c r="AS180" i="4"/>
  <c r="AS246" i="4"/>
  <c r="AS184" i="4"/>
  <c r="AS282" i="4"/>
  <c r="AS322" i="4"/>
  <c r="AS149" i="4"/>
  <c r="AS217" i="4"/>
  <c r="AS195" i="4"/>
  <c r="AS163" i="4"/>
  <c r="AS263" i="4"/>
  <c r="AS167" i="4"/>
  <c r="AS119" i="4"/>
  <c r="AS196" i="4"/>
  <c r="AS232" i="4"/>
  <c r="AS267" i="4"/>
  <c r="AS194" i="4"/>
  <c r="AS125" i="4"/>
  <c r="AS138" i="4"/>
  <c r="AS102" i="4"/>
  <c r="AS133" i="4"/>
  <c r="AS49" i="4"/>
  <c r="AU20" i="4"/>
  <c r="AS65" i="4"/>
  <c r="AS83" i="4"/>
  <c r="AS73" i="4"/>
  <c r="AS37" i="4"/>
  <c r="AS228" i="4"/>
  <c r="AS80" i="4"/>
  <c r="AS145" i="4"/>
  <c r="AS235" i="4"/>
  <c r="AS311" i="4"/>
  <c r="AS170" i="4"/>
  <c r="AS161" i="4"/>
  <c r="AS185" i="4"/>
  <c r="AS213" i="4"/>
  <c r="AS286" i="4"/>
  <c r="AS186" i="4"/>
  <c r="AS316" i="4"/>
  <c r="AS175" i="4"/>
  <c r="AS193" i="4"/>
  <c r="AS178" i="4"/>
  <c r="AS230" i="4"/>
  <c r="AS104" i="4"/>
  <c r="AS218" i="4"/>
  <c r="AS166" i="4"/>
  <c r="AS79" i="4"/>
  <c r="AS225" i="4"/>
  <c r="AS67" i="4"/>
  <c r="AS23" i="4"/>
  <c r="AS277" i="4"/>
  <c r="AS181" i="4"/>
  <c r="AS88" i="4"/>
  <c r="AS72" i="4"/>
  <c r="AS93" i="4"/>
  <c r="AS226" i="4"/>
  <c r="AS114" i="4"/>
  <c r="AS134" i="4"/>
  <c r="AS159" i="4"/>
  <c r="AS238" i="4"/>
  <c r="AS45" i="4"/>
  <c r="AS249" i="4"/>
  <c r="AS31" i="4"/>
  <c r="AS146" i="4"/>
  <c r="AS331" i="4"/>
  <c r="AS84" i="4"/>
  <c r="AS207" i="4"/>
  <c r="AS168" i="4"/>
  <c r="AS123" i="4"/>
  <c r="AS137" i="4"/>
  <c r="AS50" i="4"/>
  <c r="AS202" i="4"/>
  <c r="AS25" i="4"/>
  <c r="AS355" i="4"/>
  <c r="AS192" i="4"/>
  <c r="AS41" i="4"/>
  <c r="AS203" i="4"/>
  <c r="AS177" i="4"/>
  <c r="AS284" i="4"/>
  <c r="AS247" i="4"/>
  <c r="AS129" i="4"/>
  <c r="AS89" i="4"/>
  <c r="AS97" i="4"/>
  <c r="AS244" i="4"/>
  <c r="AS152" i="4"/>
  <c r="AS74" i="4"/>
  <c r="AS22" i="4"/>
  <c r="AS274" i="4"/>
  <c r="AS171" i="4"/>
  <c r="AS188" i="4"/>
  <c r="AS47" i="4"/>
  <c r="AS143" i="4"/>
  <c r="AS52" i="4"/>
  <c r="AS270" i="4"/>
  <c r="AS233" i="4"/>
  <c r="AS90" i="4"/>
  <c r="AS189" i="4"/>
  <c r="AS118" i="4"/>
  <c r="AS209" i="4"/>
  <c r="AS61" i="4"/>
  <c r="AS234" i="4"/>
  <c r="AS62" i="4"/>
  <c r="AS135" i="4"/>
  <c r="AS148" i="4"/>
  <c r="AS156" i="4"/>
  <c r="AS108" i="4"/>
  <c r="AS150" i="4"/>
  <c r="AS63" i="4"/>
  <c r="AS281" i="4"/>
  <c r="AS214" i="4"/>
  <c r="AS164" i="4"/>
  <c r="AS110" i="4"/>
  <c r="AS117" i="4"/>
  <c r="AS28" i="4"/>
  <c r="AS157" i="4"/>
  <c r="AS198" i="4"/>
  <c r="AS210" i="4"/>
  <c r="AS241" i="4"/>
  <c r="AS69" i="4"/>
  <c r="AS126" i="4"/>
  <c r="AS289" i="4"/>
  <c r="AS59" i="4"/>
  <c r="AS122" i="4"/>
  <c r="AS222" i="4"/>
  <c r="AS269" i="4"/>
  <c r="AS191" i="4"/>
  <c r="AS206" i="4"/>
  <c r="AS242" i="4"/>
  <c r="AS78" i="4"/>
  <c r="AS58" i="4"/>
  <c r="AS224" i="4"/>
  <c r="AS100" i="4"/>
  <c r="AS223" i="4"/>
  <c r="AS280" i="4"/>
  <c r="AS212" i="4"/>
  <c r="AS94" i="4"/>
  <c r="AS231" i="4"/>
  <c r="AS34" i="4"/>
  <c r="AS333" i="4"/>
  <c r="AS30" i="4"/>
  <c r="AS115" i="4"/>
  <c r="AS87" i="4"/>
  <c r="AS261" i="4"/>
  <c r="AS130" i="4"/>
  <c r="AS139" i="4"/>
  <c r="AS172" i="4"/>
  <c r="AS260" i="4"/>
  <c r="AS144" i="4"/>
  <c r="AS96" i="4"/>
  <c r="AS82" i="4"/>
  <c r="AS162" i="4"/>
  <c r="AS208" i="4"/>
  <c r="AS201" i="4"/>
  <c r="AS182" i="4"/>
  <c r="AS71" i="4"/>
  <c r="AS70" i="4"/>
  <c r="AS86" i="4"/>
  <c r="AS132" i="4"/>
  <c r="AS101" i="4"/>
  <c r="AS197" i="4"/>
  <c r="AS75" i="4"/>
  <c r="AS160" i="4"/>
  <c r="AS147" i="4"/>
  <c r="AS250" i="4"/>
  <c r="AS42" i="4"/>
  <c r="AS113" i="4"/>
  <c r="AS264" i="4"/>
  <c r="AS35" i="4"/>
  <c r="AS220" i="4"/>
  <c r="AS154" i="4"/>
  <c r="AS215" i="4"/>
  <c r="AS307" i="4"/>
  <c r="AS142" i="4"/>
  <c r="AS92" i="4"/>
  <c r="AS33" i="4"/>
  <c r="AS107" i="4"/>
  <c r="AS95" i="4"/>
  <c r="AS85" i="4"/>
  <c r="AS292" i="4"/>
  <c r="AS317" i="4"/>
  <c r="AS183" i="4"/>
  <c r="AS299" i="4"/>
  <c r="AS272" i="4"/>
  <c r="AS273" i="4"/>
  <c r="AS60" i="4"/>
  <c r="AS295" i="4"/>
  <c r="AS205" i="4"/>
  <c r="AS237" i="4"/>
  <c r="AS165" i="4"/>
  <c r="AS204" i="4"/>
  <c r="AS229" i="4"/>
  <c r="AS297" i="4"/>
  <c r="AS344" i="4"/>
  <c r="AS328" i="4"/>
  <c r="AS46" i="4"/>
  <c r="AS151" i="4"/>
  <c r="AS318" i="4"/>
  <c r="AS53" i="4"/>
  <c r="AS288" i="4"/>
  <c r="AS347" i="4"/>
  <c r="AS314" i="4"/>
  <c r="AS91" i="4"/>
  <c r="AS329" i="4"/>
  <c r="AS51" i="4"/>
  <c r="AS304" i="4"/>
  <c r="AS76" i="4"/>
  <c r="AS302" i="4"/>
  <c r="AS330" i="4"/>
  <c r="AS308" i="4"/>
  <c r="AS124" i="4"/>
  <c r="AS32" i="4"/>
  <c r="AS343" i="4"/>
  <c r="AS283" i="4"/>
  <c r="AS336" i="4"/>
  <c r="AS44" i="4"/>
  <c r="AS24" i="4"/>
  <c r="AS313" i="4"/>
  <c r="AS40" i="4"/>
  <c r="AS310" i="4"/>
  <c r="AS216" i="4"/>
  <c r="AS77" i="4"/>
  <c r="AS245" i="4"/>
  <c r="AS26" i="4"/>
  <c r="AS176" i="4"/>
  <c r="AS271" i="4"/>
  <c r="AS173" i="4"/>
  <c r="AS39" i="4"/>
  <c r="AS128" i="4"/>
  <c r="AS279" i="4"/>
  <c r="AS153" i="4"/>
  <c r="AS334" i="4"/>
  <c r="AS120" i="4"/>
  <c r="AS345" i="4"/>
  <c r="AS106" i="4"/>
  <c r="AS55" i="4"/>
  <c r="AS257" i="4"/>
  <c r="AS350" i="4"/>
  <c r="AS324" i="4"/>
  <c r="AS348" i="4"/>
  <c r="AS290" i="4"/>
  <c r="AS239" i="4"/>
  <c r="AS291" i="4"/>
  <c r="AS296" i="4"/>
  <c r="AS252" i="4"/>
  <c r="AS338" i="4"/>
  <c r="AS200" i="4"/>
  <c r="AS174" i="4"/>
  <c r="AS285" i="4"/>
  <c r="AS36" i="4"/>
  <c r="AS298" i="4"/>
  <c r="AS258" i="4"/>
  <c r="AS259" i="4"/>
  <c r="AS179" i="4"/>
  <c r="AS253" i="4"/>
  <c r="AS320" i="4"/>
  <c r="AS309" i="4"/>
  <c r="AS327" i="4"/>
  <c r="AS325" i="4"/>
  <c r="AS255" i="4"/>
  <c r="AS315" i="4"/>
  <c r="AS341" i="4"/>
  <c r="AS116" i="4"/>
  <c r="AS221" i="4"/>
  <c r="AS287" i="4"/>
  <c r="AS335" i="4"/>
  <c r="AS256" i="4"/>
  <c r="AS169" i="4"/>
  <c r="AS219" i="4"/>
  <c r="AS305" i="4"/>
  <c r="AS211" i="4"/>
  <c r="AS268" i="4"/>
  <c r="AS294" i="4"/>
  <c r="AS127" i="4"/>
  <c r="AS48" i="4"/>
  <c r="AS326" i="4"/>
  <c r="AS64" i="4"/>
  <c r="AS57" i="4"/>
  <c r="AS275" i="4"/>
  <c r="AS303" i="4"/>
  <c r="AS43" i="4"/>
  <c r="AS349" i="4"/>
  <c r="AS112" i="4"/>
  <c r="AS243" i="4"/>
  <c r="AS340" i="4"/>
  <c r="AS38" i="4"/>
  <c r="AS354" i="4"/>
  <c r="AS136" i="4"/>
  <c r="AS251" i="4"/>
  <c r="AS300" i="4"/>
  <c r="AS332" i="4"/>
  <c r="AS265" i="4"/>
  <c r="AS321" i="4"/>
  <c r="AS140" i="4"/>
  <c r="AS66" i="4"/>
  <c r="AS352" i="4"/>
  <c r="AS262" i="4"/>
  <c r="AS323" i="4"/>
  <c r="AS199" i="4"/>
  <c r="AS227" i="4"/>
  <c r="AS27" i="4"/>
  <c r="AS158" i="4"/>
  <c r="AS187" i="4"/>
  <c r="AS346" i="4"/>
  <c r="AS236" i="4"/>
  <c r="AS293" i="4"/>
  <c r="AS29" i="4"/>
  <c r="AS68" i="4"/>
  <c r="AS109" i="4"/>
  <c r="AS141" i="4"/>
  <c r="AS81" i="4"/>
  <c r="AS111" i="4"/>
  <c r="AS306" i="4"/>
  <c r="AS54" i="4"/>
  <c r="AS276" i="4"/>
  <c r="AS339" i="4"/>
  <c r="AS99" i="4"/>
  <c r="AS353" i="4"/>
  <c r="AS103" i="4"/>
  <c r="AS190" i="4"/>
  <c r="AS342" i="4"/>
  <c r="AS301" i="4"/>
  <c r="AS319" i="4"/>
  <c r="AS131" i="4"/>
  <c r="AS98" i="4"/>
  <c r="AS278" i="4"/>
  <c r="AS312" i="4"/>
  <c r="AS121" i="4"/>
  <c r="AS105" i="4"/>
  <c r="AS254" i="4"/>
  <c r="AS337" i="4"/>
  <c r="AS56" i="4"/>
  <c r="AS155" i="4"/>
  <c r="BA36" i="2"/>
  <c r="AZ38" i="2"/>
  <c r="BL34" i="2"/>
  <c r="AG125" i="2" s="1"/>
  <c r="H15" i="4"/>
  <c r="H20" i="4"/>
  <c r="J20" i="4" s="1"/>
  <c r="J17" i="4" s="1"/>
  <c r="K13" i="4"/>
  <c r="I15" i="4"/>
  <c r="K12" i="4"/>
  <c r="BA37" i="2"/>
  <c r="BJ94" i="2"/>
  <c r="BJ96" i="2" s="1"/>
  <c r="BJ29" i="2" s="1"/>
  <c r="BR94" i="2"/>
  <c r="BR96" i="2" s="1"/>
  <c r="BR29" i="2" s="1"/>
  <c r="BS94" i="2"/>
  <c r="BS96" i="2" s="1"/>
  <c r="BS29" i="2" s="1"/>
  <c r="BN94" i="2"/>
  <c r="BN96" i="2" s="1"/>
  <c r="BN29" i="2" s="1"/>
  <c r="BG94" i="2"/>
  <c r="BG96" i="2" s="1"/>
  <c r="BG29" i="2" s="1"/>
  <c r="BF94" i="2"/>
  <c r="BF96" i="2" s="1"/>
  <c r="BF29" i="2" s="1"/>
  <c r="BL94" i="2"/>
  <c r="BL96" i="2" s="1"/>
  <c r="BL29" i="2" s="1"/>
  <c r="BK94" i="2"/>
  <c r="BK96" i="2" s="1"/>
  <c r="BK29" i="2" s="1"/>
  <c r="BI94" i="2"/>
  <c r="BI96" i="2" s="1"/>
  <c r="BI29" i="2" s="1"/>
  <c r="BP94" i="2"/>
  <c r="BP96" i="2" s="1"/>
  <c r="BP29" i="2" s="1"/>
  <c r="BM94" i="2"/>
  <c r="BM96" i="2" s="1"/>
  <c r="BM29" i="2" s="1"/>
  <c r="BQ94" i="2"/>
  <c r="BQ96" i="2" s="1"/>
  <c r="BQ29" i="2" s="1"/>
  <c r="BO94" i="2"/>
  <c r="BO96" i="2" s="1"/>
  <c r="BO29" i="2" s="1"/>
  <c r="BH94" i="2"/>
  <c r="BH96" i="2" s="1"/>
  <c r="BH29" i="2" s="1"/>
  <c r="AT484" i="4" l="1"/>
  <c r="AT111" i="4"/>
  <c r="AT268" i="4"/>
  <c r="AT174" i="4"/>
  <c r="AT44" i="4"/>
  <c r="AT288" i="4"/>
  <c r="AT346" i="4"/>
  <c r="AT221" i="4"/>
  <c r="AT302" i="4"/>
  <c r="AT121" i="4"/>
  <c r="AT303" i="4"/>
  <c r="AT334" i="4"/>
  <c r="AT229" i="4"/>
  <c r="AT190" i="4"/>
  <c r="AT136" i="4"/>
  <c r="AT320" i="4"/>
  <c r="AT26" i="4"/>
  <c r="AT33" i="4"/>
  <c r="AT352" i="4"/>
  <c r="AT348" i="4"/>
  <c r="AT272" i="4"/>
  <c r="AT264" i="4"/>
  <c r="AT101" i="4"/>
  <c r="AT162" i="4"/>
  <c r="AT261" i="4"/>
  <c r="AT206" i="4"/>
  <c r="AT212" i="4"/>
  <c r="AT22" i="4"/>
  <c r="AT135" i="4"/>
  <c r="AT284" i="4"/>
  <c r="AT233" i="4"/>
  <c r="AT93" i="4"/>
  <c r="AT69" i="4"/>
  <c r="AT31" i="4"/>
  <c r="AT164" i="4"/>
  <c r="AT50" i="4"/>
  <c r="AT235" i="4"/>
  <c r="AT79" i="4"/>
  <c r="AT316" i="4"/>
  <c r="AT512" i="4"/>
  <c r="AT483" i="4"/>
  <c r="AT426" i="4"/>
  <c r="AT518" i="4"/>
  <c r="AT476" i="4"/>
  <c r="AT453" i="4"/>
  <c r="AT363" i="4"/>
  <c r="AT490" i="4"/>
  <c r="AT503" i="4"/>
  <c r="AT493" i="4"/>
  <c r="AT28" i="4"/>
  <c r="AT108" i="4"/>
  <c r="AT118" i="4"/>
  <c r="AT188" i="4"/>
  <c r="AT89" i="4"/>
  <c r="AT149" i="4"/>
  <c r="AT431" i="4"/>
  <c r="AT248" i="4"/>
  <c r="AT520" i="4"/>
  <c r="AT443" i="4"/>
  <c r="AT485" i="4"/>
  <c r="AT117" i="4"/>
  <c r="AT156" i="4"/>
  <c r="AT189" i="4"/>
  <c r="AT171" i="4"/>
  <c r="AT447" i="4"/>
  <c r="AT451" i="4"/>
  <c r="AT472" i="4"/>
  <c r="AT505" i="4"/>
  <c r="AT459" i="4"/>
  <c r="AT184" i="4"/>
  <c r="AT510" i="4"/>
  <c r="AT403" i="4"/>
  <c r="AT425" i="4"/>
  <c r="AT462" i="4"/>
  <c r="AT382" i="4"/>
  <c r="AT422" i="4"/>
  <c r="AT513" i="4"/>
  <c r="AT370" i="4"/>
  <c r="AT366" i="4"/>
  <c r="AT481" i="4"/>
  <c r="AT506" i="4"/>
  <c r="AT494" i="4"/>
  <c r="AT278" i="4"/>
  <c r="AT421" i="4"/>
  <c r="AT465" i="4"/>
  <c r="AT467" i="4"/>
  <c r="AT460" i="4"/>
  <c r="AT374" i="4"/>
  <c r="AT267" i="4"/>
  <c r="AT266" i="4"/>
  <c r="AT386" i="4"/>
  <c r="AT379" i="4"/>
  <c r="AT519" i="4"/>
  <c r="AT83" i="4"/>
  <c r="AT194" i="4"/>
  <c r="AT378" i="4"/>
  <c r="AT371" i="4"/>
  <c r="AT414" i="4"/>
  <c r="AT486" i="4"/>
  <c r="AT392" i="4"/>
  <c r="AT395" i="4"/>
  <c r="AT427" i="4"/>
  <c r="AT409" i="4"/>
  <c r="AT487" i="4"/>
  <c r="AT105" i="4"/>
  <c r="AT342" i="4"/>
  <c r="AT306" i="4"/>
  <c r="AT236" i="4"/>
  <c r="AT522" i="4"/>
  <c r="AT416" i="4"/>
  <c r="AT436" i="4"/>
  <c r="AT419" i="4"/>
  <c r="AT496" i="4"/>
  <c r="AT410" i="4"/>
  <c r="AT407" i="4"/>
  <c r="AT441" i="4"/>
  <c r="AT263" i="4"/>
  <c r="AT353" i="4"/>
  <c r="AT141" i="4"/>
  <c r="AT508" i="4"/>
  <c r="AT461" i="4"/>
  <c r="AT458" i="4"/>
  <c r="AT404" i="4"/>
  <c r="AT495" i="4"/>
  <c r="AT368" i="4"/>
  <c r="AT504" i="4"/>
  <c r="AT390" i="4"/>
  <c r="AT232" i="4"/>
  <c r="AT195" i="4"/>
  <c r="AT358" i="4"/>
  <c r="AT492" i="4"/>
  <c r="AT515" i="4"/>
  <c r="AT456" i="4"/>
  <c r="AT360" i="4"/>
  <c r="AT434" i="4"/>
  <c r="AT389" i="4"/>
  <c r="AT240" i="4"/>
  <c r="AT102" i="4"/>
  <c r="AT217" i="4"/>
  <c r="AT521" i="4"/>
  <c r="AT384" i="4"/>
  <c r="AT418" i="4"/>
  <c r="AT365" i="4"/>
  <c r="AT396" i="4"/>
  <c r="AT388" i="4"/>
  <c r="AT377" i="4"/>
  <c r="AT501" i="4"/>
  <c r="AT499" i="4"/>
  <c r="AT362" i="4"/>
  <c r="AT475" i="4"/>
  <c r="AT440" i="4"/>
  <c r="AT312" i="4"/>
  <c r="AT103" i="4"/>
  <c r="AT81" i="4"/>
  <c r="AT187" i="4"/>
  <c r="AT66" i="4"/>
  <c r="AT354" i="4"/>
  <c r="AT275" i="4"/>
  <c r="AT211" i="4"/>
  <c r="AT116" i="4"/>
  <c r="AT253" i="4"/>
  <c r="AT200" i="4"/>
  <c r="AT324" i="4"/>
  <c r="AT153" i="4"/>
  <c r="AT245" i="4"/>
  <c r="AT336" i="4"/>
  <c r="AT76" i="4"/>
  <c r="AT53" i="4"/>
  <c r="AT204" i="4"/>
  <c r="AT299" i="4"/>
  <c r="AT92" i="4"/>
  <c r="AT113" i="4"/>
  <c r="AT132" i="4"/>
  <c r="AT82" i="4"/>
  <c r="AT87" i="4"/>
  <c r="AT280" i="4"/>
  <c r="AT191" i="4"/>
  <c r="AT241" i="4"/>
  <c r="AT274" i="4"/>
  <c r="AT402" i="4"/>
  <c r="AT373" i="4"/>
  <c r="AT372" i="4"/>
  <c r="AT471" i="4"/>
  <c r="AT420" i="4"/>
  <c r="AT497" i="4"/>
  <c r="AT351" i="4"/>
  <c r="AT401" i="4"/>
  <c r="AT455" i="4"/>
  <c r="AT180" i="4"/>
  <c r="AT439" i="4"/>
  <c r="AT452" i="4"/>
  <c r="AT357" i="4"/>
  <c r="AT448" i="4"/>
  <c r="AT480" i="4"/>
  <c r="AT482" i="4"/>
  <c r="AT435" i="4"/>
  <c r="AT478" i="4"/>
  <c r="AT466" i="4"/>
  <c r="AT468" i="4"/>
  <c r="AT415" i="4"/>
  <c r="AT446" i="4"/>
  <c r="AT155" i="4"/>
  <c r="AT98" i="4"/>
  <c r="AT99" i="4"/>
  <c r="AT109" i="4"/>
  <c r="AT27" i="4"/>
  <c r="AT321" i="4"/>
  <c r="AT340" i="4"/>
  <c r="AT64" i="4"/>
  <c r="AT219" i="4"/>
  <c r="AT315" i="4"/>
  <c r="AT259" i="4"/>
  <c r="AT252" i="4"/>
  <c r="AT257" i="4"/>
  <c r="AT128" i="4"/>
  <c r="AT216" i="4"/>
  <c r="AT343" i="4"/>
  <c r="AT51" i="4"/>
  <c r="AT151" i="4"/>
  <c r="AT237" i="4"/>
  <c r="AT317" i="4"/>
  <c r="AT307" i="4"/>
  <c r="AT250" i="4"/>
  <c r="AT70" i="4"/>
  <c r="AT144" i="4"/>
  <c r="AT30" i="4"/>
  <c r="AT100" i="4"/>
  <c r="AT222" i="4"/>
  <c r="AT145" i="4"/>
  <c r="AT214" i="4"/>
  <c r="AT62" i="4"/>
  <c r="AT270" i="4"/>
  <c r="AT74" i="4"/>
  <c r="AT177" i="4"/>
  <c r="AT387" i="4"/>
  <c r="AT399" i="4"/>
  <c r="AT367" i="4"/>
  <c r="AT498" i="4"/>
  <c r="AT361" i="4"/>
  <c r="AT391" i="4"/>
  <c r="AT488" i="4"/>
  <c r="AT398" i="4"/>
  <c r="AT457" i="4"/>
  <c r="AT454" i="4"/>
  <c r="AT464" i="4"/>
  <c r="AT444" i="4"/>
  <c r="AT514" i="4"/>
  <c r="AT322" i="4"/>
  <c r="AT516" i="4"/>
  <c r="AT479" i="4"/>
  <c r="AT437" i="4"/>
  <c r="AT411" i="4"/>
  <c r="AT438" i="4"/>
  <c r="AT428" i="4"/>
  <c r="AT449" i="4"/>
  <c r="AT359" i="4"/>
  <c r="AT56" i="4"/>
  <c r="AT131" i="4"/>
  <c r="AT339" i="4"/>
  <c r="AT68" i="4"/>
  <c r="AT227" i="4"/>
  <c r="AT265" i="4"/>
  <c r="AT243" i="4"/>
  <c r="AT326" i="4"/>
  <c r="AT169" i="4"/>
  <c r="AT255" i="4"/>
  <c r="AT258" i="4"/>
  <c r="AT296" i="4"/>
  <c r="AT55" i="4"/>
  <c r="AT39" i="4"/>
  <c r="AT310" i="4"/>
  <c r="AT32" i="4"/>
  <c r="AT329" i="4"/>
  <c r="AT46" i="4"/>
  <c r="AT205" i="4"/>
  <c r="AT292" i="4"/>
  <c r="AT215" i="4"/>
  <c r="AT147" i="4"/>
  <c r="AT71" i="4"/>
  <c r="AT260" i="4"/>
  <c r="AT333" i="4"/>
  <c r="AT224" i="4"/>
  <c r="AT122" i="4"/>
  <c r="AT282" i="4"/>
  <c r="AT281" i="4"/>
  <c r="AT470" i="4"/>
  <c r="AT412" i="4"/>
  <c r="AT356" i="4"/>
  <c r="AT502" i="4"/>
  <c r="AT393" i="4"/>
  <c r="AT507" i="4"/>
  <c r="AT406" i="4"/>
  <c r="AT463" i="4"/>
  <c r="AT445" i="4"/>
  <c r="AT383" i="4"/>
  <c r="AT423" i="4"/>
  <c r="AT417" i="4"/>
  <c r="AT491" i="4"/>
  <c r="AT424" i="4"/>
  <c r="AT450" i="4"/>
  <c r="AT473" i="4"/>
  <c r="AT474" i="4"/>
  <c r="AT380" i="4"/>
  <c r="AT400" i="4"/>
  <c r="AT413" i="4"/>
  <c r="AT408" i="4"/>
  <c r="AT337" i="4"/>
  <c r="AT319" i="4"/>
  <c r="AT276" i="4"/>
  <c r="AT29" i="4"/>
  <c r="AT199" i="4"/>
  <c r="AT332" i="4"/>
  <c r="AT394" i="4"/>
  <c r="AT364" i="4"/>
  <c r="AT375" i="4"/>
  <c r="AT509" i="4"/>
  <c r="AT489" i="4"/>
  <c r="AT430" i="4"/>
  <c r="AT369" i="4"/>
  <c r="AT432" i="4"/>
  <c r="AT376" i="4"/>
  <c r="AT469" i="4"/>
  <c r="AT511" i="4"/>
  <c r="AT517" i="4"/>
  <c r="AT477" i="4"/>
  <c r="AT405" i="4"/>
  <c r="AT246" i="4"/>
  <c r="AT500" i="4"/>
  <c r="AT433" i="4"/>
  <c r="AT381" i="4"/>
  <c r="AT397" i="4"/>
  <c r="AT385" i="4"/>
  <c r="AT442" i="4"/>
  <c r="AT429" i="4"/>
  <c r="AT254" i="4"/>
  <c r="AT301" i="4"/>
  <c r="AT54" i="4"/>
  <c r="AT293" i="4"/>
  <c r="AT323" i="4"/>
  <c r="AT163" i="4"/>
  <c r="AT97" i="4"/>
  <c r="AT192" i="4"/>
  <c r="AT207" i="4"/>
  <c r="AT137" i="4"/>
  <c r="AT249" i="4"/>
  <c r="AT355" i="4"/>
  <c r="AT84" i="4"/>
  <c r="AT134" i="4"/>
  <c r="AT247" i="4"/>
  <c r="AT159" i="4"/>
  <c r="AT202" i="4"/>
  <c r="AT146" i="4"/>
  <c r="AT133" i="4"/>
  <c r="AT167" i="4"/>
  <c r="AT119" i="4"/>
  <c r="AT72" i="4"/>
  <c r="AT166" i="4"/>
  <c r="AT186" i="4"/>
  <c r="AT196" i="4"/>
  <c r="AT23" i="4"/>
  <c r="AT178" i="4"/>
  <c r="AT226" i="4"/>
  <c r="AT225" i="4"/>
  <c r="AT175" i="4"/>
  <c r="AT311" i="4"/>
  <c r="AT138" i="4"/>
  <c r="AT65" i="4"/>
  <c r="AT158" i="4"/>
  <c r="AT140" i="4"/>
  <c r="AT38" i="4"/>
  <c r="AT57" i="4"/>
  <c r="AT305" i="4"/>
  <c r="AT341" i="4"/>
  <c r="AT179" i="4"/>
  <c r="AT338" i="4"/>
  <c r="AT350" i="4"/>
  <c r="AT279" i="4"/>
  <c r="AT77" i="4"/>
  <c r="AT283" i="4"/>
  <c r="AT304" i="4"/>
  <c r="AT318" i="4"/>
  <c r="AT165" i="4"/>
  <c r="AT183" i="4"/>
  <c r="AT142" i="4"/>
  <c r="AT42" i="4"/>
  <c r="AT86" i="4"/>
  <c r="AT96" i="4"/>
  <c r="AT115" i="4"/>
  <c r="AT223" i="4"/>
  <c r="AT269" i="4"/>
  <c r="AT210" i="4"/>
  <c r="AT110" i="4"/>
  <c r="AT148" i="4"/>
  <c r="AT90" i="4"/>
  <c r="AT125" i="4"/>
  <c r="AT129" i="4"/>
  <c r="AT25" i="4"/>
  <c r="AT112" i="4"/>
  <c r="AT48" i="4"/>
  <c r="AT256" i="4"/>
  <c r="AT325" i="4"/>
  <c r="AT298" i="4"/>
  <c r="AT291" i="4"/>
  <c r="AT106" i="4"/>
  <c r="AT173" i="4"/>
  <c r="AT40" i="4"/>
  <c r="AT124" i="4"/>
  <c r="AT91" i="4"/>
  <c r="AT328" i="4"/>
  <c r="AT295" i="4"/>
  <c r="AT85" i="4"/>
  <c r="AT154" i="4"/>
  <c r="AT160" i="4"/>
  <c r="AT182" i="4"/>
  <c r="AT172" i="4"/>
  <c r="AT34" i="4"/>
  <c r="AT58" i="4"/>
  <c r="AT59" i="4"/>
  <c r="AT49" i="4"/>
  <c r="AT300" i="4"/>
  <c r="AT349" i="4"/>
  <c r="AT127" i="4"/>
  <c r="AT335" i="4"/>
  <c r="AT327" i="4"/>
  <c r="AT36" i="4"/>
  <c r="AT239" i="4"/>
  <c r="AT345" i="4"/>
  <c r="AT271" i="4"/>
  <c r="AT313" i="4"/>
  <c r="AT308" i="4"/>
  <c r="AT314" i="4"/>
  <c r="AT344" i="4"/>
  <c r="AT60" i="4"/>
  <c r="AT95" i="4"/>
  <c r="AT220" i="4"/>
  <c r="AT75" i="4"/>
  <c r="AT201" i="4"/>
  <c r="AT139" i="4"/>
  <c r="AT63" i="4"/>
  <c r="AT61" i="4"/>
  <c r="AT143" i="4"/>
  <c r="AT152" i="4"/>
  <c r="AT203" i="4"/>
  <c r="AT123" i="4"/>
  <c r="AT45" i="4"/>
  <c r="AT88" i="4"/>
  <c r="AT218" i="4"/>
  <c r="AT286" i="4"/>
  <c r="AT80" i="4"/>
  <c r="AT262" i="4"/>
  <c r="AT251" i="4"/>
  <c r="AT43" i="4"/>
  <c r="AT294" i="4"/>
  <c r="AT287" i="4"/>
  <c r="AT309" i="4"/>
  <c r="AT285" i="4"/>
  <c r="AT290" i="4"/>
  <c r="AT120" i="4"/>
  <c r="AT176" i="4"/>
  <c r="AT24" i="4"/>
  <c r="AT330" i="4"/>
  <c r="AT347" i="4"/>
  <c r="AT297" i="4"/>
  <c r="AT273" i="4"/>
  <c r="AT107" i="4"/>
  <c r="AT35" i="4"/>
  <c r="AT197" i="4"/>
  <c r="AT208" i="4"/>
  <c r="AT130" i="4"/>
  <c r="AT94" i="4"/>
  <c r="AT242" i="4"/>
  <c r="AT126" i="4"/>
  <c r="AT157" i="4"/>
  <c r="AT150" i="4"/>
  <c r="AT209" i="4"/>
  <c r="AT47" i="4"/>
  <c r="AT244" i="4"/>
  <c r="AT41" i="4"/>
  <c r="AT181" i="4"/>
  <c r="AT213" i="4"/>
  <c r="AT37" i="4"/>
  <c r="AT73" i="4"/>
  <c r="AT168" i="4"/>
  <c r="AT238" i="4"/>
  <c r="AT104" i="4"/>
  <c r="AT331" i="4"/>
  <c r="AT114" i="4"/>
  <c r="AT67" i="4"/>
  <c r="AT231" i="4"/>
  <c r="AT78" i="4"/>
  <c r="AT289" i="4"/>
  <c r="AT198" i="4"/>
  <c r="AT234" i="4"/>
  <c r="AT52" i="4"/>
  <c r="AT228" i="4"/>
  <c r="AT161" i="4"/>
  <c r="AT193" i="4"/>
  <c r="AT170" i="4"/>
  <c r="AT277" i="4"/>
  <c r="AT230" i="4"/>
  <c r="AT185" i="4"/>
  <c r="AI125" i="2"/>
  <c r="BB36" i="2"/>
  <c r="BA38" i="2"/>
  <c r="BN34" i="2"/>
  <c r="BB37" i="2"/>
  <c r="I283" i="4"/>
  <c r="I454" i="4"/>
  <c r="I441" i="4"/>
  <c r="I427" i="4"/>
  <c r="I387" i="4"/>
  <c r="I438" i="4"/>
  <c r="I367" i="4"/>
  <c r="I222" i="4"/>
  <c r="I360" i="4"/>
  <c r="I188" i="4"/>
  <c r="I218" i="4"/>
  <c r="I99" i="4"/>
  <c r="I502" i="4"/>
  <c r="I203" i="4"/>
  <c r="I434" i="4"/>
  <c r="I198" i="4"/>
  <c r="I249" i="4"/>
  <c r="I143" i="4"/>
  <c r="I391" i="4"/>
  <c r="I465" i="4"/>
  <c r="I443" i="4"/>
  <c r="I277" i="4"/>
  <c r="I347" i="4"/>
  <c r="I382" i="4"/>
  <c r="I291" i="4"/>
  <c r="I282" i="4"/>
  <c r="I197" i="4"/>
  <c r="I430" i="4"/>
  <c r="I383" i="4"/>
  <c r="I246" i="4"/>
  <c r="I393" i="4"/>
  <c r="I392" i="4"/>
  <c r="I141" i="4"/>
  <c r="I239" i="4"/>
  <c r="I102" i="4"/>
  <c r="I440" i="4"/>
  <c r="I310" i="4"/>
  <c r="I152" i="4"/>
  <c r="I180" i="4"/>
  <c r="I176" i="4"/>
  <c r="I419" i="4"/>
  <c r="I327" i="4"/>
  <c r="I271" i="4"/>
  <c r="I338" i="4"/>
  <c r="I150" i="4"/>
  <c r="I209" i="4"/>
  <c r="I289" i="4"/>
  <c r="I494" i="4"/>
  <c r="I256" i="4"/>
  <c r="I415" i="4"/>
  <c r="I416" i="4"/>
  <c r="I212" i="4"/>
  <c r="I200" i="4"/>
  <c r="I254" i="4"/>
  <c r="I306" i="4"/>
  <c r="I106" i="4"/>
  <c r="I235" i="4"/>
  <c r="I492" i="4"/>
  <c r="I521" i="4"/>
  <c r="I476" i="4"/>
  <c r="I452" i="4"/>
  <c r="I345" i="4"/>
  <c r="I111" i="4"/>
  <c r="I373" i="4"/>
  <c r="I165" i="4"/>
  <c r="I420" i="4"/>
  <c r="I512" i="4"/>
  <c r="K15" i="4"/>
  <c r="K20" i="4" s="1"/>
  <c r="I384" i="4"/>
  <c r="I121" i="4"/>
  <c r="I244" i="4"/>
  <c r="I517" i="4"/>
  <c r="I433" i="4"/>
  <c r="I509" i="4"/>
  <c r="I449" i="4"/>
  <c r="I295" i="4"/>
  <c r="I469" i="4"/>
  <c r="I374" i="4"/>
  <c r="I159" i="4"/>
  <c r="I122" i="4"/>
  <c r="I135" i="4"/>
  <c r="I274" i="4"/>
  <c r="I369" i="4"/>
  <c r="I187" i="4"/>
  <c r="I363" i="4"/>
  <c r="I352" i="4"/>
  <c r="I100" i="4"/>
  <c r="I257" i="4"/>
  <c r="I264" i="4"/>
  <c r="I153" i="4"/>
  <c r="I287" i="4"/>
  <c r="I425" i="4"/>
  <c r="I331" i="4"/>
  <c r="I388" i="4"/>
  <c r="I109" i="4"/>
  <c r="I227" i="4"/>
  <c r="I303" i="4"/>
  <c r="I275" i="4"/>
  <c r="I368" i="4"/>
  <c r="I446" i="4"/>
  <c r="I221" i="4"/>
  <c r="I488" i="4"/>
  <c r="I498" i="4"/>
  <c r="I513" i="4"/>
  <c r="I462" i="4"/>
  <c r="I308" i="4"/>
  <c r="I296" i="4"/>
  <c r="I281" i="4"/>
  <c r="I114" i="4"/>
  <c r="I219" i="4"/>
  <c r="I260" i="4"/>
  <c r="I471" i="4"/>
  <c r="I339" i="4"/>
  <c r="I178" i="4"/>
  <c r="I234" i="4"/>
  <c r="I253" i="4"/>
  <c r="I223" i="4"/>
  <c r="I307" i="4"/>
  <c r="I522" i="4"/>
  <c r="I136" i="4"/>
  <c r="I261" i="4"/>
  <c r="I171" i="4"/>
  <c r="I461" i="4"/>
  <c r="I350" i="4"/>
  <c r="I313" i="4"/>
  <c r="I412" i="4"/>
  <c r="I294" i="4"/>
  <c r="I332" i="4"/>
  <c r="I399" i="4"/>
  <c r="I362" i="4"/>
  <c r="I413" i="4"/>
  <c r="I224" i="4"/>
  <c r="I435" i="4"/>
  <c r="I463" i="4"/>
  <c r="I168" i="4"/>
  <c r="I325" i="4"/>
  <c r="I278" i="4"/>
  <c r="I472" i="4"/>
  <c r="I190" i="4"/>
  <c r="I493" i="4"/>
  <c r="I162" i="4"/>
  <c r="I358" i="4"/>
  <c r="I460" i="4"/>
  <c r="I194" i="4"/>
  <c r="I426" i="4"/>
  <c r="I477" i="4"/>
  <c r="I326" i="4"/>
  <c r="I499" i="4"/>
  <c r="I272" i="4"/>
  <c r="I442" i="4"/>
  <c r="I357" i="4"/>
  <c r="I406" i="4"/>
  <c r="I110" i="4"/>
  <c r="I450" i="4"/>
  <c r="I259" i="4"/>
  <c r="I324" i="4"/>
  <c r="I474" i="4"/>
  <c r="I479" i="4"/>
  <c r="I286" i="4"/>
  <c r="I276" i="4"/>
  <c r="I423" i="4"/>
  <c r="I458" i="4"/>
  <c r="I437" i="4"/>
  <c r="I408" i="4"/>
  <c r="I173" i="4"/>
  <c r="I183" i="4"/>
  <c r="I340" i="4"/>
  <c r="I103" i="4"/>
  <c r="I355" i="4"/>
  <c r="I134" i="4"/>
  <c r="I179" i="4"/>
  <c r="I394" i="4"/>
  <c r="I405" i="4"/>
  <c r="I182" i="4"/>
  <c r="I411" i="4"/>
  <c r="I184" i="4"/>
  <c r="I138" i="4"/>
  <c r="I230" i="4"/>
  <c r="I210" i="4"/>
  <c r="I211" i="4"/>
  <c r="I396" i="4"/>
  <c r="I401" i="4"/>
  <c r="I311" i="4"/>
  <c r="I447" i="4"/>
  <c r="I318" i="4"/>
  <c r="I298" i="4"/>
  <c r="I299" i="4"/>
  <c r="I484" i="4"/>
  <c r="I445" i="4"/>
  <c r="I189" i="4"/>
  <c r="I131" i="4"/>
  <c r="I390" i="4"/>
  <c r="I370" i="4"/>
  <c r="I371" i="4"/>
  <c r="I225" i="4"/>
  <c r="I481" i="4"/>
  <c r="I288" i="4"/>
  <c r="I104" i="4"/>
  <c r="I508" i="4"/>
  <c r="I520" i="4"/>
  <c r="I293" i="4"/>
  <c r="I98" i="4"/>
  <c r="I214" i="4"/>
  <c r="I191" i="4"/>
  <c r="I489" i="4"/>
  <c r="I432" i="4"/>
  <c r="I247" i="4"/>
  <c r="I376" i="4"/>
  <c r="I266" i="4"/>
  <c r="I341" i="4"/>
  <c r="I279" i="4"/>
  <c r="I459" i="4"/>
  <c r="I514" i="4"/>
  <c r="I366" i="4"/>
  <c r="I348" i="4"/>
  <c r="I516" i="4"/>
  <c r="I142" i="4"/>
  <c r="I120" i="4"/>
  <c r="I217" i="4"/>
  <c r="I482" i="4"/>
  <c r="I107" i="4"/>
  <c r="I395" i="4"/>
  <c r="I304" i="4"/>
  <c r="I144" i="4"/>
  <c r="I245" i="4"/>
  <c r="I312" i="4"/>
  <c r="I455" i="4"/>
  <c r="I422" i="4"/>
  <c r="I402" i="4"/>
  <c r="I403" i="4"/>
  <c r="I241" i="4"/>
  <c r="I497" i="4"/>
  <c r="I175" i="4"/>
  <c r="I155" i="4"/>
  <c r="I490" i="4"/>
  <c r="I491" i="4"/>
  <c r="I285" i="4"/>
  <c r="I518" i="4"/>
  <c r="I231" i="4"/>
  <c r="I139" i="4"/>
  <c r="I132" i="4"/>
  <c r="I117" i="4"/>
  <c r="I236" i="4"/>
  <c r="I321" i="4"/>
  <c r="I166" i="4"/>
  <c r="I206" i="4"/>
  <c r="I185" i="4"/>
  <c r="I186" i="4"/>
  <c r="I372" i="4"/>
  <c r="I389" i="4"/>
  <c r="I151" i="4"/>
  <c r="I470" i="4"/>
  <c r="I451" i="4"/>
  <c r="I290" i="4"/>
  <c r="I424" i="4"/>
  <c r="I400" i="4"/>
  <c r="I418" i="4"/>
  <c r="I429" i="4"/>
  <c r="I302" i="4"/>
  <c r="I284" i="4"/>
  <c r="I280" i="4"/>
  <c r="I112" i="4"/>
  <c r="I213" i="4"/>
  <c r="I503" i="4"/>
  <c r="I167" i="4"/>
  <c r="I202" i="4"/>
  <c r="I309" i="4"/>
  <c r="I483" i="4"/>
  <c r="I238" i="4"/>
  <c r="I220" i="4"/>
  <c r="I335" i="4"/>
  <c r="I226" i="4"/>
  <c r="I333" i="4"/>
  <c r="I163" i="4"/>
  <c r="I456" i="4"/>
  <c r="I486" i="4"/>
  <c r="I466" i="4"/>
  <c r="I467" i="4"/>
  <c r="I273" i="4"/>
  <c r="I506" i="4"/>
  <c r="I208" i="4"/>
  <c r="I118" i="4"/>
  <c r="I128" i="4"/>
  <c r="I113" i="4"/>
  <c r="I228" i="4"/>
  <c r="I317" i="4"/>
  <c r="I431" i="4"/>
  <c r="I487" i="4"/>
  <c r="I343" i="4"/>
  <c r="I164" i="4"/>
  <c r="I149" i="4"/>
  <c r="I300" i="4"/>
  <c r="I353" i="4"/>
  <c r="I255" i="4"/>
  <c r="I270" i="4"/>
  <c r="I250" i="4"/>
  <c r="I251" i="4"/>
  <c r="I436" i="4"/>
  <c r="I421" i="4"/>
  <c r="I248" i="4"/>
  <c r="I263" i="4"/>
  <c r="I196" i="4"/>
  <c r="I380" i="4"/>
  <c r="I448" i="4"/>
  <c r="I365" i="4"/>
  <c r="I161" i="4"/>
  <c r="I319" i="4"/>
  <c r="I137" i="4"/>
  <c r="I505" i="4"/>
  <c r="I478" i="4"/>
  <c r="I468" i="4"/>
  <c r="I146" i="4"/>
  <c r="I195" i="4"/>
  <c r="I301" i="4"/>
  <c r="I330" i="4"/>
  <c r="I158" i="4"/>
  <c r="I354" i="4"/>
  <c r="I397" i="4"/>
  <c r="I205" i="4"/>
  <c r="I414" i="4"/>
  <c r="I404" i="4"/>
  <c r="I336" i="4"/>
  <c r="I410" i="4"/>
  <c r="I409" i="4"/>
  <c r="I147" i="4"/>
  <c r="I480" i="4"/>
  <c r="I116" i="4"/>
  <c r="I101" i="4"/>
  <c r="I204" i="4"/>
  <c r="I305" i="4"/>
  <c r="I216" i="4"/>
  <c r="I464" i="4"/>
  <c r="I320" i="4"/>
  <c r="I160" i="4"/>
  <c r="I145" i="4"/>
  <c r="I292" i="4"/>
  <c r="I349" i="4"/>
  <c r="I495" i="4"/>
  <c r="I439" i="4"/>
  <c r="I199" i="4"/>
  <c r="I507" i="4"/>
  <c r="I181" i="4"/>
  <c r="I364" i="4"/>
  <c r="I385" i="4"/>
  <c r="I504" i="4"/>
  <c r="I515" i="4"/>
  <c r="I334" i="4"/>
  <c r="I314" i="4"/>
  <c r="I315" i="4"/>
  <c r="I500" i="4"/>
  <c r="I453" i="4"/>
  <c r="I119" i="4"/>
  <c r="I328" i="4"/>
  <c r="I258" i="4"/>
  <c r="I444" i="4"/>
  <c r="I475" i="4"/>
  <c r="I130" i="4"/>
  <c r="I510" i="4"/>
  <c r="I154" i="4"/>
  <c r="I267" i="4"/>
  <c r="I123" i="4"/>
  <c r="I156" i="4"/>
  <c r="I269" i="4"/>
  <c r="I126" i="4"/>
  <c r="I346" i="4"/>
  <c r="I377" i="4"/>
  <c r="I169" i="4"/>
  <c r="I127" i="4"/>
  <c r="I105" i="4"/>
  <c r="I473" i="4"/>
  <c r="I240" i="4"/>
  <c r="I124" i="4"/>
  <c r="I237" i="4"/>
  <c r="I170" i="4"/>
  <c r="I129" i="4"/>
  <c r="I501" i="4"/>
  <c r="I359" i="4"/>
  <c r="I215" i="4"/>
  <c r="I148" i="4"/>
  <c r="I133" i="4"/>
  <c r="I268" i="4"/>
  <c r="I337" i="4"/>
  <c r="I344" i="4"/>
  <c r="I351" i="4"/>
  <c r="I193" i="4"/>
  <c r="I201" i="4"/>
  <c r="I177" i="4"/>
  <c r="I356" i="4"/>
  <c r="I381" i="4"/>
  <c r="I496" i="4"/>
  <c r="I232" i="4"/>
  <c r="I262" i="4"/>
  <c r="I242" i="4"/>
  <c r="I243" i="4"/>
  <c r="I428" i="4"/>
  <c r="I417" i="4"/>
  <c r="I207" i="4"/>
  <c r="I174" i="4"/>
  <c r="I398" i="4"/>
  <c r="I378" i="4"/>
  <c r="I379" i="4"/>
  <c r="I229" i="4"/>
  <c r="I485" i="4"/>
  <c r="I115" i="4"/>
  <c r="I375" i="4"/>
  <c r="I386" i="4"/>
  <c r="I265" i="4"/>
  <c r="I233" i="4"/>
  <c r="I342" i="4"/>
  <c r="I322" i="4"/>
  <c r="I323" i="4"/>
  <c r="I511" i="4"/>
  <c r="I457" i="4"/>
  <c r="I108" i="4"/>
  <c r="I519" i="4"/>
  <c r="I192" i="4"/>
  <c r="I297" i="4"/>
  <c r="I140" i="4"/>
  <c r="I125" i="4"/>
  <c r="I252" i="4"/>
  <c r="I329" i="4"/>
  <c r="I407" i="4"/>
  <c r="I172" i="4"/>
  <c r="I157" i="4"/>
  <c r="I316" i="4"/>
  <c r="I361" i="4"/>
  <c r="I97" i="4" l="1"/>
  <c r="J97" i="4" s="1"/>
  <c r="AS2" i="4"/>
  <c r="U130" i="2" s="1"/>
  <c r="I89" i="4"/>
  <c r="J89" i="4" s="1"/>
  <c r="I90" i="4"/>
  <c r="J90" i="4" s="1"/>
  <c r="BB38" i="2"/>
  <c r="I66" i="4"/>
  <c r="J66" i="4" s="1"/>
  <c r="I71" i="4"/>
  <c r="J71" i="4" s="1"/>
  <c r="I64" i="4"/>
  <c r="J64" i="4" s="1"/>
  <c r="T117" i="2"/>
  <c r="I63" i="4"/>
  <c r="J63" i="4" s="1"/>
  <c r="I83" i="4"/>
  <c r="J83" i="4" s="1"/>
  <c r="I51" i="4"/>
  <c r="J51" i="4" s="1"/>
  <c r="I54" i="4"/>
  <c r="J54" i="4" s="1"/>
  <c r="I60" i="4"/>
  <c r="J60" i="4" s="1"/>
  <c r="S117" i="2"/>
  <c r="U6" i="4"/>
  <c r="U9" i="4" s="1"/>
  <c r="AW92" i="2"/>
  <c r="AW93" i="2" s="1"/>
  <c r="T6" i="4"/>
  <c r="AV92" i="2"/>
  <c r="AV93" i="2" s="1"/>
  <c r="BH36" i="2"/>
  <c r="T116" i="2"/>
  <c r="I81" i="4"/>
  <c r="J81" i="4" s="1"/>
  <c r="I95" i="4"/>
  <c r="J95" i="4" s="1"/>
  <c r="I96" i="4"/>
  <c r="J96" i="4" s="1"/>
  <c r="I80" i="4"/>
  <c r="J80" i="4" s="1"/>
  <c r="J485" i="4"/>
  <c r="J428" i="4"/>
  <c r="J177" i="4"/>
  <c r="J148" i="4"/>
  <c r="J240" i="4"/>
  <c r="J269" i="4"/>
  <c r="J314" i="4"/>
  <c r="J199" i="4"/>
  <c r="J464" i="4"/>
  <c r="J407" i="4"/>
  <c r="J496" i="4"/>
  <c r="I88" i="4"/>
  <c r="J88" i="4" s="1"/>
  <c r="J327" i="4"/>
  <c r="J282" i="4"/>
  <c r="I86" i="4"/>
  <c r="J86" i="4" s="1"/>
  <c r="I36" i="4"/>
  <c r="J36" i="4" s="1"/>
  <c r="J409" i="4"/>
  <c r="J263" i="4"/>
  <c r="J317" i="4"/>
  <c r="J112" i="4"/>
  <c r="J137" i="4"/>
  <c r="J220" i="4"/>
  <c r="J158" i="4"/>
  <c r="J467" i="4"/>
  <c r="I44" i="4"/>
  <c r="J44" i="4" s="1"/>
  <c r="J452" i="4"/>
  <c r="J338" i="4"/>
  <c r="J218" i="4"/>
  <c r="I39" i="4"/>
  <c r="J39" i="4" s="1"/>
  <c r="J512" i="4"/>
  <c r="J271" i="4"/>
  <c r="I37" i="4"/>
  <c r="J37" i="4" s="1"/>
  <c r="J511" i="4"/>
  <c r="I40" i="4"/>
  <c r="J40" i="4" s="1"/>
  <c r="J516" i="4"/>
  <c r="J462" i="4"/>
  <c r="J113" i="4"/>
  <c r="J316" i="4"/>
  <c r="J376" i="4"/>
  <c r="J264" i="4"/>
  <c r="J102" i="4"/>
  <c r="I25" i="4"/>
  <c r="J25" i="4" s="1"/>
  <c r="J351" i="4"/>
  <c r="J290" i="4"/>
  <c r="J172" i="4"/>
  <c r="J519" i="4"/>
  <c r="J398" i="4"/>
  <c r="J232" i="4"/>
  <c r="J344" i="4"/>
  <c r="J509" i="4"/>
  <c r="J309" i="4"/>
  <c r="J151" i="4"/>
  <c r="J212" i="4"/>
  <c r="J165" i="4"/>
  <c r="J188" i="4"/>
  <c r="J295" i="4"/>
  <c r="J492" i="4"/>
  <c r="J361" i="4"/>
  <c r="J322" i="4"/>
  <c r="J392" i="4"/>
  <c r="J394" i="4"/>
  <c r="J104" i="4"/>
  <c r="J244" i="4"/>
  <c r="J135" i="4"/>
  <c r="J154" i="4"/>
  <c r="J385" i="4"/>
  <c r="J490" i="4"/>
  <c r="J489" i="4"/>
  <c r="J116" i="4"/>
  <c r="J468" i="4"/>
  <c r="J250" i="4"/>
  <c r="J343" i="4"/>
  <c r="J372" i="4"/>
  <c r="J117" i="4"/>
  <c r="J455" i="4"/>
  <c r="J217" i="4"/>
  <c r="J279" i="4"/>
  <c r="J147" i="4"/>
  <c r="J230" i="4"/>
  <c r="J348" i="4"/>
  <c r="J470" i="4"/>
  <c r="J166" i="4"/>
  <c r="J285" i="4"/>
  <c r="J131" i="4"/>
  <c r="J311" i="4"/>
  <c r="J498" i="4"/>
  <c r="J100" i="4"/>
  <c r="J180" i="4"/>
  <c r="J222" i="4"/>
  <c r="J310" i="4"/>
  <c r="J487" i="4"/>
  <c r="I82" i="4"/>
  <c r="J82" i="4" s="1"/>
  <c r="I92" i="4"/>
  <c r="J92" i="4" s="1"/>
  <c r="J229" i="4"/>
  <c r="J243" i="4"/>
  <c r="J201" i="4"/>
  <c r="J215" i="4"/>
  <c r="J473" i="4"/>
  <c r="J156" i="4"/>
  <c r="J444" i="4"/>
  <c r="J334" i="4"/>
  <c r="J439" i="4"/>
  <c r="J216" i="4"/>
  <c r="J410" i="4"/>
  <c r="J330" i="4"/>
  <c r="J319" i="4"/>
  <c r="J248" i="4"/>
  <c r="J353" i="4"/>
  <c r="J238" i="4"/>
  <c r="I91" i="4"/>
  <c r="J91" i="4" s="1"/>
  <c r="I93" i="4"/>
  <c r="J93" i="4" s="1"/>
  <c r="J342" i="4"/>
  <c r="I84" i="4"/>
  <c r="J84" i="4" s="1"/>
  <c r="I94" i="4"/>
  <c r="J94" i="4" s="1"/>
  <c r="J192" i="4"/>
  <c r="J247" i="4"/>
  <c r="I87" i="4"/>
  <c r="J87" i="4" s="1"/>
  <c r="I85" i="4"/>
  <c r="J85" i="4" s="1"/>
  <c r="I79" i="4"/>
  <c r="J79" i="4" s="1"/>
  <c r="J450" i="4"/>
  <c r="J221" i="4"/>
  <c r="J363" i="4"/>
  <c r="J360" i="4"/>
  <c r="J374" i="4"/>
  <c r="J121" i="4"/>
  <c r="J345" i="4"/>
  <c r="J411" i="4"/>
  <c r="J340" i="4"/>
  <c r="J286" i="4"/>
  <c r="J110" i="4"/>
  <c r="J426" i="4"/>
  <c r="I61" i="4"/>
  <c r="J61" i="4" s="1"/>
  <c r="J362" i="4"/>
  <c r="J412" i="4"/>
  <c r="J384" i="4"/>
  <c r="J200" i="4"/>
  <c r="J476" i="4"/>
  <c r="J228" i="4"/>
  <c r="J186" i="4"/>
  <c r="J312" i="4"/>
  <c r="J189" i="4"/>
  <c r="J183" i="4"/>
  <c r="J194" i="4"/>
  <c r="J399" i="4"/>
  <c r="J234" i="4"/>
  <c r="J368" i="4"/>
  <c r="J369" i="4"/>
  <c r="J328" i="4"/>
  <c r="J233" i="4"/>
  <c r="J364" i="4"/>
  <c r="J236" i="4"/>
  <c r="J136" i="4"/>
  <c r="J224" i="4"/>
  <c r="J125" i="4"/>
  <c r="J463" i="4"/>
  <c r="J98" i="4"/>
  <c r="J337" i="4"/>
  <c r="J336" i="4"/>
  <c r="J128" i="4"/>
  <c r="J202" i="4"/>
  <c r="J497" i="4"/>
  <c r="J366" i="4"/>
  <c r="J260" i="4"/>
  <c r="J111" i="4"/>
  <c r="J299" i="4"/>
  <c r="J179" i="4"/>
  <c r="J306" i="4"/>
  <c r="J471" i="4"/>
  <c r="J114" i="4"/>
  <c r="J367" i="4"/>
  <c r="J432" i="4"/>
  <c r="J324" i="4"/>
  <c r="J465" i="4"/>
  <c r="J427" i="4"/>
  <c r="I56" i="4"/>
  <c r="J56" i="4" s="1"/>
  <c r="J303" i="4"/>
  <c r="I57" i="4"/>
  <c r="J57" i="4" s="1"/>
  <c r="I33" i="4"/>
  <c r="J33" i="4" s="1"/>
  <c r="J249" i="4"/>
  <c r="I75" i="4"/>
  <c r="J75" i="4" s="1"/>
  <c r="J373" i="4"/>
  <c r="I62" i="4"/>
  <c r="J62" i="4" s="1"/>
  <c r="J329" i="4"/>
  <c r="J108" i="4"/>
  <c r="I24" i="4"/>
  <c r="J24" i="4" s="1"/>
  <c r="J132" i="4"/>
  <c r="J288" i="4"/>
  <c r="J406" i="4"/>
  <c r="J349" i="4"/>
  <c r="J359" i="4"/>
  <c r="J118" i="4"/>
  <c r="J167" i="4"/>
  <c r="J241" i="4"/>
  <c r="J434" i="4"/>
  <c r="J382" i="4"/>
  <c r="J246" i="4"/>
  <c r="J347" i="4"/>
  <c r="J298" i="4"/>
  <c r="J134" i="4"/>
  <c r="J352" i="4"/>
  <c r="J203" i="4"/>
  <c r="J419" i="4"/>
  <c r="J438" i="4"/>
  <c r="J124" i="4"/>
  <c r="J209" i="4"/>
  <c r="I70" i="4"/>
  <c r="J70" i="4" s="1"/>
  <c r="J391" i="4"/>
  <c r="I46" i="4"/>
  <c r="J46" i="4" s="1"/>
  <c r="I34" i="4"/>
  <c r="J34" i="4" s="1"/>
  <c r="I29" i="4"/>
  <c r="J29" i="4" s="1"/>
  <c r="I48" i="4"/>
  <c r="J48" i="4" s="1"/>
  <c r="J461" i="4"/>
  <c r="I38" i="4"/>
  <c r="J38" i="4" s="1"/>
  <c r="I41" i="4"/>
  <c r="J41" i="4" s="1"/>
  <c r="J252" i="4"/>
  <c r="I43" i="4"/>
  <c r="J43" i="4" s="1"/>
  <c r="J378" i="4"/>
  <c r="J280" i="4"/>
  <c r="J341" i="4"/>
  <c r="J287" i="4"/>
  <c r="J292" i="4"/>
  <c r="J272" i="4"/>
  <c r="J517" i="4"/>
  <c r="J225" i="4"/>
  <c r="J293" i="4"/>
  <c r="J501" i="4"/>
  <c r="J414" i="4"/>
  <c r="J208" i="4"/>
  <c r="J213" i="4"/>
  <c r="J403" i="4"/>
  <c r="J454" i="4"/>
  <c r="J99" i="4"/>
  <c r="J493" i="4"/>
  <c r="J416" i="4"/>
  <c r="J447" i="4"/>
  <c r="J173" i="4"/>
  <c r="J413" i="4"/>
  <c r="J162" i="4"/>
  <c r="J472" i="4"/>
  <c r="J256" i="4"/>
  <c r="J291" i="4"/>
  <c r="J277" i="4"/>
  <c r="J105" i="4"/>
  <c r="I26" i="4"/>
  <c r="J26" i="4" s="1"/>
  <c r="J197" i="4"/>
  <c r="I49" i="4"/>
  <c r="J49" i="4" s="1"/>
  <c r="I42" i="4"/>
  <c r="J42" i="4" s="1"/>
  <c r="I27" i="4"/>
  <c r="J27" i="4" s="1"/>
  <c r="I77" i="4"/>
  <c r="J77" i="4" s="1"/>
  <c r="J152" i="4"/>
  <c r="I68" i="4"/>
  <c r="J68" i="4" s="1"/>
  <c r="I45" i="4"/>
  <c r="J45" i="4" s="1"/>
  <c r="I52" i="4"/>
  <c r="J52" i="4" s="1"/>
  <c r="J129" i="4"/>
  <c r="J155" i="4"/>
  <c r="J191" i="4"/>
  <c r="J182" i="4"/>
  <c r="J296" i="4"/>
  <c r="J119" i="4"/>
  <c r="J387" i="4"/>
  <c r="J206" i="4"/>
  <c r="J150" i="4"/>
  <c r="J481" i="4"/>
  <c r="J404" i="4"/>
  <c r="J453" i="4"/>
  <c r="J386" i="4"/>
  <c r="J521" i="4"/>
  <c r="J421" i="4"/>
  <c r="J300" i="4"/>
  <c r="J522" i="4"/>
  <c r="J261" i="4"/>
  <c r="J371" i="4"/>
  <c r="J513" i="4"/>
  <c r="J145" i="4"/>
  <c r="J205" i="4"/>
  <c r="J456" i="4"/>
  <c r="J302" i="4"/>
  <c r="J144" i="4"/>
  <c r="J223" i="4"/>
  <c r="J433" i="4"/>
  <c r="J109" i="4"/>
  <c r="J502" i="4"/>
  <c r="J396" i="4"/>
  <c r="J408" i="4"/>
  <c r="J420" i="4"/>
  <c r="J227" i="4"/>
  <c r="J331" i="4"/>
  <c r="J365" i="4"/>
  <c r="J441" i="4"/>
  <c r="J127" i="4"/>
  <c r="J358" i="4"/>
  <c r="I55" i="4"/>
  <c r="J55" i="4" s="1"/>
  <c r="J415" i="4"/>
  <c r="J430" i="4"/>
  <c r="I50" i="4"/>
  <c r="J50" i="4" s="1"/>
  <c r="I28" i="4"/>
  <c r="J28" i="4" s="1"/>
  <c r="I32" i="4"/>
  <c r="J32" i="4" s="1"/>
  <c r="I78" i="4"/>
  <c r="J78" i="4" s="1"/>
  <c r="I31" i="4"/>
  <c r="J31" i="4" s="1"/>
  <c r="J140" i="4"/>
  <c r="J457" i="4"/>
  <c r="J174" i="4"/>
  <c r="J170" i="4"/>
  <c r="J377" i="4"/>
  <c r="J510" i="4"/>
  <c r="J466" i="4"/>
  <c r="J120" i="4"/>
  <c r="J401" i="4"/>
  <c r="J479" i="4"/>
  <c r="J278" i="4"/>
  <c r="J504" i="4"/>
  <c r="J258" i="4"/>
  <c r="J265" i="4"/>
  <c r="J242" i="4"/>
  <c r="J436" i="4"/>
  <c r="J149" i="4"/>
  <c r="J168" i="4"/>
  <c r="J393" i="4"/>
  <c r="J289" i="4"/>
  <c r="J443" i="4"/>
  <c r="J370" i="4"/>
  <c r="J231" i="4"/>
  <c r="J257" i="4"/>
  <c r="J204" i="4"/>
  <c r="J195" i="4"/>
  <c r="J163" i="4"/>
  <c r="J429" i="4"/>
  <c r="J304" i="4"/>
  <c r="J440" i="4"/>
  <c r="J275" i="4"/>
  <c r="J159" i="4"/>
  <c r="J141" i="4"/>
  <c r="J211" i="4"/>
  <c r="J437" i="4"/>
  <c r="J235" i="4"/>
  <c r="J122" i="4"/>
  <c r="J469" i="4"/>
  <c r="J448" i="4"/>
  <c r="J494" i="4"/>
  <c r="J339" i="4"/>
  <c r="J169" i="4"/>
  <c r="I22" i="4"/>
  <c r="J22" i="4" s="1"/>
  <c r="I35" i="4"/>
  <c r="J35" i="4" s="1"/>
  <c r="J176" i="4"/>
  <c r="J239" i="4"/>
  <c r="I23" i="4"/>
  <c r="J23" i="4" s="1"/>
  <c r="I65" i="4"/>
  <c r="J65" i="4" s="1"/>
  <c r="I53" i="4"/>
  <c r="J53" i="4" s="1"/>
  <c r="I74" i="4"/>
  <c r="J74" i="4" s="1"/>
  <c r="I73" i="4"/>
  <c r="J73" i="4" s="1"/>
  <c r="I59" i="4"/>
  <c r="J59" i="4" s="1"/>
  <c r="J451" i="4"/>
  <c r="J262" i="4"/>
  <c r="J251" i="4"/>
  <c r="J164" i="4"/>
  <c r="J106" i="4"/>
  <c r="J499" i="4"/>
  <c r="J442" i="4"/>
  <c r="J484" i="4"/>
  <c r="J518" i="4"/>
  <c r="J435" i="4"/>
  <c r="J101" i="4"/>
  <c r="J146" i="4"/>
  <c r="J333" i="4"/>
  <c r="J418" i="4"/>
  <c r="J395" i="4"/>
  <c r="J477" i="4"/>
  <c r="J294" i="4"/>
  <c r="J350" i="4"/>
  <c r="J383" i="4"/>
  <c r="J210" i="4"/>
  <c r="J458" i="4"/>
  <c r="J254" i="4"/>
  <c r="J313" i="4"/>
  <c r="J143" i="4"/>
  <c r="J198" i="4"/>
  <c r="J267" i="4"/>
  <c r="I58" i="4"/>
  <c r="J58" i="4" s="1"/>
  <c r="I30" i="4"/>
  <c r="J30" i="4" s="1"/>
  <c r="I69" i="4"/>
  <c r="J69" i="4" s="1"/>
  <c r="J283" i="4"/>
  <c r="I67" i="4"/>
  <c r="J67" i="4" s="1"/>
  <c r="I72" i="4"/>
  <c r="J72" i="4" s="1"/>
  <c r="I47" i="4"/>
  <c r="J47" i="4" s="1"/>
  <c r="I76" i="4"/>
  <c r="J76" i="4" s="1"/>
  <c r="J157" i="4"/>
  <c r="J297" i="4"/>
  <c r="J323" i="4"/>
  <c r="J115" i="4"/>
  <c r="J417" i="4"/>
  <c r="J356" i="4"/>
  <c r="J133" i="4"/>
  <c r="J126" i="4"/>
  <c r="J475" i="4"/>
  <c r="J315" i="4"/>
  <c r="J507" i="4"/>
  <c r="J320" i="4"/>
  <c r="J354" i="4"/>
  <c r="J505" i="4"/>
  <c r="J196" i="4"/>
  <c r="J255" i="4"/>
  <c r="J431" i="4"/>
  <c r="J273" i="4"/>
  <c r="J335" i="4"/>
  <c r="J424" i="4"/>
  <c r="J389" i="4"/>
  <c r="J422" i="4"/>
  <c r="J482" i="4"/>
  <c r="J459" i="4"/>
  <c r="J508" i="4"/>
  <c r="J390" i="4"/>
  <c r="J184" i="4"/>
  <c r="J103" i="4"/>
  <c r="J276" i="4"/>
  <c r="J375" i="4"/>
  <c r="J207" i="4"/>
  <c r="J381" i="4"/>
  <c r="J268" i="4"/>
  <c r="J237" i="4"/>
  <c r="J346" i="4"/>
  <c r="J130" i="4"/>
  <c r="J500" i="4"/>
  <c r="J181" i="4"/>
  <c r="J160" i="4"/>
  <c r="J480" i="4"/>
  <c r="J397" i="4"/>
  <c r="J478" i="4"/>
  <c r="J380" i="4"/>
  <c r="J270" i="4"/>
  <c r="J506" i="4"/>
  <c r="J226" i="4"/>
  <c r="J503" i="4"/>
  <c r="J400" i="4"/>
  <c r="J321" i="4"/>
  <c r="J491" i="4"/>
  <c r="J402" i="4"/>
  <c r="J107" i="4"/>
  <c r="J514" i="4"/>
  <c r="J520" i="4"/>
  <c r="J318" i="4"/>
  <c r="J138" i="4"/>
  <c r="J355" i="4"/>
  <c r="J423" i="4"/>
  <c r="J259" i="4"/>
  <c r="J326" i="4"/>
  <c r="J190" i="4"/>
  <c r="J307" i="4"/>
  <c r="J219" i="4"/>
  <c r="J488" i="4"/>
  <c r="J388" i="4"/>
  <c r="J253" i="4"/>
  <c r="J281" i="4"/>
  <c r="J446" i="4"/>
  <c r="J425" i="4"/>
  <c r="J187" i="4"/>
  <c r="J379" i="4"/>
  <c r="J193" i="4"/>
  <c r="J123" i="4"/>
  <c r="J515" i="4"/>
  <c r="J495" i="4"/>
  <c r="J305" i="4"/>
  <c r="J301" i="4"/>
  <c r="J161" i="4"/>
  <c r="J486" i="4"/>
  <c r="J483" i="4"/>
  <c r="J284" i="4"/>
  <c r="J185" i="4"/>
  <c r="J139" i="4"/>
  <c r="J175" i="4"/>
  <c r="J245" i="4"/>
  <c r="J142" i="4"/>
  <c r="J266" i="4"/>
  <c r="J214" i="4"/>
  <c r="J445" i="4"/>
  <c r="J405" i="4"/>
  <c r="J474" i="4"/>
  <c r="J357" i="4"/>
  <c r="J460" i="4"/>
  <c r="J325" i="4"/>
  <c r="J332" i="4"/>
  <c r="J171" i="4"/>
  <c r="J178" i="4"/>
  <c r="J308" i="4"/>
  <c r="J153" i="4"/>
  <c r="J274" i="4"/>
  <c r="J449" i="4"/>
  <c r="BF36" i="2" l="1"/>
  <c r="BG36" i="2" s="1"/>
  <c r="AX93" i="2"/>
  <c r="AY93" i="2" s="1"/>
  <c r="AZ91" i="2" s="1"/>
  <c r="S116" i="2"/>
  <c r="O6" i="4"/>
  <c r="O9" i="4" s="1"/>
  <c r="AW89" i="2"/>
  <c r="AW90" i="2" s="1"/>
  <c r="AX92" i="2"/>
  <c r="T9" i="4"/>
  <c r="W7" i="4"/>
  <c r="W9" i="4" s="1"/>
  <c r="N6" i="4"/>
  <c r="AV89" i="2"/>
  <c r="AV90" i="2" s="1"/>
  <c r="BH35" i="2"/>
  <c r="I2" i="4"/>
  <c r="AJ125" i="2" s="1"/>
  <c r="BF35" i="2" l="1"/>
  <c r="BG35" i="2" s="1"/>
  <c r="AX90" i="2"/>
  <c r="AY90" i="2" s="1"/>
  <c r="AZ88" i="2" s="1"/>
  <c r="BA91" i="2"/>
  <c r="U12" i="4"/>
  <c r="T13" i="4"/>
  <c r="T12" i="4"/>
  <c r="U13" i="4"/>
  <c r="BK36" i="2"/>
  <c r="BM36" i="2" s="1"/>
  <c r="BJ36" i="2"/>
  <c r="BL36" i="2" s="1"/>
  <c r="AG127" i="2" s="1"/>
  <c r="AZ92" i="2"/>
  <c r="BA92" i="2" s="1"/>
  <c r="AX89" i="2"/>
  <c r="N9" i="4"/>
  <c r="Q7" i="4"/>
  <c r="Q9" i="4" s="1"/>
  <c r="AI127" i="2" l="1"/>
  <c r="AZ93" i="2"/>
  <c r="BB91" i="2"/>
  <c r="BA93" i="2"/>
  <c r="BA88" i="2"/>
  <c r="U15" i="4"/>
  <c r="AH127" i="2"/>
  <c r="BN36" i="2"/>
  <c r="BK35" i="2"/>
  <c r="BM35" i="2" s="1"/>
  <c r="BJ35" i="2"/>
  <c r="BL35" i="2" s="1"/>
  <c r="AG126" i="2" s="1"/>
  <c r="BB92" i="2"/>
  <c r="O12" i="4"/>
  <c r="N12" i="4"/>
  <c r="O13" i="4"/>
  <c r="N13" i="4"/>
  <c r="AZ89" i="2"/>
  <c r="BA89" i="2" s="1"/>
  <c r="T20" i="4"/>
  <c r="W12" i="4"/>
  <c r="T15" i="4"/>
  <c r="U20" i="4"/>
  <c r="W13" i="4"/>
  <c r="AI126" i="2" l="1"/>
  <c r="AZ90" i="2"/>
  <c r="BB93" i="2"/>
  <c r="BB88" i="2"/>
  <c r="BA90" i="2"/>
  <c r="S119" i="2"/>
  <c r="T119" i="2"/>
  <c r="Q12" i="4"/>
  <c r="N20" i="4"/>
  <c r="N15" i="4"/>
  <c r="AH126" i="2"/>
  <c r="BN35" i="2"/>
  <c r="Q13" i="4"/>
  <c r="O20" i="4"/>
  <c r="AG6" i="4"/>
  <c r="AG9" i="4" s="1"/>
  <c r="AW98" i="2"/>
  <c r="AW99" i="2" s="1"/>
  <c r="W15" i="4"/>
  <c r="V20" i="4"/>
  <c r="V17" i="4" s="1"/>
  <c r="O15" i="4"/>
  <c r="BB89" i="2"/>
  <c r="BF38" i="2" l="1"/>
  <c r="BG38" i="2" s="1"/>
  <c r="BB90" i="2"/>
  <c r="BH38" i="2"/>
  <c r="U199" i="4"/>
  <c r="AF6" i="4"/>
  <c r="AI7" i="4" s="1"/>
  <c r="AI9" i="4" s="1"/>
  <c r="U501" i="4"/>
  <c r="U201" i="4"/>
  <c r="U407" i="4"/>
  <c r="U300" i="4"/>
  <c r="U187" i="4"/>
  <c r="U302" i="4"/>
  <c r="U364" i="4"/>
  <c r="U218" i="4"/>
  <c r="U395" i="4"/>
  <c r="U508" i="4"/>
  <c r="U256" i="4"/>
  <c r="U294" i="4"/>
  <c r="AV98" i="2"/>
  <c r="U327" i="4"/>
  <c r="U373" i="4"/>
  <c r="U419" i="4"/>
  <c r="U458" i="4"/>
  <c r="U113" i="4"/>
  <c r="U211" i="4"/>
  <c r="U500" i="4"/>
  <c r="U47" i="4"/>
  <c r="U470" i="4"/>
  <c r="U371" i="4"/>
  <c r="U366" i="4"/>
  <c r="U134" i="4"/>
  <c r="U127" i="4"/>
  <c r="U109" i="4"/>
  <c r="U390" i="4"/>
  <c r="U474" i="4"/>
  <c r="U375" i="4"/>
  <c r="U315" i="4"/>
  <c r="U348" i="4"/>
  <c r="U401" i="4"/>
  <c r="U386" i="4"/>
  <c r="U261" i="4"/>
  <c r="U469" i="4"/>
  <c r="U422" i="4"/>
  <c r="U239" i="4"/>
  <c r="U172" i="4"/>
  <c r="U440" i="4"/>
  <c r="U233" i="4"/>
  <c r="U356" i="4"/>
  <c r="U346" i="4"/>
  <c r="U287" i="4"/>
  <c r="U396" i="4"/>
  <c r="U192" i="4"/>
  <c r="U416" i="4"/>
  <c r="U173" i="4"/>
  <c r="U49" i="4"/>
  <c r="U170" i="4"/>
  <c r="U511" i="4"/>
  <c r="U108" i="4"/>
  <c r="U514" i="4"/>
  <c r="U448" i="4"/>
  <c r="U79" i="4"/>
  <c r="U483" i="4"/>
  <c r="U497" i="4"/>
  <c r="U208" i="4"/>
  <c r="U368" i="4"/>
  <c r="U150" i="4"/>
  <c r="U70" i="4"/>
  <c r="U426" i="4"/>
  <c r="U429" i="4"/>
  <c r="U265" i="4"/>
  <c r="U330" i="4"/>
  <c r="U445" i="4"/>
  <c r="U41" i="4"/>
  <c r="U37" i="4"/>
  <c r="U234" i="4"/>
  <c r="U116" i="4"/>
  <c r="U400" i="4"/>
  <c r="U217" i="4"/>
  <c r="U148" i="4"/>
  <c r="U443" i="4"/>
  <c r="U370" i="4"/>
  <c r="U304" i="4"/>
  <c r="U491" i="4"/>
  <c r="U476" i="4"/>
  <c r="U467" i="4"/>
  <c r="U319" i="4"/>
  <c r="U464" i="4"/>
  <c r="U254" i="4"/>
  <c r="U308" i="4"/>
  <c r="U337" i="4"/>
  <c r="U165" i="4"/>
  <c r="U66" i="4"/>
  <c r="U145" i="4"/>
  <c r="U183" i="4"/>
  <c r="U380" i="4"/>
  <c r="U493" i="4"/>
  <c r="U499" i="4"/>
  <c r="U185" i="4"/>
  <c r="U381" i="4"/>
  <c r="U97" i="4"/>
  <c r="U67" i="4"/>
  <c r="U312" i="4"/>
  <c r="U214" i="4"/>
  <c r="U385" i="4"/>
  <c r="U393" i="4"/>
  <c r="U345" i="4"/>
  <c r="U325" i="4"/>
  <c r="U140" i="4"/>
  <c r="U115" i="4"/>
  <c r="U136" i="4"/>
  <c r="U52" i="4"/>
  <c r="U516" i="4"/>
  <c r="U212" i="4"/>
  <c r="U26" i="4"/>
  <c r="U258" i="4"/>
  <c r="U305" i="4"/>
  <c r="U38" i="4"/>
  <c r="U180" i="4"/>
  <c r="U68" i="4"/>
  <c r="U336" i="4"/>
  <c r="U306" i="4"/>
  <c r="U54" i="4"/>
  <c r="U248" i="4"/>
  <c r="U311" i="4"/>
  <c r="W20" i="4"/>
  <c r="U39" i="4"/>
  <c r="U102" i="4"/>
  <c r="U27" i="4"/>
  <c r="U169" i="4"/>
  <c r="U255" i="4"/>
  <c r="U46" i="4"/>
  <c r="U223" i="4"/>
  <c r="U129" i="4"/>
  <c r="U143" i="4"/>
  <c r="U522" i="4"/>
  <c r="U78" i="4"/>
  <c r="U149" i="4"/>
  <c r="U408" i="4"/>
  <c r="U141" i="4"/>
  <c r="U216" i="4"/>
  <c r="U412" i="4"/>
  <c r="U81" i="4"/>
  <c r="U147" i="4"/>
  <c r="U297" i="4"/>
  <c r="U307" i="4"/>
  <c r="U161" i="4"/>
  <c r="U87" i="4"/>
  <c r="U86" i="4"/>
  <c r="U222" i="4"/>
  <c r="U291" i="4"/>
  <c r="U278" i="4"/>
  <c r="U456" i="4"/>
  <c r="U153" i="4"/>
  <c r="U90" i="4"/>
  <c r="U479" i="4"/>
  <c r="U75" i="4"/>
  <c r="U303" i="4"/>
  <c r="U77" i="4"/>
  <c r="U51" i="4"/>
  <c r="U465" i="4"/>
  <c r="U492" i="4"/>
  <c r="U63" i="4"/>
  <c r="U200" i="4"/>
  <c r="U505" i="4"/>
  <c r="U417" i="4"/>
  <c r="U471" i="4"/>
  <c r="U155" i="4"/>
  <c r="U324" i="4"/>
  <c r="U335" i="4"/>
  <c r="U83" i="4"/>
  <c r="U22" i="4"/>
  <c r="U518" i="4"/>
  <c r="U382" i="4"/>
  <c r="U475" i="4"/>
  <c r="U384" i="4"/>
  <c r="U204" i="4"/>
  <c r="U403" i="4"/>
  <c r="U377" i="4"/>
  <c r="U372" i="4"/>
  <c r="U484" i="4"/>
  <c r="U387" i="4"/>
  <c r="U394" i="4"/>
  <c r="U176" i="4"/>
  <c r="U316" i="4"/>
  <c r="U509" i="4"/>
  <c r="U196" i="4"/>
  <c r="U118" i="4"/>
  <c r="U349" i="4"/>
  <c r="U433" i="4"/>
  <c r="U58" i="4"/>
  <c r="U398" i="4"/>
  <c r="U243" i="4"/>
  <c r="U288" i="4"/>
  <c r="U72" i="4"/>
  <c r="U383" i="4"/>
  <c r="U224" i="4"/>
  <c r="U435" i="4"/>
  <c r="U193" i="4"/>
  <c r="U477" i="4"/>
  <c r="U247" i="4"/>
  <c r="U190" i="4"/>
  <c r="U166" i="4"/>
  <c r="U203" i="4"/>
  <c r="U157" i="4"/>
  <c r="U447" i="4"/>
  <c r="U220" i="4"/>
  <c r="U289" i="4"/>
  <c r="U259" i="4"/>
  <c r="U45" i="4"/>
  <c r="U402" i="4"/>
  <c r="U404" i="4"/>
  <c r="U489" i="4"/>
  <c r="U74" i="4"/>
  <c r="U202" i="4"/>
  <c r="U238" i="4"/>
  <c r="U73" i="4"/>
  <c r="U271" i="4"/>
  <c r="U226" i="4"/>
  <c r="U171" i="4"/>
  <c r="U502" i="4"/>
  <c r="U82" i="4"/>
  <c r="U33" i="4"/>
  <c r="U270" i="4"/>
  <c r="U186" i="4"/>
  <c r="U177" i="4"/>
  <c r="U498" i="4"/>
  <c r="U142" i="4"/>
  <c r="U123" i="4"/>
  <c r="U195" i="4"/>
  <c r="U117" i="4"/>
  <c r="U232" i="4"/>
  <c r="U164" i="4"/>
  <c r="U124" i="4"/>
  <c r="U296" i="4"/>
  <c r="U279" i="4"/>
  <c r="U98" i="4"/>
  <c r="U490" i="4"/>
  <c r="U374" i="4"/>
  <c r="U376" i="4"/>
  <c r="U392" i="4"/>
  <c r="U478" i="4"/>
  <c r="U253" i="4"/>
  <c r="U57" i="4"/>
  <c r="U110" i="4"/>
  <c r="U285" i="4"/>
  <c r="U418" i="4"/>
  <c r="U454" i="4"/>
  <c r="U430" i="4"/>
  <c r="U34" i="4"/>
  <c r="U36" i="4"/>
  <c r="U59" i="4"/>
  <c r="U485" i="4"/>
  <c r="U425" i="4"/>
  <c r="U163" i="4"/>
  <c r="U427" i="4"/>
  <c r="U452" i="4"/>
  <c r="U181" i="4"/>
  <c r="U244" i="4"/>
  <c r="U310" i="4"/>
  <c r="U521" i="4"/>
  <c r="U269" i="4"/>
  <c r="U439" i="4"/>
  <c r="U473" i="4"/>
  <c r="U246" i="4"/>
  <c r="U111" i="4"/>
  <c r="U495" i="4"/>
  <c r="U482" i="4"/>
  <c r="U299" i="4"/>
  <c r="U139" i="4"/>
  <c r="U44" i="4"/>
  <c r="U84" i="4"/>
  <c r="U461" i="4"/>
  <c r="U449" i="4"/>
  <c r="U229" i="4"/>
  <c r="U444" i="4"/>
  <c r="U420" i="4"/>
  <c r="U94" i="4"/>
  <c r="U120" i="4"/>
  <c r="U455" i="4"/>
  <c r="U215" i="4"/>
  <c r="U457" i="4"/>
  <c r="U295" i="4"/>
  <c r="U487" i="4"/>
  <c r="U35" i="4"/>
  <c r="U119" i="4"/>
  <c r="U245" i="4"/>
  <c r="U174" i="4"/>
  <c r="U189" i="4"/>
  <c r="U225" i="4"/>
  <c r="U122" i="4"/>
  <c r="U351" i="4"/>
  <c r="U301" i="4"/>
  <c r="U363" i="4"/>
  <c r="U441" i="4"/>
  <c r="U130" i="4"/>
  <c r="U62" i="4"/>
  <c r="U331" i="4"/>
  <c r="U352" i="4"/>
  <c r="U131" i="4"/>
  <c r="U96" i="4"/>
  <c r="U353" i="4"/>
  <c r="U317" i="4"/>
  <c r="U40" i="4"/>
  <c r="U213" i="4"/>
  <c r="U263" i="4"/>
  <c r="U205" i="4"/>
  <c r="P20" i="4"/>
  <c r="O271" i="4" s="1"/>
  <c r="U106" i="4"/>
  <c r="U322" i="4"/>
  <c r="U369" i="4"/>
  <c r="U210" i="4"/>
  <c r="U486" i="4"/>
  <c r="U515" i="4"/>
  <c r="U323" i="4"/>
  <c r="U276" i="4"/>
  <c r="U466" i="4"/>
  <c r="U413" i="4"/>
  <c r="U326" i="4"/>
  <c r="U69" i="4"/>
  <c r="U219" i="4"/>
  <c r="U92" i="4"/>
  <c r="U100" i="4"/>
  <c r="U264" i="4"/>
  <c r="U188" i="4"/>
  <c r="U431" i="4"/>
  <c r="U175" i="4"/>
  <c r="U101" i="4"/>
  <c r="U252" i="4"/>
  <c r="U450" i="4"/>
  <c r="U103" i="4"/>
  <c r="U321" i="4"/>
  <c r="U266" i="4"/>
  <c r="U128" i="4"/>
  <c r="U424" i="4"/>
  <c r="U488" i="4"/>
  <c r="U361" i="4"/>
  <c r="U293" i="4"/>
  <c r="U151" i="4"/>
  <c r="U513" i="4"/>
  <c r="U332" i="4"/>
  <c r="U333" i="4"/>
  <c r="U64" i="4"/>
  <c r="U24" i="4"/>
  <c r="U354" i="4"/>
  <c r="U30" i="4"/>
  <c r="U251" i="4"/>
  <c r="U178" i="4"/>
  <c r="U414" i="4"/>
  <c r="U207" i="4"/>
  <c r="U494" i="4"/>
  <c r="U206" i="4"/>
  <c r="U112" i="4"/>
  <c r="U25" i="4"/>
  <c r="U446" i="4"/>
  <c r="U50" i="4"/>
  <c r="U399" i="4"/>
  <c r="U517" i="4"/>
  <c r="U168" i="4"/>
  <c r="U512" i="4"/>
  <c r="U137" i="4"/>
  <c r="U451" i="4"/>
  <c r="U391" i="4"/>
  <c r="U182" i="4"/>
  <c r="U48" i="4"/>
  <c r="U286" i="4"/>
  <c r="U379" i="4"/>
  <c r="U152" i="4"/>
  <c r="U132" i="4"/>
  <c r="U250" i="4"/>
  <c r="U236" i="4"/>
  <c r="U91" i="4"/>
  <c r="U125" i="4"/>
  <c r="U313" i="4"/>
  <c r="U249" i="4"/>
  <c r="Q15" i="4"/>
  <c r="U32" i="4"/>
  <c r="U154" i="4"/>
  <c r="U344" i="4"/>
  <c r="U240" i="4"/>
  <c r="U209" i="4"/>
  <c r="U347" i="4"/>
  <c r="U162" i="4"/>
  <c r="U362" i="4"/>
  <c r="U340" i="4"/>
  <c r="U257" i="4"/>
  <c r="U227" i="4"/>
  <c r="U358" i="4"/>
  <c r="U99" i="4"/>
  <c r="U95" i="4"/>
  <c r="U437" i="4"/>
  <c r="U507" i="4"/>
  <c r="U388" i="4"/>
  <c r="U135" i="4"/>
  <c r="U462" i="4"/>
  <c r="U260" i="4"/>
  <c r="U283" i="4"/>
  <c r="U133" i="4"/>
  <c r="U409" i="4"/>
  <c r="U221" i="4"/>
  <c r="U167" i="4"/>
  <c r="U423" i="4"/>
  <c r="U341" i="4"/>
  <c r="U71" i="4"/>
  <c r="U405" i="4"/>
  <c r="U273" i="4"/>
  <c r="U480" i="4"/>
  <c r="U421" i="4"/>
  <c r="U29" i="4"/>
  <c r="U472" i="4"/>
  <c r="U504" i="4"/>
  <c r="U365" i="4"/>
  <c r="U434" i="4"/>
  <c r="U107" i="4"/>
  <c r="U298" i="4"/>
  <c r="U334" i="4"/>
  <c r="U85" i="4"/>
  <c r="U442" i="4"/>
  <c r="U468" i="4"/>
  <c r="U56" i="4"/>
  <c r="U328" i="4"/>
  <c r="U290" i="4"/>
  <c r="U28" i="4"/>
  <c r="U453" i="4"/>
  <c r="U160" i="4"/>
  <c r="U60" i="4"/>
  <c r="U231" i="4"/>
  <c r="U282" i="4"/>
  <c r="U158" i="4"/>
  <c r="U262" i="4"/>
  <c r="U350" i="4"/>
  <c r="U460" i="4"/>
  <c r="U410" i="4"/>
  <c r="U179" i="4"/>
  <c r="U338" i="4"/>
  <c r="U314" i="4"/>
  <c r="U146" i="4"/>
  <c r="U197" i="4"/>
  <c r="U80" i="4"/>
  <c r="U280" i="4"/>
  <c r="U267" i="4"/>
  <c r="U114" i="4"/>
  <c r="U198" i="4"/>
  <c r="U438" i="4"/>
  <c r="U268" i="4"/>
  <c r="U343" i="4"/>
  <c r="U277" i="4"/>
  <c r="U496" i="4"/>
  <c r="T118" i="2"/>
  <c r="U284" i="4"/>
  <c r="U121" i="4"/>
  <c r="U65" i="4"/>
  <c r="U506" i="4"/>
  <c r="U510" i="4"/>
  <c r="U367" i="4"/>
  <c r="U329" i="4"/>
  <c r="U61" i="4"/>
  <c r="U339" i="4"/>
  <c r="U397" i="4"/>
  <c r="U436" i="4"/>
  <c r="U159" i="4"/>
  <c r="U43" i="4"/>
  <c r="U389" i="4"/>
  <c r="U520" i="4"/>
  <c r="U31" i="4"/>
  <c r="U519" i="4"/>
  <c r="U503" i="4"/>
  <c r="U194" i="4"/>
  <c r="U55" i="4"/>
  <c r="U228" i="4"/>
  <c r="U184" i="4"/>
  <c r="U481" i="4"/>
  <c r="U292" i="4"/>
  <c r="U309" i="4"/>
  <c r="U42" i="4"/>
  <c r="U138" i="4"/>
  <c r="U378" i="4"/>
  <c r="U272" i="4"/>
  <c r="U359" i="4"/>
  <c r="U104" i="4"/>
  <c r="U126" i="4"/>
  <c r="U357" i="4"/>
  <c r="U318" i="4"/>
  <c r="U235" i="4"/>
  <c r="U93" i="4"/>
  <c r="U274" i="4"/>
  <c r="U242" i="4"/>
  <c r="U281" i="4"/>
  <c r="U406" i="4"/>
  <c r="U89" i="4"/>
  <c r="U415" i="4"/>
  <c r="U275" i="4"/>
  <c r="U105" i="4"/>
  <c r="U241" i="4"/>
  <c r="U53" i="4"/>
  <c r="U76" i="4"/>
  <c r="U432" i="4"/>
  <c r="U428" i="4"/>
  <c r="U230" i="4"/>
  <c r="U342" i="4"/>
  <c r="U23" i="4"/>
  <c r="U237" i="4"/>
  <c r="U320" i="4"/>
  <c r="U459" i="4"/>
  <c r="U191" i="4"/>
  <c r="U88" i="4"/>
  <c r="U355" i="4"/>
  <c r="U360" i="4"/>
  <c r="U144" i="4"/>
  <c r="U156" i="4"/>
  <c r="U463" i="4"/>
  <c r="U411" i="4"/>
  <c r="V79" i="4" l="1"/>
  <c r="AF9" i="4"/>
  <c r="AG12" i="4" s="1"/>
  <c r="V463" i="4"/>
  <c r="V156" i="4"/>
  <c r="V237" i="4"/>
  <c r="V320" i="4"/>
  <c r="V55" i="4"/>
  <c r="V197" i="4"/>
  <c r="V242" i="4"/>
  <c r="V93" i="4"/>
  <c r="V159" i="4"/>
  <c r="V290" i="4"/>
  <c r="V360" i="4"/>
  <c r="V23" i="4"/>
  <c r="V378" i="4"/>
  <c r="V506" i="4"/>
  <c r="V262" i="4"/>
  <c r="V342" i="4"/>
  <c r="V275" i="4"/>
  <c r="V235" i="4"/>
  <c r="V138" i="4"/>
  <c r="V355" i="4"/>
  <c r="V53" i="4"/>
  <c r="V144" i="4"/>
  <c r="V88" i="4"/>
  <c r="V428" i="4"/>
  <c r="V357" i="4"/>
  <c r="V105" i="4"/>
  <c r="V89" i="4"/>
  <c r="V309" i="4"/>
  <c r="V107" i="4"/>
  <c r="V273" i="4"/>
  <c r="V353" i="4"/>
  <c r="V363" i="4"/>
  <c r="V119" i="4"/>
  <c r="V94" i="4"/>
  <c r="V139" i="4"/>
  <c r="V269" i="4"/>
  <c r="V425" i="4"/>
  <c r="V241" i="4"/>
  <c r="V274" i="4"/>
  <c r="V272" i="4"/>
  <c r="V228" i="4"/>
  <c r="V230" i="4"/>
  <c r="V415" i="4"/>
  <c r="V318" i="4"/>
  <c r="V42" i="4"/>
  <c r="V503" i="4"/>
  <c r="V397" i="4"/>
  <c r="V121" i="4"/>
  <c r="V438" i="4"/>
  <c r="V314" i="4"/>
  <c r="V282" i="4"/>
  <c r="V56" i="4"/>
  <c r="V365" i="4"/>
  <c r="V131" i="4"/>
  <c r="V351" i="4"/>
  <c r="V487" i="4"/>
  <c r="V444" i="4"/>
  <c r="V482" i="4"/>
  <c r="V310" i="4"/>
  <c r="V191" i="4"/>
  <c r="V432" i="4"/>
  <c r="V406" i="4"/>
  <c r="V126" i="4"/>
  <c r="V292" i="4"/>
  <c r="V31" i="4"/>
  <c r="V61" i="4"/>
  <c r="V114" i="4"/>
  <c r="V179" i="4"/>
  <c r="V60" i="4"/>
  <c r="V442" i="4"/>
  <c r="V472" i="4"/>
  <c r="V423" i="4"/>
  <c r="V263" i="4"/>
  <c r="V331" i="4"/>
  <c r="V225" i="4"/>
  <c r="V457" i="4"/>
  <c r="V449" i="4"/>
  <c r="V111" i="4"/>
  <c r="V181" i="4"/>
  <c r="V34" i="4"/>
  <c r="V411" i="4"/>
  <c r="V459" i="4"/>
  <c r="V76" i="4"/>
  <c r="V281" i="4"/>
  <c r="V104" i="4"/>
  <c r="V481" i="4"/>
  <c r="V478" i="4"/>
  <c r="V279" i="4"/>
  <c r="V142" i="4"/>
  <c r="V171" i="4"/>
  <c r="V404" i="4"/>
  <c r="V203" i="4"/>
  <c r="V383" i="4"/>
  <c r="V118" i="4"/>
  <c r="V372" i="4"/>
  <c r="V22" i="4"/>
  <c r="V218" i="4"/>
  <c r="V133" i="4"/>
  <c r="V95" i="4"/>
  <c r="V347" i="4"/>
  <c r="V313" i="4"/>
  <c r="V286" i="4"/>
  <c r="V517" i="4"/>
  <c r="V207" i="4"/>
  <c r="V333" i="4"/>
  <c r="V128" i="4"/>
  <c r="V431" i="4"/>
  <c r="V413" i="4"/>
  <c r="V322" i="4"/>
  <c r="V71" i="4"/>
  <c r="V260" i="4"/>
  <c r="V358" i="4"/>
  <c r="V240" i="4"/>
  <c r="V91" i="4"/>
  <c r="V182" i="4"/>
  <c r="V50" i="4"/>
  <c r="V178" i="4"/>
  <c r="V513" i="4"/>
  <c r="V321" i="4"/>
  <c r="V264" i="4"/>
  <c r="V276" i="4"/>
  <c r="V135" i="4"/>
  <c r="V257" i="4"/>
  <c r="V154" i="4"/>
  <c r="V250" i="4"/>
  <c r="V451" i="4"/>
  <c r="V25" i="4"/>
  <c r="V30" i="4"/>
  <c r="V293" i="4"/>
  <c r="V450" i="4"/>
  <c r="V92" i="4"/>
  <c r="V515" i="4"/>
  <c r="V359" i="4"/>
  <c r="V184" i="4"/>
  <c r="V389" i="4"/>
  <c r="V367" i="4"/>
  <c r="V277" i="4"/>
  <c r="V280" i="4"/>
  <c r="V460" i="4"/>
  <c r="V453" i="4"/>
  <c r="V334" i="4"/>
  <c r="V421" i="4"/>
  <c r="V221" i="4"/>
  <c r="V507" i="4"/>
  <c r="V362" i="4"/>
  <c r="V152" i="4"/>
  <c r="V512" i="4"/>
  <c r="V206" i="4"/>
  <c r="V24" i="4"/>
  <c r="V488" i="4"/>
  <c r="V101" i="4"/>
  <c r="V69" i="4"/>
  <c r="V210" i="4"/>
  <c r="V364" i="4"/>
  <c r="V194" i="4"/>
  <c r="V436" i="4"/>
  <c r="V65" i="4"/>
  <c r="V268" i="4"/>
  <c r="V146" i="4"/>
  <c r="V158" i="4"/>
  <c r="V328" i="4"/>
  <c r="V434" i="4"/>
  <c r="V405" i="4"/>
  <c r="V283" i="4"/>
  <c r="V99" i="4"/>
  <c r="V209" i="4"/>
  <c r="V125" i="4"/>
  <c r="V48" i="4"/>
  <c r="V399" i="4"/>
  <c r="V414" i="4"/>
  <c r="V332" i="4"/>
  <c r="V266" i="4"/>
  <c r="V188" i="4"/>
  <c r="V466" i="4"/>
  <c r="V106" i="4"/>
  <c r="V519" i="4"/>
  <c r="V339" i="4"/>
  <c r="V284" i="4"/>
  <c r="V198" i="4"/>
  <c r="V338" i="4"/>
  <c r="V231" i="4"/>
  <c r="V468" i="4"/>
  <c r="V504" i="4"/>
  <c r="V341" i="4"/>
  <c r="V462" i="4"/>
  <c r="V227" i="4"/>
  <c r="V344" i="4"/>
  <c r="V236" i="4"/>
  <c r="V391" i="4"/>
  <c r="V446" i="4"/>
  <c r="V251" i="4"/>
  <c r="V151" i="4"/>
  <c r="V103" i="4"/>
  <c r="V100" i="4"/>
  <c r="V323" i="4"/>
  <c r="V96" i="4"/>
  <c r="V301" i="4"/>
  <c r="V35" i="4"/>
  <c r="V420" i="4"/>
  <c r="V299" i="4"/>
  <c r="V521" i="4"/>
  <c r="V485" i="4"/>
  <c r="V59" i="4"/>
  <c r="V57" i="4"/>
  <c r="V520" i="4"/>
  <c r="V329" i="4"/>
  <c r="V496" i="4"/>
  <c r="V267" i="4"/>
  <c r="V410" i="4"/>
  <c r="V160" i="4"/>
  <c r="V85" i="4"/>
  <c r="V29" i="4"/>
  <c r="V167" i="4"/>
  <c r="V388" i="4"/>
  <c r="V340" i="4"/>
  <c r="V32" i="4"/>
  <c r="V132" i="4"/>
  <c r="V137" i="4"/>
  <c r="V43" i="4"/>
  <c r="V510" i="4"/>
  <c r="V343" i="4"/>
  <c r="V80" i="4"/>
  <c r="V350" i="4"/>
  <c r="V28" i="4"/>
  <c r="V298" i="4"/>
  <c r="V480" i="4"/>
  <c r="V409" i="4"/>
  <c r="V437" i="4"/>
  <c r="V162" i="4"/>
  <c r="V249" i="4"/>
  <c r="V379" i="4"/>
  <c r="V168" i="4"/>
  <c r="V494" i="4"/>
  <c r="V64" i="4"/>
  <c r="V424" i="4"/>
  <c r="V40" i="4"/>
  <c r="V110" i="4"/>
  <c r="V98" i="4"/>
  <c r="V395" i="4"/>
  <c r="V130" i="4"/>
  <c r="V317" i="4"/>
  <c r="V441" i="4"/>
  <c r="V245" i="4"/>
  <c r="V120" i="4"/>
  <c r="V44" i="4"/>
  <c r="V439" i="4"/>
  <c r="V163" i="4"/>
  <c r="V418" i="4"/>
  <c r="V374" i="4"/>
  <c r="V164" i="4"/>
  <c r="V112" i="4"/>
  <c r="V354" i="4"/>
  <c r="V361" i="4"/>
  <c r="V252" i="4"/>
  <c r="V219" i="4"/>
  <c r="V486" i="4"/>
  <c r="V205" i="4"/>
  <c r="V352" i="4"/>
  <c r="V122" i="4"/>
  <c r="V295" i="4"/>
  <c r="V229" i="4"/>
  <c r="V186" i="4"/>
  <c r="V73" i="4"/>
  <c r="V117" i="4"/>
  <c r="V233" i="4"/>
  <c r="V285" i="4"/>
  <c r="V490" i="4"/>
  <c r="V232" i="4"/>
  <c r="V113" i="4"/>
  <c r="V33" i="4"/>
  <c r="V202" i="4"/>
  <c r="V220" i="4"/>
  <c r="V239" i="4"/>
  <c r="AV99" i="2"/>
  <c r="AX99" i="2" s="1"/>
  <c r="AY99" i="2" s="1"/>
  <c r="AZ97" i="2" s="1"/>
  <c r="V259" i="4"/>
  <c r="V247" i="4"/>
  <c r="V193" i="4"/>
  <c r="V287" i="4"/>
  <c r="V469" i="4"/>
  <c r="V256" i="4"/>
  <c r="V491" i="4"/>
  <c r="V234" i="4"/>
  <c r="V514" i="4"/>
  <c r="V396" i="4"/>
  <c r="V187" i="4"/>
  <c r="V243" i="4"/>
  <c r="V316" i="4"/>
  <c r="V204" i="4"/>
  <c r="V58" i="4"/>
  <c r="V445" i="4"/>
  <c r="V356" i="4"/>
  <c r="O391" i="4"/>
  <c r="V308" i="4"/>
  <c r="V368" i="4"/>
  <c r="V261" i="4"/>
  <c r="V109" i="4"/>
  <c r="V211" i="4"/>
  <c r="O278" i="4"/>
  <c r="O447" i="4"/>
  <c r="O206" i="4"/>
  <c r="O212" i="4"/>
  <c r="O508" i="4"/>
  <c r="O173" i="4"/>
  <c r="V108" i="4"/>
  <c r="V390" i="4"/>
  <c r="V500" i="4"/>
  <c r="V294" i="4"/>
  <c r="O308" i="4"/>
  <c r="O150" i="4"/>
  <c r="O177" i="4"/>
  <c r="O401" i="4"/>
  <c r="O265" i="4"/>
  <c r="O350" i="4"/>
  <c r="O441" i="4"/>
  <c r="O294" i="4"/>
  <c r="O377" i="4"/>
  <c r="O394" i="4"/>
  <c r="O319" i="4"/>
  <c r="O498" i="4"/>
  <c r="O274" i="4"/>
  <c r="O176" i="4"/>
  <c r="O331" i="4"/>
  <c r="O360" i="4"/>
  <c r="O243" i="4"/>
  <c r="O470" i="4"/>
  <c r="O449" i="4"/>
  <c r="O159" i="4"/>
  <c r="O197" i="4"/>
  <c r="O516" i="4"/>
  <c r="O440" i="4"/>
  <c r="O211" i="4"/>
  <c r="O248" i="4"/>
  <c r="O423" i="4"/>
  <c r="O488" i="4"/>
  <c r="O487" i="4"/>
  <c r="O313" i="4"/>
  <c r="O353" i="4"/>
  <c r="O328" i="4"/>
  <c r="O191" i="4"/>
  <c r="O445" i="4"/>
  <c r="O385" i="4"/>
  <c r="O418" i="4"/>
  <c r="O502" i="4"/>
  <c r="O351" i="4"/>
  <c r="O426" i="4"/>
  <c r="O320" i="4"/>
  <c r="O352" i="4"/>
  <c r="O348" i="4"/>
  <c r="O459" i="4"/>
  <c r="O522" i="4"/>
  <c r="O503" i="4"/>
  <c r="O269" i="4"/>
  <c r="O469" i="4"/>
  <c r="O277" i="4"/>
  <c r="O349" i="4"/>
  <c r="O171" i="4"/>
  <c r="O58" i="4"/>
  <c r="V47" i="4"/>
  <c r="V270" i="4"/>
  <c r="V238" i="4"/>
  <c r="V289" i="4"/>
  <c r="V201" i="4"/>
  <c r="AX98" i="2"/>
  <c r="V476" i="4"/>
  <c r="V116" i="4"/>
  <c r="V448" i="4"/>
  <c r="V192" i="4"/>
  <c r="V375" i="4"/>
  <c r="V470" i="4"/>
  <c r="V302" i="4"/>
  <c r="O457" i="4"/>
  <c r="V366" i="4"/>
  <c r="O136" i="4"/>
  <c r="V208" i="4"/>
  <c r="V127" i="4"/>
  <c r="V319" i="4"/>
  <c r="V217" i="4"/>
  <c r="V483" i="4"/>
  <c r="V173" i="4"/>
  <c r="V440" i="4"/>
  <c r="V348" i="4"/>
  <c r="O57" i="4"/>
  <c r="V195" i="4"/>
  <c r="V82" i="4"/>
  <c r="V200" i="4"/>
  <c r="V479" i="4"/>
  <c r="V87" i="4"/>
  <c r="V495" i="4"/>
  <c r="V244" i="4"/>
  <c r="V36" i="4"/>
  <c r="V253" i="4"/>
  <c r="V426" i="4"/>
  <c r="V311" i="4"/>
  <c r="V335" i="4"/>
  <c r="V492" i="4"/>
  <c r="V153" i="4"/>
  <c r="V307" i="4"/>
  <c r="V149" i="4"/>
  <c r="O378" i="4"/>
  <c r="O202" i="4"/>
  <c r="O275" i="4"/>
  <c r="O235" i="4"/>
  <c r="O234" i="4"/>
  <c r="O253" i="4"/>
  <c r="O236" i="4"/>
  <c r="O412" i="4"/>
  <c r="V175" i="4"/>
  <c r="V326" i="4"/>
  <c r="V369" i="4"/>
  <c r="V172" i="4"/>
  <c r="V213" i="4"/>
  <c r="V62" i="4"/>
  <c r="V189" i="4"/>
  <c r="V215" i="4"/>
  <c r="V461" i="4"/>
  <c r="V246" i="4"/>
  <c r="V452" i="4"/>
  <c r="V430" i="4"/>
  <c r="V392" i="4"/>
  <c r="V327" i="4"/>
  <c r="V296" i="4"/>
  <c r="V498" i="4"/>
  <c r="V226" i="4"/>
  <c r="V402" i="4"/>
  <c r="V166" i="4"/>
  <c r="V72" i="4"/>
  <c r="V324" i="4"/>
  <c r="V465" i="4"/>
  <c r="V456" i="4"/>
  <c r="O298" i="4"/>
  <c r="O304" i="4"/>
  <c r="V174" i="4"/>
  <c r="V455" i="4"/>
  <c r="V84" i="4"/>
  <c r="V473" i="4"/>
  <c r="V199" i="4"/>
  <c r="V124" i="4"/>
  <c r="V177" i="4"/>
  <c r="V271" i="4"/>
  <c r="V45" i="4"/>
  <c r="V190" i="4"/>
  <c r="V288" i="4"/>
  <c r="V509" i="4"/>
  <c r="V403" i="4"/>
  <c r="V467" i="4"/>
  <c r="V305" i="4"/>
  <c r="V140" i="4"/>
  <c r="V97" i="4"/>
  <c r="V416" i="4"/>
  <c r="O77" i="4"/>
  <c r="O46" i="4"/>
  <c r="O82" i="4"/>
  <c r="O63" i="4"/>
  <c r="O42" i="4"/>
  <c r="O121" i="4"/>
  <c r="O125" i="4"/>
  <c r="O92" i="4"/>
  <c r="O130" i="4"/>
  <c r="V464" i="4"/>
  <c r="V330" i="4"/>
  <c r="V497" i="4"/>
  <c r="V297" i="4"/>
  <c r="V78" i="4"/>
  <c r="V27" i="4"/>
  <c r="V419" i="4"/>
  <c r="O103" i="4"/>
  <c r="O120" i="4"/>
  <c r="O22" i="4"/>
  <c r="V141" i="4"/>
  <c r="V46" i="4"/>
  <c r="Z6" i="4"/>
  <c r="AV95" i="2"/>
  <c r="AV96" i="2" s="1"/>
  <c r="BH37" i="2"/>
  <c r="O36" i="4"/>
  <c r="O421" i="4"/>
  <c r="O60" i="4"/>
  <c r="O55" i="4"/>
  <c r="O486" i="4"/>
  <c r="O88" i="4"/>
  <c r="O52" i="4"/>
  <c r="O181" i="4"/>
  <c r="O68" i="4"/>
  <c r="O324" i="4"/>
  <c r="O478" i="4"/>
  <c r="O281" i="4"/>
  <c r="O450" i="4"/>
  <c r="O29" i="4"/>
  <c r="O299" i="4"/>
  <c r="O483" i="4"/>
  <c r="O247" i="4"/>
  <c r="O61" i="4"/>
  <c r="O479" i="4"/>
  <c r="O392" i="4"/>
  <c r="O500" i="4"/>
  <c r="O123" i="4"/>
  <c r="O117" i="4"/>
  <c r="O368" i="4"/>
  <c r="O79" i="4"/>
  <c r="O110" i="4"/>
  <c r="O494" i="4"/>
  <c r="O126" i="4"/>
  <c r="O446" i="4"/>
  <c r="O273" i="4"/>
  <c r="O225" i="4"/>
  <c r="O480" i="4"/>
  <c r="O507" i="4"/>
  <c r="O300" i="4"/>
  <c r="O312" i="4"/>
  <c r="O178" i="4"/>
  <c r="O129" i="4"/>
  <c r="O397" i="4"/>
  <c r="O379" i="4"/>
  <c r="O492" i="4"/>
  <c r="O462" i="4"/>
  <c r="O160" i="4"/>
  <c r="O237" i="4"/>
  <c r="O346" i="4"/>
  <c r="O287" i="4"/>
  <c r="O214" i="4"/>
  <c r="O257" i="4"/>
  <c r="O113" i="4"/>
  <c r="O337" i="4"/>
  <c r="O415" i="4"/>
  <c r="O285" i="4"/>
  <c r="O417" i="4"/>
  <c r="O106" i="4"/>
  <c r="O501" i="4"/>
  <c r="O95" i="4"/>
  <c r="O280" i="4"/>
  <c r="O485" i="4"/>
  <c r="O431" i="4"/>
  <c r="O406" i="4"/>
  <c r="O433" i="4"/>
  <c r="O259" i="4"/>
  <c r="O99" i="4"/>
  <c r="V477" i="4"/>
  <c r="V398" i="4"/>
  <c r="V176" i="4"/>
  <c r="V384" i="4"/>
  <c r="V371" i="4"/>
  <c r="V474" i="4"/>
  <c r="V155" i="4"/>
  <c r="V51" i="4"/>
  <c r="V278" i="4"/>
  <c r="V147" i="4"/>
  <c r="V522" i="4"/>
  <c r="V102" i="4"/>
  <c r="V37" i="4"/>
  <c r="V248" i="4"/>
  <c r="V258" i="4"/>
  <c r="V325" i="4"/>
  <c r="V381" i="4"/>
  <c r="V458" i="4"/>
  <c r="V254" i="4"/>
  <c r="O477" i="4"/>
  <c r="O305" i="4"/>
  <c r="O65" i="4"/>
  <c r="O340" i="4"/>
  <c r="O133" i="4"/>
  <c r="O83" i="4"/>
  <c r="O40" i="4"/>
  <c r="O155" i="4"/>
  <c r="O109" i="4"/>
  <c r="O140" i="4"/>
  <c r="O315" i="4"/>
  <c r="O460" i="4"/>
  <c r="O472" i="4"/>
  <c r="O118" i="4"/>
  <c r="O231" i="4"/>
  <c r="O249" i="4"/>
  <c r="O102" i="4"/>
  <c r="O188" i="4"/>
  <c r="O222" i="4"/>
  <c r="O323" i="4"/>
  <c r="O86" i="4"/>
  <c r="O424" i="4"/>
  <c r="O260" i="4"/>
  <c r="O448" i="4"/>
  <c r="O201" i="4"/>
  <c r="O291" i="4"/>
  <c r="O219" i="4"/>
  <c r="O98" i="4"/>
  <c r="O209" i="4"/>
  <c r="O115" i="4"/>
  <c r="O34" i="4"/>
  <c r="O309" i="4"/>
  <c r="O358" i="4"/>
  <c r="O471" i="4"/>
  <c r="O427" i="4"/>
  <c r="O396" i="4"/>
  <c r="O419" i="4"/>
  <c r="O37" i="4"/>
  <c r="O345" i="4"/>
  <c r="O74" i="4"/>
  <c r="O438" i="4"/>
  <c r="O261" i="4"/>
  <c r="O295" i="4"/>
  <c r="O302" i="4"/>
  <c r="O452" i="4"/>
  <c r="O466" i="4"/>
  <c r="O416" i="4"/>
  <c r="O276" i="4"/>
  <c r="O463" i="4"/>
  <c r="O314" i="4"/>
  <c r="O272" i="4"/>
  <c r="O420" i="4"/>
  <c r="O458" i="4"/>
  <c r="O497" i="4"/>
  <c r="O244" i="4"/>
  <c r="O94" i="4"/>
  <c r="O107" i="4"/>
  <c r="O390" i="4"/>
  <c r="O149" i="4"/>
  <c r="O80" i="4"/>
  <c r="O432" i="4"/>
  <c r="O156" i="4"/>
  <c r="V394" i="4"/>
  <c r="V475" i="4"/>
  <c r="V429" i="4"/>
  <c r="V148" i="4"/>
  <c r="V471" i="4"/>
  <c r="V77" i="4"/>
  <c r="V291" i="4"/>
  <c r="V81" i="4"/>
  <c r="V143" i="4"/>
  <c r="V39" i="4"/>
  <c r="V401" i="4"/>
  <c r="V54" i="4"/>
  <c r="V26" i="4"/>
  <c r="V345" i="4"/>
  <c r="V185" i="4"/>
  <c r="V265" i="4"/>
  <c r="V508" i="4"/>
  <c r="S118" i="2"/>
  <c r="AA6" i="4"/>
  <c r="AA9" i="4" s="1"/>
  <c r="AW95" i="2"/>
  <c r="AW96" i="2" s="1"/>
  <c r="O170" i="4"/>
  <c r="O56" i="4"/>
  <c r="O31" i="4"/>
  <c r="O49" i="4"/>
  <c r="O73" i="4"/>
  <c r="O27" i="4"/>
  <c r="O54" i="4"/>
  <c r="O43" i="4"/>
  <c r="O96" i="4"/>
  <c r="O334" i="4"/>
  <c r="O258" i="4"/>
  <c r="O220" i="4"/>
  <c r="O229" i="4"/>
  <c r="O444" i="4"/>
  <c r="O180" i="4"/>
  <c r="O489" i="4"/>
  <c r="O185" i="4"/>
  <c r="O51" i="4"/>
  <c r="O128" i="4"/>
  <c r="O53" i="4"/>
  <c r="O100" i="4"/>
  <c r="O35" i="4"/>
  <c r="O174" i="4"/>
  <c r="O47" i="4"/>
  <c r="O175" i="4"/>
  <c r="O425" i="4"/>
  <c r="O370" i="4"/>
  <c r="O338" i="4"/>
  <c r="O71" i="4"/>
  <c r="O184" i="4"/>
  <c r="O89" i="4"/>
  <c r="O359" i="4"/>
  <c r="O240" i="4"/>
  <c r="O283" i="4"/>
  <c r="O439" i="4"/>
  <c r="O116" i="4"/>
  <c r="O316" i="4"/>
  <c r="O293" i="4"/>
  <c r="O366" i="4"/>
  <c r="O325" i="4"/>
  <c r="O230" i="4"/>
  <c r="O519" i="4"/>
  <c r="O134" i="4"/>
  <c r="O306" i="4"/>
  <c r="O226" i="4"/>
  <c r="O101" i="4"/>
  <c r="O135" i="4"/>
  <c r="O39" i="4"/>
  <c r="O384" i="4"/>
  <c r="O505" i="4"/>
  <c r="O168" i="4"/>
  <c r="O213" i="4"/>
  <c r="O289" i="4"/>
  <c r="O430" i="4"/>
  <c r="O474" i="4"/>
  <c r="O199" i="4"/>
  <c r="O137" i="4"/>
  <c r="O204" i="4"/>
  <c r="O510" i="4"/>
  <c r="O303" i="4"/>
  <c r="O473" i="4"/>
  <c r="O161" i="4"/>
  <c r="BJ38" i="2"/>
  <c r="BL38" i="2" s="1"/>
  <c r="AG129" i="2" s="1"/>
  <c r="BK38" i="2"/>
  <c r="BM38" i="2" s="1"/>
  <c r="V74" i="4"/>
  <c r="V447" i="4"/>
  <c r="V435" i="4"/>
  <c r="V433" i="4"/>
  <c r="V387" i="4"/>
  <c r="V382" i="4"/>
  <c r="V337" i="4"/>
  <c r="V346" i="4"/>
  <c r="V417" i="4"/>
  <c r="V303" i="4"/>
  <c r="V222" i="4"/>
  <c r="V412" i="4"/>
  <c r="V129" i="4"/>
  <c r="V373" i="4"/>
  <c r="V304" i="4"/>
  <c r="V306" i="4"/>
  <c r="V212" i="4"/>
  <c r="V393" i="4"/>
  <c r="V499" i="4"/>
  <c r="V443" i="4"/>
  <c r="V49" i="4"/>
  <c r="O456" i="4"/>
  <c r="P17" i="4"/>
  <c r="O490" i="4"/>
  <c r="O85" i="4"/>
  <c r="O93" i="4"/>
  <c r="O467" i="4"/>
  <c r="O70" i="4"/>
  <c r="O24" i="4"/>
  <c r="O429" i="4"/>
  <c r="O41" i="4"/>
  <c r="O142" i="4"/>
  <c r="O138" i="4"/>
  <c r="O496" i="4"/>
  <c r="O301" i="4"/>
  <c r="O504" i="4"/>
  <c r="O215" i="4"/>
  <c r="O511" i="4"/>
  <c r="O141" i="4"/>
  <c r="O326" i="4"/>
  <c r="O59" i="4"/>
  <c r="O355" i="4"/>
  <c r="O186" i="4"/>
  <c r="O404" i="4"/>
  <c r="O33" i="4"/>
  <c r="O493" i="4"/>
  <c r="O520" i="4"/>
  <c r="O205" i="4"/>
  <c r="O509" i="4"/>
  <c r="O518" i="4"/>
  <c r="O146" i="4"/>
  <c r="O66" i="4"/>
  <c r="O263" i="4"/>
  <c r="O127" i="4"/>
  <c r="O453" i="4"/>
  <c r="O506" i="4"/>
  <c r="O152" i="4"/>
  <c r="O344" i="4"/>
  <c r="O223" i="4"/>
  <c r="O282" i="4"/>
  <c r="O122" i="4"/>
  <c r="O386" i="4"/>
  <c r="O242" i="4"/>
  <c r="O361" i="4"/>
  <c r="O172" i="4"/>
  <c r="O164" i="4"/>
  <c r="O341" i="4"/>
  <c r="O145" i="4"/>
  <c r="O112" i="4"/>
  <c r="O296" i="4"/>
  <c r="O342" i="4"/>
  <c r="O481" i="4"/>
  <c r="O167" i="4"/>
  <c r="O210" i="4"/>
  <c r="O354" i="4"/>
  <c r="O310" i="4"/>
  <c r="O233" i="4"/>
  <c r="O357" i="4"/>
  <c r="O143" i="4"/>
  <c r="O428" i="4"/>
  <c r="O224" i="4"/>
  <c r="O114" i="4"/>
  <c r="O239" i="4"/>
  <c r="O190" i="4"/>
  <c r="O333" i="4"/>
  <c r="O499" i="4"/>
  <c r="V427" i="4"/>
  <c r="V454" i="4"/>
  <c r="V376" i="4"/>
  <c r="V170" i="4"/>
  <c r="V123" i="4"/>
  <c r="V502" i="4"/>
  <c r="V489" i="4"/>
  <c r="V157" i="4"/>
  <c r="V224" i="4"/>
  <c r="V349" i="4"/>
  <c r="V484" i="4"/>
  <c r="V518" i="4"/>
  <c r="V400" i="4"/>
  <c r="V501" i="4"/>
  <c r="V505" i="4"/>
  <c r="V75" i="4"/>
  <c r="V86" i="4"/>
  <c r="V216" i="4"/>
  <c r="V223" i="4"/>
  <c r="V422" i="4"/>
  <c r="V370" i="4"/>
  <c r="V336" i="4"/>
  <c r="V516" i="4"/>
  <c r="V385" i="4"/>
  <c r="V493" i="4"/>
  <c r="V407" i="4"/>
  <c r="V386" i="4"/>
  <c r="O26" i="4"/>
  <c r="O464" i="4"/>
  <c r="O23" i="4"/>
  <c r="O76" i="4"/>
  <c r="O163" i="4"/>
  <c r="O32" i="4"/>
  <c r="O217" i="4"/>
  <c r="O165" i="4"/>
  <c r="O148" i="4"/>
  <c r="O90" i="4"/>
  <c r="O317" i="4"/>
  <c r="O44" i="4"/>
  <c r="O124" i="4"/>
  <c r="O72" i="4"/>
  <c r="O491" i="4"/>
  <c r="O363" i="4"/>
  <c r="O482" i="4"/>
  <c r="O241" i="4"/>
  <c r="O158" i="4"/>
  <c r="O279" i="4"/>
  <c r="O38" i="4"/>
  <c r="O399" i="4"/>
  <c r="O104" i="4"/>
  <c r="O380" i="4"/>
  <c r="O221" i="4"/>
  <c r="O514" i="4"/>
  <c r="O443" i="4"/>
  <c r="O307" i="4"/>
  <c r="O322" i="4"/>
  <c r="O30" i="4"/>
  <c r="O286" i="4"/>
  <c r="O327" i="4"/>
  <c r="O284" i="4"/>
  <c r="O84" i="4"/>
  <c r="O187" i="4"/>
  <c r="O465" i="4"/>
  <c r="O78" i="4"/>
  <c r="O437" i="4"/>
  <c r="O245" i="4"/>
  <c r="O255" i="4"/>
  <c r="O405" i="4"/>
  <c r="O266" i="4"/>
  <c r="O318" i="4"/>
  <c r="O195" i="4"/>
  <c r="O339" i="4"/>
  <c r="O238" i="4"/>
  <c r="O436" i="4"/>
  <c r="O414" i="4"/>
  <c r="O203" i="4"/>
  <c r="O372" i="4"/>
  <c r="O513" i="4"/>
  <c r="O375" i="4"/>
  <c r="O144" i="4"/>
  <c r="O517" i="4"/>
  <c r="V300" i="4"/>
  <c r="V68" i="4"/>
  <c r="V52" i="4"/>
  <c r="V214" i="4"/>
  <c r="V380" i="4"/>
  <c r="V66" i="4"/>
  <c r="V41" i="4"/>
  <c r="O67" i="4"/>
  <c r="O81" i="4"/>
  <c r="O48" i="4"/>
  <c r="O484" i="4"/>
  <c r="O250" i="4"/>
  <c r="O451" i="4"/>
  <c r="O256" i="4"/>
  <c r="O336" i="4"/>
  <c r="O335" i="4"/>
  <c r="O388" i="4"/>
  <c r="O91" i="4"/>
  <c r="O196" i="4"/>
  <c r="O75" i="4"/>
  <c r="O45" i="4"/>
  <c r="O64" i="4"/>
  <c r="O461" i="4"/>
  <c r="O97" i="4"/>
  <c r="O515" i="4"/>
  <c r="O376" i="4"/>
  <c r="O228" i="4"/>
  <c r="O227" i="4"/>
  <c r="O267" i="4"/>
  <c r="O182" i="4"/>
  <c r="O434" i="4"/>
  <c r="O169" i="4"/>
  <c r="O371" i="4"/>
  <c r="O62" i="4"/>
  <c r="O131" i="4"/>
  <c r="O468" i="4"/>
  <c r="O398" i="4"/>
  <c r="O50" i="4"/>
  <c r="O270" i="4"/>
  <c r="O356" i="4"/>
  <c r="O193" i="4"/>
  <c r="O132" i="4"/>
  <c r="O311" i="4"/>
  <c r="O25" i="4"/>
  <c r="O367" i="4"/>
  <c r="O330" i="4"/>
  <c r="O410" i="4"/>
  <c r="O374" i="4"/>
  <c r="O111" i="4"/>
  <c r="O157" i="4"/>
  <c r="O382" i="4"/>
  <c r="O400" i="4"/>
  <c r="O216" i="4"/>
  <c r="O369" i="4"/>
  <c r="O332" i="4"/>
  <c r="O200" i="4"/>
  <c r="O262" i="4"/>
  <c r="O290" i="4"/>
  <c r="O407" i="4"/>
  <c r="O153" i="4"/>
  <c r="O403" i="4"/>
  <c r="O476" i="4"/>
  <c r="O119" i="4"/>
  <c r="O108" i="4"/>
  <c r="O329" i="4"/>
  <c r="O387" i="4"/>
  <c r="O194" i="4"/>
  <c r="O183" i="4"/>
  <c r="O252" i="4"/>
  <c r="O413" i="4"/>
  <c r="O381" i="4"/>
  <c r="O475" i="4"/>
  <c r="O454" i="4"/>
  <c r="O362" i="4"/>
  <c r="O139" i="4"/>
  <c r="O422" i="4"/>
  <c r="O383" i="4"/>
  <c r="O218" i="4"/>
  <c r="O192" i="4"/>
  <c r="V196" i="4"/>
  <c r="V377" i="4"/>
  <c r="V83" i="4"/>
  <c r="V150" i="4"/>
  <c r="V63" i="4"/>
  <c r="V90" i="4"/>
  <c r="V161" i="4"/>
  <c r="V408" i="4"/>
  <c r="V255" i="4"/>
  <c r="V511" i="4"/>
  <c r="V180" i="4"/>
  <c r="V136" i="4"/>
  <c r="V312" i="4"/>
  <c r="V183" i="4"/>
  <c r="V165" i="4"/>
  <c r="V134" i="4"/>
  <c r="O105" i="4"/>
  <c r="O69" i="4"/>
  <c r="O154" i="4"/>
  <c r="O395" i="4"/>
  <c r="O521" i="4"/>
  <c r="O347" i="4"/>
  <c r="O343" i="4"/>
  <c r="O268" i="4"/>
  <c r="O87" i="4"/>
  <c r="O297" i="4"/>
  <c r="O389" i="4"/>
  <c r="O246" i="4"/>
  <c r="O264" i="4"/>
  <c r="O251" i="4"/>
  <c r="O364" i="4"/>
  <c r="O393" i="4"/>
  <c r="O189" i="4"/>
  <c r="O162" i="4"/>
  <c r="O179" i="4"/>
  <c r="O28" i="4"/>
  <c r="O151" i="4"/>
  <c r="O288" i="4"/>
  <c r="O411" i="4"/>
  <c r="O147" i="4"/>
  <c r="O208" i="4"/>
  <c r="O198" i="4"/>
  <c r="O254" i="4"/>
  <c r="O321" i="4"/>
  <c r="O512" i="4"/>
  <c r="O455" i="4"/>
  <c r="O373" i="4"/>
  <c r="O232" i="4"/>
  <c r="O292" i="4"/>
  <c r="O166" i="4"/>
  <c r="O435" i="4"/>
  <c r="O207" i="4"/>
  <c r="O495" i="4"/>
  <c r="O442" i="4"/>
  <c r="O409" i="4"/>
  <c r="O408" i="4"/>
  <c r="O365" i="4"/>
  <c r="O402" i="4"/>
  <c r="Q20" i="4"/>
  <c r="P271" i="4" s="1"/>
  <c r="V169" i="4"/>
  <c r="V70" i="4"/>
  <c r="V38" i="4"/>
  <c r="V115" i="4"/>
  <c r="V67" i="4"/>
  <c r="V145" i="4"/>
  <c r="V315" i="4"/>
  <c r="AG13" i="4" l="1"/>
  <c r="AG15" i="4" s="1"/>
  <c r="AF12" i="4"/>
  <c r="AF20" i="4" s="1"/>
  <c r="AF13" i="4"/>
  <c r="AG20" i="4" s="1"/>
  <c r="BF37" i="2"/>
  <c r="BG37" i="2" s="1"/>
  <c r="AZ98" i="2"/>
  <c r="BA98" i="2" s="1"/>
  <c r="BA97" i="2"/>
  <c r="AX96" i="2"/>
  <c r="AY96" i="2" s="1"/>
  <c r="AZ94" i="2" s="1"/>
  <c r="P292" i="4"/>
  <c r="P189" i="4"/>
  <c r="P87" i="4"/>
  <c r="P365" i="4"/>
  <c r="P208" i="4"/>
  <c r="P105" i="4"/>
  <c r="P351" i="4"/>
  <c r="P159" i="4"/>
  <c r="P362" i="4"/>
  <c r="P387" i="4"/>
  <c r="P290" i="4"/>
  <c r="P157" i="4"/>
  <c r="P57" i="4"/>
  <c r="P224" i="4"/>
  <c r="P167" i="4"/>
  <c r="P172" i="4"/>
  <c r="P152" i="4"/>
  <c r="P509" i="4"/>
  <c r="P59" i="4"/>
  <c r="P138" i="4"/>
  <c r="P85" i="4"/>
  <c r="P28" i="4"/>
  <c r="P246" i="4"/>
  <c r="P395" i="4"/>
  <c r="P207" i="4"/>
  <c r="P321" i="4"/>
  <c r="P132" i="4"/>
  <c r="P62" i="4"/>
  <c r="P349" i="4"/>
  <c r="P192" i="4"/>
  <c r="P381" i="4"/>
  <c r="P332" i="4"/>
  <c r="P434" i="4"/>
  <c r="P336" i="4"/>
  <c r="P498" i="4"/>
  <c r="P120" i="4"/>
  <c r="P447" i="4"/>
  <c r="P99" i="4"/>
  <c r="P501" i="4"/>
  <c r="P123" i="4"/>
  <c r="U2" i="4"/>
  <c r="AJ127" i="2" s="1"/>
  <c r="P119" i="4"/>
  <c r="P410" i="4"/>
  <c r="P270" i="4"/>
  <c r="P461" i="4"/>
  <c r="P408" i="4"/>
  <c r="P232" i="4"/>
  <c r="P147" i="4"/>
  <c r="P393" i="4"/>
  <c r="P268" i="4"/>
  <c r="P469" i="4"/>
  <c r="P218" i="4"/>
  <c r="P413" i="4"/>
  <c r="P476" i="4"/>
  <c r="P369" i="4"/>
  <c r="P330" i="4"/>
  <c r="P50" i="4"/>
  <c r="P182" i="4"/>
  <c r="P64" i="4"/>
  <c r="P256" i="4"/>
  <c r="P445" i="4"/>
  <c r="P436" i="4"/>
  <c r="P245" i="4"/>
  <c r="P286" i="4"/>
  <c r="P104" i="4"/>
  <c r="P491" i="4"/>
  <c r="P217" i="4"/>
  <c r="P508" i="4"/>
  <c r="P473" i="4"/>
  <c r="P289" i="4"/>
  <c r="P226" i="4"/>
  <c r="P316" i="4"/>
  <c r="P71" i="4"/>
  <c r="P100" i="4"/>
  <c r="P390" i="4"/>
  <c r="P314" i="4"/>
  <c r="P261" i="4"/>
  <c r="P471" i="4"/>
  <c r="P291" i="4"/>
  <c r="P188" i="4"/>
  <c r="P140" i="4"/>
  <c r="P305" i="4"/>
  <c r="P308" i="4"/>
  <c r="P517" i="4"/>
  <c r="P238" i="4"/>
  <c r="P437" i="4"/>
  <c r="P30" i="4"/>
  <c r="P399" i="4"/>
  <c r="P72" i="4"/>
  <c r="P32" i="4"/>
  <c r="P92" i="4"/>
  <c r="P114" i="4"/>
  <c r="P210" i="4"/>
  <c r="P164" i="4"/>
  <c r="P344" i="4"/>
  <c r="P518" i="4"/>
  <c r="P355" i="4"/>
  <c r="P496" i="4"/>
  <c r="P93" i="4"/>
  <c r="P303" i="4"/>
  <c r="P213" i="4"/>
  <c r="P306" i="4"/>
  <c r="P116" i="4"/>
  <c r="P338" i="4"/>
  <c r="P53" i="4"/>
  <c r="P220" i="4"/>
  <c r="P49" i="4"/>
  <c r="P418" i="4"/>
  <c r="P397" i="4"/>
  <c r="P273" i="4"/>
  <c r="P88" i="4"/>
  <c r="P331" i="4"/>
  <c r="P409" i="4"/>
  <c r="P364" i="4"/>
  <c r="P383" i="4"/>
  <c r="P252" i="4"/>
  <c r="P216" i="4"/>
  <c r="P398" i="4"/>
  <c r="P45" i="4"/>
  <c r="P451" i="4"/>
  <c r="P130" i="4"/>
  <c r="P144" i="4"/>
  <c r="P339" i="4"/>
  <c r="P78" i="4"/>
  <c r="P322" i="4"/>
  <c r="P38" i="4"/>
  <c r="P124" i="4"/>
  <c r="P163" i="4"/>
  <c r="P42" i="4"/>
  <c r="P428" i="4"/>
  <c r="P481" i="4"/>
  <c r="P361" i="4"/>
  <c r="P506" i="4"/>
  <c r="P205" i="4"/>
  <c r="P326" i="4"/>
  <c r="P142" i="4"/>
  <c r="P490" i="4"/>
  <c r="P320" i="4"/>
  <c r="P510" i="4"/>
  <c r="P168" i="4"/>
  <c r="P134" i="4"/>
  <c r="P439" i="4"/>
  <c r="P370" i="4"/>
  <c r="P128" i="4"/>
  <c r="P258" i="4"/>
  <c r="P31" i="4"/>
  <c r="P176" i="4"/>
  <c r="P502" i="4"/>
  <c r="P107" i="4"/>
  <c r="P463" i="4"/>
  <c r="P438" i="4"/>
  <c r="P358" i="4"/>
  <c r="P201" i="4"/>
  <c r="P102" i="4"/>
  <c r="P109" i="4"/>
  <c r="P477" i="4"/>
  <c r="P277" i="4"/>
  <c r="P177" i="4"/>
  <c r="P259" i="4"/>
  <c r="P106" i="4"/>
  <c r="P287" i="4"/>
  <c r="P129" i="4"/>
  <c r="P446" i="4"/>
  <c r="P500" i="4"/>
  <c r="P450" i="4"/>
  <c r="P486" i="4"/>
  <c r="Z9" i="4"/>
  <c r="AC7" i="4"/>
  <c r="AC9" i="4" s="1"/>
  <c r="P350" i="4"/>
  <c r="P248" i="4"/>
  <c r="P214" i="4"/>
  <c r="P29" i="4"/>
  <c r="AX95" i="2"/>
  <c r="P373" i="4"/>
  <c r="P343" i="4"/>
  <c r="P403" i="4"/>
  <c r="P367" i="4"/>
  <c r="P267" i="4"/>
  <c r="P442" i="4"/>
  <c r="P455" i="4"/>
  <c r="P288" i="4"/>
  <c r="P251" i="4"/>
  <c r="P347" i="4"/>
  <c r="P422" i="4"/>
  <c r="P183" i="4"/>
  <c r="P153" i="4"/>
  <c r="P400" i="4"/>
  <c r="P25" i="4"/>
  <c r="P468" i="4"/>
  <c r="P227" i="4"/>
  <c r="P75" i="4"/>
  <c r="P250" i="4"/>
  <c r="P440" i="4"/>
  <c r="P375" i="4"/>
  <c r="P195" i="4"/>
  <c r="P465" i="4"/>
  <c r="P307" i="4"/>
  <c r="P279" i="4"/>
  <c r="P44" i="4"/>
  <c r="P76" i="4"/>
  <c r="P121" i="4"/>
  <c r="P143" i="4"/>
  <c r="P342" i="4"/>
  <c r="P242" i="4"/>
  <c r="P453" i="4"/>
  <c r="P520" i="4"/>
  <c r="P141" i="4"/>
  <c r="P41" i="4"/>
  <c r="P103" i="4"/>
  <c r="P204" i="4"/>
  <c r="P505" i="4"/>
  <c r="P519" i="4"/>
  <c r="P283" i="4"/>
  <c r="P425" i="4"/>
  <c r="P51" i="4"/>
  <c r="P334" i="4"/>
  <c r="P56" i="4"/>
  <c r="P348" i="4"/>
  <c r="P22" i="4"/>
  <c r="P94" i="4"/>
  <c r="P276" i="4"/>
  <c r="P74" i="4"/>
  <c r="P309" i="4"/>
  <c r="P448" i="4"/>
  <c r="P249" i="4"/>
  <c r="P155" i="4"/>
  <c r="P212" i="4"/>
  <c r="P449" i="4"/>
  <c r="P202" i="4"/>
  <c r="P433" i="4"/>
  <c r="P417" i="4"/>
  <c r="P346" i="4"/>
  <c r="P178" i="4"/>
  <c r="P126" i="4"/>
  <c r="P392" i="4"/>
  <c r="P281" i="4"/>
  <c r="P55" i="4"/>
  <c r="P459" i="4"/>
  <c r="P253" i="4"/>
  <c r="P391" i="4"/>
  <c r="P275" i="4"/>
  <c r="P411" i="4"/>
  <c r="P495" i="4"/>
  <c r="P512" i="4"/>
  <c r="P151" i="4"/>
  <c r="P264" i="4"/>
  <c r="P521" i="4"/>
  <c r="P139" i="4"/>
  <c r="P194" i="4"/>
  <c r="P407" i="4"/>
  <c r="P382" i="4"/>
  <c r="P311" i="4"/>
  <c r="P131" i="4"/>
  <c r="P228" i="4"/>
  <c r="P196" i="4"/>
  <c r="P484" i="4"/>
  <c r="P82" i="4"/>
  <c r="P513" i="4"/>
  <c r="P318" i="4"/>
  <c r="P187" i="4"/>
  <c r="P443" i="4"/>
  <c r="P158" i="4"/>
  <c r="P317" i="4"/>
  <c r="P23" i="4"/>
  <c r="P394" i="4"/>
  <c r="P499" i="4"/>
  <c r="P357" i="4"/>
  <c r="P296" i="4"/>
  <c r="P386" i="4"/>
  <c r="P127" i="4"/>
  <c r="P493" i="4"/>
  <c r="P511" i="4"/>
  <c r="P429" i="4"/>
  <c r="P456" i="4"/>
  <c r="P378" i="4"/>
  <c r="P137" i="4"/>
  <c r="P384" i="4"/>
  <c r="P230" i="4"/>
  <c r="P240" i="4"/>
  <c r="P175" i="4"/>
  <c r="P185" i="4"/>
  <c r="P96" i="4"/>
  <c r="P170" i="4"/>
  <c r="P206" i="4"/>
  <c r="P244" i="4"/>
  <c r="P416" i="4"/>
  <c r="P345" i="4"/>
  <c r="P34" i="4"/>
  <c r="P260" i="4"/>
  <c r="P231" i="4"/>
  <c r="P40" i="4"/>
  <c r="P457" i="4"/>
  <c r="P235" i="4"/>
  <c r="P503" i="4"/>
  <c r="P406" i="4"/>
  <c r="P285" i="4"/>
  <c r="P237" i="4"/>
  <c r="P312" i="4"/>
  <c r="P494" i="4"/>
  <c r="P479" i="4"/>
  <c r="P478" i="4"/>
  <c r="P60" i="4"/>
  <c r="P516" i="4"/>
  <c r="P385" i="4"/>
  <c r="P58" i="4"/>
  <c r="P91" i="4"/>
  <c r="P48" i="4"/>
  <c r="P423" i="4"/>
  <c r="P372" i="4"/>
  <c r="P266" i="4"/>
  <c r="P84" i="4"/>
  <c r="P514" i="4"/>
  <c r="P241" i="4"/>
  <c r="P90" i="4"/>
  <c r="P464" i="4"/>
  <c r="P243" i="4"/>
  <c r="P333" i="4"/>
  <c r="P233" i="4"/>
  <c r="P112" i="4"/>
  <c r="P122" i="4"/>
  <c r="P263" i="4"/>
  <c r="P33" i="4"/>
  <c r="P215" i="4"/>
  <c r="P24" i="4"/>
  <c r="P353" i="4"/>
  <c r="P191" i="4"/>
  <c r="AH129" i="2"/>
  <c r="BN38" i="2"/>
  <c r="P199" i="4"/>
  <c r="P39" i="4"/>
  <c r="P325" i="4"/>
  <c r="P359" i="4"/>
  <c r="P47" i="4"/>
  <c r="P489" i="4"/>
  <c r="P43" i="4"/>
  <c r="P487" i="4"/>
  <c r="P156" i="4"/>
  <c r="P497" i="4"/>
  <c r="P466" i="4"/>
  <c r="P37" i="4"/>
  <c r="P115" i="4"/>
  <c r="P424" i="4"/>
  <c r="P118" i="4"/>
  <c r="P83" i="4"/>
  <c r="P171" i="4"/>
  <c r="P470" i="4"/>
  <c r="P63" i="4"/>
  <c r="P431" i="4"/>
  <c r="P415" i="4"/>
  <c r="P160" i="4"/>
  <c r="P300" i="4"/>
  <c r="P110" i="4"/>
  <c r="P61" i="4"/>
  <c r="P324" i="4"/>
  <c r="P421" i="4"/>
  <c r="P304" i="4"/>
  <c r="P265" i="4"/>
  <c r="P46" i="4"/>
  <c r="P376" i="4"/>
  <c r="P435" i="4"/>
  <c r="P179" i="4"/>
  <c r="P154" i="4"/>
  <c r="P454" i="4"/>
  <c r="P329" i="4"/>
  <c r="P262" i="4"/>
  <c r="P81" i="4"/>
  <c r="P405" i="4"/>
  <c r="P221" i="4"/>
  <c r="P482" i="4"/>
  <c r="P26" i="4"/>
  <c r="P377" i="4"/>
  <c r="P190" i="4"/>
  <c r="P310" i="4"/>
  <c r="P145" i="4"/>
  <c r="P282" i="4"/>
  <c r="P66" i="4"/>
  <c r="P404" i="4"/>
  <c r="P504" i="4"/>
  <c r="P70" i="4"/>
  <c r="P125" i="4"/>
  <c r="P136" i="4"/>
  <c r="P474" i="4"/>
  <c r="P135" i="4"/>
  <c r="P366" i="4"/>
  <c r="P89" i="4"/>
  <c r="P174" i="4"/>
  <c r="P180" i="4"/>
  <c r="P54" i="4"/>
  <c r="P234" i="4"/>
  <c r="P432" i="4"/>
  <c r="P458" i="4"/>
  <c r="P452" i="4"/>
  <c r="P419" i="4"/>
  <c r="P209" i="4"/>
  <c r="P86" i="4"/>
  <c r="P472" i="4"/>
  <c r="P133" i="4"/>
  <c r="P197" i="4"/>
  <c r="P269" i="4"/>
  <c r="P485" i="4"/>
  <c r="P337" i="4"/>
  <c r="P462" i="4"/>
  <c r="P507" i="4"/>
  <c r="P79" i="4"/>
  <c r="P247" i="4"/>
  <c r="P68" i="4"/>
  <c r="P36" i="4"/>
  <c r="P412" i="4"/>
  <c r="P488" i="4"/>
  <c r="P211" i="4"/>
  <c r="P254" i="4"/>
  <c r="P389" i="4"/>
  <c r="P111" i="4"/>
  <c r="P193" i="4"/>
  <c r="P371" i="4"/>
  <c r="P515" i="4"/>
  <c r="P388" i="4"/>
  <c r="P77" i="4"/>
  <c r="P203" i="4"/>
  <c r="P284" i="4"/>
  <c r="P148" i="4"/>
  <c r="P402" i="4"/>
  <c r="P166" i="4"/>
  <c r="P198" i="4"/>
  <c r="P162" i="4"/>
  <c r="P297" i="4"/>
  <c r="P69" i="4"/>
  <c r="P475" i="4"/>
  <c r="P108" i="4"/>
  <c r="P200" i="4"/>
  <c r="P374" i="4"/>
  <c r="P356" i="4"/>
  <c r="P169" i="4"/>
  <c r="P97" i="4"/>
  <c r="P335" i="4"/>
  <c r="P67" i="4"/>
  <c r="P278" i="4"/>
  <c r="P414" i="4"/>
  <c r="P255" i="4"/>
  <c r="P327" i="4"/>
  <c r="P380" i="4"/>
  <c r="P363" i="4"/>
  <c r="P165" i="4"/>
  <c r="P236" i="4"/>
  <c r="P360" i="4"/>
  <c r="P239" i="4"/>
  <c r="P354" i="4"/>
  <c r="P341" i="4"/>
  <c r="P223" i="4"/>
  <c r="P146" i="4"/>
  <c r="P186" i="4"/>
  <c r="P301" i="4"/>
  <c r="P467" i="4"/>
  <c r="P298" i="4"/>
  <c r="P522" i="4"/>
  <c r="P161" i="4"/>
  <c r="P430" i="4"/>
  <c r="P101" i="4"/>
  <c r="P293" i="4"/>
  <c r="P184" i="4"/>
  <c r="P35" i="4"/>
  <c r="P444" i="4"/>
  <c r="P27" i="4"/>
  <c r="P401" i="4"/>
  <c r="P80" i="4"/>
  <c r="P420" i="4"/>
  <c r="P302" i="4"/>
  <c r="P396" i="4"/>
  <c r="P98" i="4"/>
  <c r="P323" i="4"/>
  <c r="P460" i="4"/>
  <c r="P340" i="4"/>
  <c r="P274" i="4"/>
  <c r="P328" i="4"/>
  <c r="P280" i="4"/>
  <c r="P113" i="4"/>
  <c r="P492" i="4"/>
  <c r="P480" i="4"/>
  <c r="P368" i="4"/>
  <c r="P483" i="4"/>
  <c r="P181" i="4"/>
  <c r="P441" i="4"/>
  <c r="P319" i="4"/>
  <c r="P294" i="4"/>
  <c r="P229" i="4"/>
  <c r="P73" i="4"/>
  <c r="P173" i="4"/>
  <c r="P149" i="4"/>
  <c r="P272" i="4"/>
  <c r="P295" i="4"/>
  <c r="P427" i="4"/>
  <c r="P219" i="4"/>
  <c r="P222" i="4"/>
  <c r="P315" i="4"/>
  <c r="P65" i="4"/>
  <c r="P352" i="4"/>
  <c r="P150" i="4"/>
  <c r="P95" i="4"/>
  <c r="P257" i="4"/>
  <c r="P379" i="4"/>
  <c r="P225" i="4"/>
  <c r="P117" i="4"/>
  <c r="P299" i="4"/>
  <c r="P52" i="4"/>
  <c r="P313" i="4"/>
  <c r="P426" i="4"/>
  <c r="AI129" i="2" l="1"/>
  <c r="AI13" i="4"/>
  <c r="AI12" i="4"/>
  <c r="AF15" i="4"/>
  <c r="AZ99" i="2"/>
  <c r="BB98" i="2"/>
  <c r="BA99" i="2"/>
  <c r="BB97" i="2"/>
  <c r="BA94" i="2"/>
  <c r="AZ95" i="2"/>
  <c r="BA95" i="2" s="1"/>
  <c r="BK37" i="2"/>
  <c r="BM37" i="2" s="1"/>
  <c r="BJ37" i="2"/>
  <c r="AA13" i="4"/>
  <c r="Z12" i="4"/>
  <c r="AA12" i="4"/>
  <c r="Z13" i="4"/>
  <c r="AH20" i="4"/>
  <c r="O2" i="4"/>
  <c r="AJ126" i="2" s="1"/>
  <c r="AI128" i="2" l="1"/>
  <c r="AI15" i="4"/>
  <c r="AG26" i="4" s="1"/>
  <c r="AG281" i="4"/>
  <c r="BB99" i="2"/>
  <c r="AZ96" i="2"/>
  <c r="BB94" i="2"/>
  <c r="BA96" i="2"/>
  <c r="BB95" i="2"/>
  <c r="AG239" i="4"/>
  <c r="AG226" i="4"/>
  <c r="AG335" i="4"/>
  <c r="AG516" i="4"/>
  <c r="AG406" i="4"/>
  <c r="AG185" i="4"/>
  <c r="AG433" i="4"/>
  <c r="AG193" i="4"/>
  <c r="AG484" i="4"/>
  <c r="AG171" i="4"/>
  <c r="AG480" i="4"/>
  <c r="AG177" i="4"/>
  <c r="AG308" i="4"/>
  <c r="AG264" i="4"/>
  <c r="Z15" i="4"/>
  <c r="AC12" i="4"/>
  <c r="Z20" i="4"/>
  <c r="AG243" i="4"/>
  <c r="AG486" i="4"/>
  <c r="AG483" i="4"/>
  <c r="AG333" i="4"/>
  <c r="AG367" i="4"/>
  <c r="AG499" i="4"/>
  <c r="AG359" i="4"/>
  <c r="AG280" i="4"/>
  <c r="AG195" i="4"/>
  <c r="AG518" i="4"/>
  <c r="AG251" i="4"/>
  <c r="AG282" i="4"/>
  <c r="AG471" i="4"/>
  <c r="AG182" i="4"/>
  <c r="AG322" i="4"/>
  <c r="AG496" i="4"/>
  <c r="AG285" i="4"/>
  <c r="AG507" i="4"/>
  <c r="AG408" i="4"/>
  <c r="AG213" i="4"/>
  <c r="AG279" i="4"/>
  <c r="AG420" i="4"/>
  <c r="AG437" i="4"/>
  <c r="AG275" i="4"/>
  <c r="AG207" i="4"/>
  <c r="AG230" i="4"/>
  <c r="AG249" i="4"/>
  <c r="AG457" i="4"/>
  <c r="AG475" i="4"/>
  <c r="AG418" i="4"/>
  <c r="AG325" i="4"/>
  <c r="AG452" i="4"/>
  <c r="AG326" i="4"/>
  <c r="AG254" i="4"/>
  <c r="AG497" i="4"/>
  <c r="AG305" i="4"/>
  <c r="AG252" i="4"/>
  <c r="AG261" i="4"/>
  <c r="AG481" i="4"/>
  <c r="AG425" i="4"/>
  <c r="AG192" i="4"/>
  <c r="AG377" i="4"/>
  <c r="AG381" i="4"/>
  <c r="AG444" i="4"/>
  <c r="AG323" i="4"/>
  <c r="AG503" i="4"/>
  <c r="AG313" i="4"/>
  <c r="AG304" i="4"/>
  <c r="AG311" i="4"/>
  <c r="AG334" i="4"/>
  <c r="AG498" i="4"/>
  <c r="AG295" i="4"/>
  <c r="AG448" i="4"/>
  <c r="AG292" i="4"/>
  <c r="AG180" i="4"/>
  <c r="AG384" i="4"/>
  <c r="AG238" i="4"/>
  <c r="AG270" i="4"/>
  <c r="AG522" i="4"/>
  <c r="AG169" i="4"/>
  <c r="AG478" i="4"/>
  <c r="AG224" i="4"/>
  <c r="AG250" i="4"/>
  <c r="AG474" i="4"/>
  <c r="AG303" i="4"/>
  <c r="AG509" i="4"/>
  <c r="AG319" i="4"/>
  <c r="AG260" i="4"/>
  <c r="AG356" i="4"/>
  <c r="AG345" i="4"/>
  <c r="AG253" i="4"/>
  <c r="AG491" i="4"/>
  <c r="AG314" i="4"/>
  <c r="AG183" i="4"/>
  <c r="AG482" i="4"/>
  <c r="AG290" i="4"/>
  <c r="AG198" i="4"/>
  <c r="AG361" i="4"/>
  <c r="AG234" i="4"/>
  <c r="AG204" i="4"/>
  <c r="AG511" i="4"/>
  <c r="AG178" i="4"/>
  <c r="AG175" i="4"/>
  <c r="AG215" i="4"/>
  <c r="BL37" i="2"/>
  <c r="AG128" i="2" s="1"/>
  <c r="AG439" i="4"/>
  <c r="AH17" i="4"/>
  <c r="AG469" i="4"/>
  <c r="AG216" i="4"/>
  <c r="AG374" i="4"/>
  <c r="AG344" i="4"/>
  <c r="AG343" i="4"/>
  <c r="AG265" i="4"/>
  <c r="AG302" i="4"/>
  <c r="AG394" i="4"/>
  <c r="AG400" i="4"/>
  <c r="AG462" i="4"/>
  <c r="AG354" i="4"/>
  <c r="AG450" i="4"/>
  <c r="AG227" i="4"/>
  <c r="AG363" i="4"/>
  <c r="AG432" i="4"/>
  <c r="AG274" i="4"/>
  <c r="AG488" i="4"/>
  <c r="AG247" i="4"/>
  <c r="AG360" i="4"/>
  <c r="AG489" i="4"/>
  <c r="AG283" i="4"/>
  <c r="AG514" i="4"/>
  <c r="AG393" i="4"/>
  <c r="AG490" i="4"/>
  <c r="AG421" i="4"/>
  <c r="AG415" i="4"/>
  <c r="AG349" i="4"/>
  <c r="AG513" i="4"/>
  <c r="AG479" i="4"/>
  <c r="AG328" i="4"/>
  <c r="AG203" i="4"/>
  <c r="AG430" i="4"/>
  <c r="AG505" i="4"/>
  <c r="AG434" i="4"/>
  <c r="AG288" i="4"/>
  <c r="AG460" i="4"/>
  <c r="AG294" i="4"/>
  <c r="AG417" i="4"/>
  <c r="AG186" i="4"/>
  <c r="AG447" i="4"/>
  <c r="AG324" i="4"/>
  <c r="AG422" i="4"/>
  <c r="AG424" i="4"/>
  <c r="AG206" i="4"/>
  <c r="AG370" i="4"/>
  <c r="AG428" i="4"/>
  <c r="AG269" i="4"/>
  <c r="AG205" i="4"/>
  <c r="AG463" i="4"/>
  <c r="AG277" i="4"/>
  <c r="AG416" i="4"/>
  <c r="AG231" i="4"/>
  <c r="AG194" i="4"/>
  <c r="AG179" i="4"/>
  <c r="AG297" i="4"/>
  <c r="AG257" i="4"/>
  <c r="AG353" i="4"/>
  <c r="AG301" i="4"/>
  <c r="AG396" i="4"/>
  <c r="AG187" i="4"/>
  <c r="AH128" i="2"/>
  <c r="AG167" i="4"/>
  <c r="AG236" i="4"/>
  <c r="AG222" i="4"/>
  <c r="AG348" i="4"/>
  <c r="AG196" i="4"/>
  <c r="AG510" i="4"/>
  <c r="AG232" i="4"/>
  <c r="AG318" i="4"/>
  <c r="AG327" i="4"/>
  <c r="AG191" i="4"/>
  <c r="AG321" i="4"/>
  <c r="AG307" i="4"/>
  <c r="AG174" i="4"/>
  <c r="AG330" i="4"/>
  <c r="AG168" i="4"/>
  <c r="AG365" i="4"/>
  <c r="AG165" i="4"/>
  <c r="AG372" i="4"/>
  <c r="AG286" i="4"/>
  <c r="AG298" i="4"/>
  <c r="AG443" i="4"/>
  <c r="AG454" i="4"/>
  <c r="AG291" i="4"/>
  <c r="AG472" i="4"/>
  <c r="AG464" i="4"/>
  <c r="AG519" i="4"/>
  <c r="AG276" i="4"/>
  <c r="AG407" i="4"/>
  <c r="AG461" i="4"/>
  <c r="AG245" i="4"/>
  <c r="AG273" i="4"/>
  <c r="AG358" i="4"/>
  <c r="AG414" i="4"/>
  <c r="AG410" i="4"/>
  <c r="AG272" i="4"/>
  <c r="AG217" i="4"/>
  <c r="AG242" i="4"/>
  <c r="AG306" i="4"/>
  <c r="AG310" i="4"/>
  <c r="AG208" i="4"/>
  <c r="AG436" i="4"/>
  <c r="AG442" i="4"/>
  <c r="AG492" i="4"/>
  <c r="AG388" i="4"/>
  <c r="AG255" i="4"/>
  <c r="AG199" i="4"/>
  <c r="AG219" i="4"/>
  <c r="AG351" i="4"/>
  <c r="AG176" i="4"/>
  <c r="AG473" i="4"/>
  <c r="AG258" i="4"/>
  <c r="AG189" i="4"/>
  <c r="AG225" i="4"/>
  <c r="AG312" i="4"/>
  <c r="AG300" i="4"/>
  <c r="AG315" i="4"/>
  <c r="AG218" i="4"/>
  <c r="AG446" i="4"/>
  <c r="AG173" i="4"/>
  <c r="AG278" i="4"/>
  <c r="AG389" i="4"/>
  <c r="AG210" i="4"/>
  <c r="AG346" i="4"/>
  <c r="AG423" i="4"/>
  <c r="AG184" i="4"/>
  <c r="AG329" i="4"/>
  <c r="AG211" i="4"/>
  <c r="AG427" i="4"/>
  <c r="AG296" i="4"/>
  <c r="AG470" i="4"/>
  <c r="AG467" i="4"/>
  <c r="AG382" i="4"/>
  <c r="AG380" i="4"/>
  <c r="AG494" i="4"/>
  <c r="AG504" i="4"/>
  <c r="AG466" i="4"/>
  <c r="AG392" i="4"/>
  <c r="AG190" i="4"/>
  <c r="AG411" i="4"/>
  <c r="AG163" i="4"/>
  <c r="AG256" i="4"/>
  <c r="AG521" i="4"/>
  <c r="AG214" i="4"/>
  <c r="AG493" i="4"/>
  <c r="AG338" i="4"/>
  <c r="AG271" i="4"/>
  <c r="AG487" i="4"/>
  <c r="AG379" i="4"/>
  <c r="AG259" i="4"/>
  <c r="AG441" i="4"/>
  <c r="AG317" i="4"/>
  <c r="AG170" i="4"/>
  <c r="AG440" i="4"/>
  <c r="AG229" i="4"/>
  <c r="AG237" i="4"/>
  <c r="AG431" i="4"/>
  <c r="AG223" i="4"/>
  <c r="AG347" i="4"/>
  <c r="AG355" i="4"/>
  <c r="AG515" i="4"/>
  <c r="AG221" i="4"/>
  <c r="AG228" i="4"/>
  <c r="AG188" i="4"/>
  <c r="AG336" i="4"/>
  <c r="AG293" i="4"/>
  <c r="AG465" i="4"/>
  <c r="AG435" i="4"/>
  <c r="AG181" i="4"/>
  <c r="AG459" i="4"/>
  <c r="AG235" i="4"/>
  <c r="AG316" i="4"/>
  <c r="AG164" i="4"/>
  <c r="AG339" i="4"/>
  <c r="AG500" i="4"/>
  <c r="AG368" i="4"/>
  <c r="AG248" i="4"/>
  <c r="AG309" i="4"/>
  <c r="AG366" i="4"/>
  <c r="AG485" i="4"/>
  <c r="AG299" i="4"/>
  <c r="AG332" i="4"/>
  <c r="AG508" i="4"/>
  <c r="AG517" i="4"/>
  <c r="AG331" i="4"/>
  <c r="AG386" i="4"/>
  <c r="AG477" i="4"/>
  <c r="AG501" i="4"/>
  <c r="AG110" i="4"/>
  <c r="AG212" i="4"/>
  <c r="AG397" i="4"/>
  <c r="AG453" i="4"/>
  <c r="AG268" i="4"/>
  <c r="AG387" i="4"/>
  <c r="AG340" i="4"/>
  <c r="AG287" i="4"/>
  <c r="AG200" i="4"/>
  <c r="AG413" i="4"/>
  <c r="AG391" i="4"/>
  <c r="AG350" i="4"/>
  <c r="AG166" i="4"/>
  <c r="AG320" i="4"/>
  <c r="AA20" i="4"/>
  <c r="AC13" i="4"/>
  <c r="AG92" i="4"/>
  <c r="AG233" i="4"/>
  <c r="AG445" i="4"/>
  <c r="AG241" i="4"/>
  <c r="AG403" i="4"/>
  <c r="AG342" i="4"/>
  <c r="AG512" i="4"/>
  <c r="AG172" i="4"/>
  <c r="AG412" i="4"/>
  <c r="AG246" i="4"/>
  <c r="AG266" i="4"/>
  <c r="AG495" i="4"/>
  <c r="AG405" i="4"/>
  <c r="AG383" i="4"/>
  <c r="AG375" i="4"/>
  <c r="AG162" i="4"/>
  <c r="AG404" i="4"/>
  <c r="AG520" i="4"/>
  <c r="AG337" i="4"/>
  <c r="AG371" i="4"/>
  <c r="AG102" i="4"/>
  <c r="AG398" i="4"/>
  <c r="AG502" i="4"/>
  <c r="AG476" i="4"/>
  <c r="AG385" i="4"/>
  <c r="AG352" i="4"/>
  <c r="AG267" i="4"/>
  <c r="AG390" i="4"/>
  <c r="AG455" i="4"/>
  <c r="AG451" i="4"/>
  <c r="AG209" i="4"/>
  <c r="AG378" i="4"/>
  <c r="AG197" i="4"/>
  <c r="AG240" i="4"/>
  <c r="AG289" i="4"/>
  <c r="AG395" i="4"/>
  <c r="AG438" i="4"/>
  <c r="AG419" i="4"/>
  <c r="AG458" i="4"/>
  <c r="AG220" i="4"/>
  <c r="AG123" i="4"/>
  <c r="AG399" i="4"/>
  <c r="AG284" i="4"/>
  <c r="AG426" i="4"/>
  <c r="AG402" i="4"/>
  <c r="AG244" i="4"/>
  <c r="AG146" i="4"/>
  <c r="AG369" i="4"/>
  <c r="AG135" i="4"/>
  <c r="AG263" i="4"/>
  <c r="AG409" i="4"/>
  <c r="AG468" i="4"/>
  <c r="AG401" i="4"/>
  <c r="AG362" i="4"/>
  <c r="AG137" i="4"/>
  <c r="AG357" i="4"/>
  <c r="AG373" i="4"/>
  <c r="AG120" i="4"/>
  <c r="AG429" i="4"/>
  <c r="AG376" i="4"/>
  <c r="AG364" i="4"/>
  <c r="AG341" i="4"/>
  <c r="AG129" i="4"/>
  <c r="AG449" i="4"/>
  <c r="AG201" i="4"/>
  <c r="AG63" i="4"/>
  <c r="AG456" i="4"/>
  <c r="AG506" i="4"/>
  <c r="AG202" i="4"/>
  <c r="AG262" i="4"/>
  <c r="AA15" i="4"/>
  <c r="AG111" i="4" l="1"/>
  <c r="AG124" i="4"/>
  <c r="AG160" i="4"/>
  <c r="AG128" i="4"/>
  <c r="AG158" i="4"/>
  <c r="AG159" i="4"/>
  <c r="AG156" i="4"/>
  <c r="AG94" i="4"/>
  <c r="AG148" i="4"/>
  <c r="AG119" i="4"/>
  <c r="AG152" i="4"/>
  <c r="AG81" i="4"/>
  <c r="AG67" i="4"/>
  <c r="AG77" i="4"/>
  <c r="AG84" i="4"/>
  <c r="AG75" i="4"/>
  <c r="AG151" i="4"/>
  <c r="AG147" i="4"/>
  <c r="AG118" i="4"/>
  <c r="AG24" i="4"/>
  <c r="AG32" i="4"/>
  <c r="AG39" i="4"/>
  <c r="AG53" i="4"/>
  <c r="AG51" i="4"/>
  <c r="AG113" i="4"/>
  <c r="AG136" i="4"/>
  <c r="AG109" i="4"/>
  <c r="AG132" i="4"/>
  <c r="AG105" i="4"/>
  <c r="AG157" i="4"/>
  <c r="AG122" i="4"/>
  <c r="AG139" i="4"/>
  <c r="AG155" i="4"/>
  <c r="AG127" i="4"/>
  <c r="AG107" i="4"/>
  <c r="AG70" i="4"/>
  <c r="AG30" i="4"/>
  <c r="AG31" i="4"/>
  <c r="AI20" i="4"/>
  <c r="AH399" i="4" s="1"/>
  <c r="AG93" i="4"/>
  <c r="AG106" i="4"/>
  <c r="AG114" i="4"/>
  <c r="AG83" i="4"/>
  <c r="AG87" i="4"/>
  <c r="AG89" i="4"/>
  <c r="AG43" i="4"/>
  <c r="AG112" i="4"/>
  <c r="AG115" i="4"/>
  <c r="AG58" i="4"/>
  <c r="AG79" i="4"/>
  <c r="AG54" i="4"/>
  <c r="AG90" i="4"/>
  <c r="AG27" i="4"/>
  <c r="AG22" i="4"/>
  <c r="AG40" i="4"/>
  <c r="AG56" i="4"/>
  <c r="AG52" i="4"/>
  <c r="AG45" i="4"/>
  <c r="AG23" i="4"/>
  <c r="AG71" i="4"/>
  <c r="AG36" i="4"/>
  <c r="AG161" i="4"/>
  <c r="AG104" i="4"/>
  <c r="AG133" i="4"/>
  <c r="AG74" i="4"/>
  <c r="AG145" i="4"/>
  <c r="AG141" i="4"/>
  <c r="AG85" i="4"/>
  <c r="AG97" i="4"/>
  <c r="AG99" i="4"/>
  <c r="AG48" i="4"/>
  <c r="AG33" i="4"/>
  <c r="AG131" i="4"/>
  <c r="AG82" i="4"/>
  <c r="AG41" i="4"/>
  <c r="AG64" i="4"/>
  <c r="AG100" i="4"/>
  <c r="AG117" i="4"/>
  <c r="AG138" i="4"/>
  <c r="AG149" i="4"/>
  <c r="AG143" i="4"/>
  <c r="AG153" i="4"/>
  <c r="AG134" i="4"/>
  <c r="AG150" i="4"/>
  <c r="AG154" i="4"/>
  <c r="AG101" i="4"/>
  <c r="AG130" i="4"/>
  <c r="AG103" i="4"/>
  <c r="AG125" i="4"/>
  <c r="AG142" i="4"/>
  <c r="AG126" i="4"/>
  <c r="AG144" i="4"/>
  <c r="AG108" i="4"/>
  <c r="AG73" i="4"/>
  <c r="AG116" i="4"/>
  <c r="AG121" i="4"/>
  <c r="AG91" i="4"/>
  <c r="AG78" i="4"/>
  <c r="AG86" i="4"/>
  <c r="AG98" i="4"/>
  <c r="AG140" i="4"/>
  <c r="AG88" i="4"/>
  <c r="AG76" i="4"/>
  <c r="AG62" i="4"/>
  <c r="AG60" i="4"/>
  <c r="AG65" i="4"/>
  <c r="AG80" i="4"/>
  <c r="AG95" i="4"/>
  <c r="AG66" i="4"/>
  <c r="AG72" i="4"/>
  <c r="AG49" i="4"/>
  <c r="AG34" i="4"/>
  <c r="AG35" i="4"/>
  <c r="AG29" i="4"/>
  <c r="AG38" i="4"/>
  <c r="AG44" i="4"/>
  <c r="AG55" i="4"/>
  <c r="AG96" i="4"/>
  <c r="AG50" i="4"/>
  <c r="AG68" i="4"/>
  <c r="AG42" i="4"/>
  <c r="AG47" i="4"/>
  <c r="AG57" i="4"/>
  <c r="AG61" i="4"/>
  <c r="AG69" i="4"/>
  <c r="AG28" i="4"/>
  <c r="AG25" i="4"/>
  <c r="AG37" i="4"/>
  <c r="AG59" i="4"/>
  <c r="AG46" i="4"/>
  <c r="BB96" i="2"/>
  <c r="BN37" i="2"/>
  <c r="T120" i="2"/>
  <c r="AB20" i="4"/>
  <c r="AB17" i="4" s="1"/>
  <c r="AC15" i="4"/>
  <c r="AH104" i="4" l="1"/>
  <c r="AH83" i="4"/>
  <c r="AH295" i="4"/>
  <c r="AH519" i="4"/>
  <c r="AH448" i="4"/>
  <c r="AH105" i="4"/>
  <c r="AH348" i="4"/>
  <c r="AH257" i="4"/>
  <c r="AH202" i="4"/>
  <c r="AH92" i="4"/>
  <c r="AH385" i="4"/>
  <c r="AH130" i="4"/>
  <c r="AH112" i="4"/>
  <c r="AH183" i="4"/>
  <c r="AH297" i="4"/>
  <c r="AH180" i="4"/>
  <c r="AH327" i="4"/>
  <c r="AH212" i="4"/>
  <c r="AH479" i="4"/>
  <c r="AH177" i="4"/>
  <c r="AH314" i="4"/>
  <c r="AH374" i="4"/>
  <c r="AH472" i="4"/>
  <c r="AH235" i="4"/>
  <c r="AH313" i="4"/>
  <c r="AH232" i="4"/>
  <c r="AH316" i="4"/>
  <c r="AH26" i="4"/>
  <c r="AH389" i="4"/>
  <c r="AH290" i="4"/>
  <c r="AH184" i="4"/>
  <c r="AH238" i="4"/>
  <c r="AH407" i="4"/>
  <c r="AH445" i="4"/>
  <c r="AH107" i="4"/>
  <c r="AH242" i="4"/>
  <c r="AH241" i="4"/>
  <c r="AH230" i="4"/>
  <c r="AH194" i="4"/>
  <c r="AH336" i="4"/>
  <c r="AH353" i="4"/>
  <c r="AH352" i="4"/>
  <c r="AH512" i="4"/>
  <c r="AH520" i="4"/>
  <c r="AH378" i="4"/>
  <c r="AH322" i="4"/>
  <c r="AH175" i="4"/>
  <c r="AH394" i="4"/>
  <c r="AH358" i="4"/>
  <c r="AH147" i="4"/>
  <c r="AH292" i="4"/>
  <c r="AH174" i="4"/>
  <c r="AH309" i="4"/>
  <c r="AH204" i="4"/>
  <c r="AH467" i="4"/>
  <c r="AH198" i="4"/>
  <c r="AH176" i="4"/>
  <c r="AH516" i="4"/>
  <c r="AH469" i="4"/>
  <c r="AH473" i="4"/>
  <c r="AH412" i="4"/>
  <c r="AH326" i="4"/>
  <c r="AH139" i="4"/>
  <c r="AH459" i="4"/>
  <c r="AH196" i="4"/>
  <c r="AH197" i="4"/>
  <c r="AH371" i="4"/>
  <c r="AH263" i="4"/>
  <c r="AH61" i="4"/>
  <c r="AH44" i="4"/>
  <c r="AH95" i="4"/>
  <c r="AH98" i="4"/>
  <c r="AH144" i="4"/>
  <c r="AH150" i="4"/>
  <c r="AH64" i="4"/>
  <c r="AH85" i="4"/>
  <c r="AH71" i="4"/>
  <c r="AH167" i="4"/>
  <c r="AH420" i="4"/>
  <c r="AH84" i="4"/>
  <c r="AH488" i="4"/>
  <c r="AH426" i="4"/>
  <c r="AH49" i="4"/>
  <c r="AH475" i="4"/>
  <c r="AH208" i="4"/>
  <c r="AH168" i="4"/>
  <c r="AH159" i="4"/>
  <c r="AH30" i="4"/>
  <c r="AH294" i="4"/>
  <c r="AH400" i="4"/>
  <c r="AH300" i="4"/>
  <c r="AH481" i="4"/>
  <c r="AH441" i="4"/>
  <c r="AH333" i="4"/>
  <c r="AH122" i="4"/>
  <c r="AH181" i="4"/>
  <c r="AH256" i="4"/>
  <c r="AH76" i="4"/>
  <c r="AH213" i="4"/>
  <c r="AH478" i="4"/>
  <c r="AH511" i="4"/>
  <c r="AH189" i="4"/>
  <c r="AH287" i="4"/>
  <c r="AH417" i="4"/>
  <c r="AH275" i="4"/>
  <c r="AH494" i="4"/>
  <c r="AH138" i="4"/>
  <c r="AH440" i="4"/>
  <c r="AH384" i="4"/>
  <c r="AH334" i="4"/>
  <c r="AH288" i="4"/>
  <c r="AH375" i="4"/>
  <c r="AH331" i="4"/>
  <c r="AH386" i="4"/>
  <c r="AH470" i="4"/>
  <c r="AH190" i="4"/>
  <c r="AH265" i="4"/>
  <c r="AH315" i="4"/>
  <c r="AH162" i="4"/>
  <c r="AH191" i="4"/>
  <c r="AH248" i="4"/>
  <c r="AH321" i="4"/>
  <c r="AH220" i="4"/>
  <c r="AH195" i="4"/>
  <c r="AH234" i="4"/>
  <c r="AH226" i="4"/>
  <c r="AH360" i="4"/>
  <c r="AH450" i="4"/>
  <c r="AH411" i="4"/>
  <c r="AH522" i="4"/>
  <c r="AH152" i="4"/>
  <c r="AH273" i="4"/>
  <c r="AH201" i="4"/>
  <c r="AH485" i="4"/>
  <c r="AH240" i="4"/>
  <c r="AH46" i="4"/>
  <c r="AH47" i="4"/>
  <c r="AH296" i="4"/>
  <c r="AH367" i="4"/>
  <c r="AH396" i="4"/>
  <c r="AH94" i="4"/>
  <c r="AH471" i="4"/>
  <c r="AH431" i="4"/>
  <c r="AH373" i="4"/>
  <c r="AH127" i="4"/>
  <c r="AH210" i="4"/>
  <c r="AH160" i="4"/>
  <c r="AH446" i="4"/>
  <c r="AH366" i="4"/>
  <c r="AH350" i="4"/>
  <c r="AH25" i="4"/>
  <c r="AH116" i="4"/>
  <c r="AH40" i="4"/>
  <c r="AH281" i="4"/>
  <c r="AH372" i="4"/>
  <c r="AH229" i="4"/>
  <c r="AH388" i="4"/>
  <c r="AH110" i="4"/>
  <c r="AH243" i="4"/>
  <c r="AH517" i="4"/>
  <c r="AH216" i="4"/>
  <c r="AH151" i="4"/>
  <c r="AH286" i="4"/>
  <c r="AH343" i="4"/>
  <c r="AH171" i="4"/>
  <c r="AH429" i="4"/>
  <c r="AH249" i="4"/>
  <c r="AH424" i="4"/>
  <c r="AH342" i="4"/>
  <c r="AH124" i="4"/>
  <c r="AH186" i="4"/>
  <c r="AH259" i="4"/>
  <c r="AH484" i="4"/>
  <c r="AH354" i="4"/>
  <c r="AH132" i="4"/>
  <c r="AH395" i="4"/>
  <c r="AH254" i="4"/>
  <c r="AH496" i="4"/>
  <c r="AH463" i="4"/>
  <c r="AH185" i="4"/>
  <c r="AH490" i="4"/>
  <c r="AH278" i="4"/>
  <c r="AH222" i="4"/>
  <c r="AH499" i="4"/>
  <c r="AH505" i="4"/>
  <c r="AH434" i="4"/>
  <c r="AH323" i="4"/>
  <c r="AH503" i="4"/>
  <c r="AH155" i="4"/>
  <c r="AH504" i="4"/>
  <c r="AH308" i="4"/>
  <c r="AH328" i="4"/>
  <c r="AH423" i="4"/>
  <c r="AH518" i="4"/>
  <c r="AH298" i="4"/>
  <c r="AH251" i="4"/>
  <c r="AH318" i="4"/>
  <c r="AH507" i="4"/>
  <c r="AH187" i="4"/>
  <c r="AH228" i="4"/>
  <c r="AH452" i="4"/>
  <c r="AH231" i="4"/>
  <c r="AH188" i="4"/>
  <c r="AH75" i="4"/>
  <c r="AH302" i="4"/>
  <c r="AH211" i="4"/>
  <c r="AH404" i="4"/>
  <c r="AH427" i="4"/>
  <c r="AH268" i="4"/>
  <c r="AH383" i="4"/>
  <c r="AH468" i="4"/>
  <c r="AH118" i="4"/>
  <c r="AH437" i="4"/>
  <c r="AH261" i="4"/>
  <c r="AH502" i="4"/>
  <c r="AH50" i="4"/>
  <c r="AH48" i="4"/>
  <c r="AH319" i="4"/>
  <c r="AH325" i="4"/>
  <c r="AH164" i="4"/>
  <c r="AH106" i="4"/>
  <c r="AH93" i="4"/>
  <c r="AH31" i="4"/>
  <c r="AH192" i="4"/>
  <c r="AH393" i="4"/>
  <c r="AH307" i="4"/>
  <c r="AH346" i="4"/>
  <c r="AH293" i="4"/>
  <c r="AH239" i="4"/>
  <c r="AH377" i="4"/>
  <c r="AH363" i="4"/>
  <c r="AH236" i="4"/>
  <c r="AH225" i="4"/>
  <c r="AH465" i="4"/>
  <c r="AH264" i="4"/>
  <c r="AH356" i="4"/>
  <c r="AH416" i="4"/>
  <c r="AH136" i="4"/>
  <c r="AH193" i="4"/>
  <c r="AH345" i="4"/>
  <c r="AH430" i="4"/>
  <c r="AH312" i="4"/>
  <c r="AH282" i="4"/>
  <c r="AH253" i="4"/>
  <c r="AH428" i="4"/>
  <c r="AH436" i="4"/>
  <c r="AH317" i="4"/>
  <c r="AH166" i="4"/>
  <c r="AH207" i="4"/>
  <c r="AH178" i="4"/>
  <c r="AH269" i="4"/>
  <c r="AH255" i="4"/>
  <c r="AH170" i="4"/>
  <c r="AH128" i="4"/>
  <c r="AH409" i="4"/>
  <c r="AH182" i="4"/>
  <c r="AH491" i="4"/>
  <c r="AH114" i="4"/>
  <c r="AH218" i="4"/>
  <c r="AH223" i="4"/>
  <c r="AH39" i="4"/>
  <c r="AH205" i="4"/>
  <c r="AH258" i="4"/>
  <c r="AH337" i="4"/>
  <c r="AH435" i="4"/>
  <c r="AH391" i="4"/>
  <c r="AH339" i="4"/>
  <c r="AH438" i="4"/>
  <c r="AH402" i="4"/>
  <c r="AH401" i="4"/>
  <c r="AH129" i="4"/>
  <c r="AH89" i="4"/>
  <c r="AH405" i="4"/>
  <c r="AH501" i="4"/>
  <c r="AH120" i="4"/>
  <c r="AH439" i="4"/>
  <c r="AH449" i="4"/>
  <c r="AH244" i="4"/>
  <c r="AH24" i="4"/>
  <c r="AH57" i="4"/>
  <c r="AH38" i="4"/>
  <c r="AH80" i="4"/>
  <c r="AH86" i="4"/>
  <c r="AH126" i="4"/>
  <c r="AH134" i="4"/>
  <c r="AH41" i="4"/>
  <c r="AH141" i="4"/>
  <c r="AH23" i="4"/>
  <c r="AH54" i="4"/>
  <c r="AH425" i="4"/>
  <c r="AH483" i="4"/>
  <c r="AH215" i="4"/>
  <c r="AH179" i="4"/>
  <c r="AH492" i="4"/>
  <c r="AH53" i="4"/>
  <c r="AH397" i="4"/>
  <c r="AH285" i="4"/>
  <c r="AH260" i="4"/>
  <c r="AH206" i="4"/>
  <c r="AH464" i="4"/>
  <c r="AH466" i="4"/>
  <c r="AH453" i="4"/>
  <c r="AH418" i="4"/>
  <c r="AH432" i="4"/>
  <c r="AH410" i="4"/>
  <c r="AH392" i="4"/>
  <c r="AH305" i="4"/>
  <c r="AH462" i="4"/>
  <c r="AH276" i="4"/>
  <c r="AH521" i="4"/>
  <c r="AH252" i="4"/>
  <c r="AH489" i="4"/>
  <c r="AH330" i="4"/>
  <c r="AH148" i="4"/>
  <c r="AH500" i="4"/>
  <c r="AH270" i="4"/>
  <c r="AH274" i="4"/>
  <c r="AH454" i="4"/>
  <c r="AH329" i="4"/>
  <c r="AH368" i="4"/>
  <c r="AH398" i="4"/>
  <c r="AH406" i="4"/>
  <c r="AH444" i="4"/>
  <c r="AH283" i="4"/>
  <c r="AH365" i="4"/>
  <c r="AH163" i="4"/>
  <c r="AH508" i="4"/>
  <c r="AH247" i="4"/>
  <c r="AH165" i="4"/>
  <c r="AH271" i="4"/>
  <c r="AH146" i="4"/>
  <c r="AH156" i="4"/>
  <c r="AH67" i="4"/>
  <c r="AH233" i="4"/>
  <c r="AH262" i="4"/>
  <c r="AH123" i="4"/>
  <c r="AH81" i="4"/>
  <c r="AH455" i="4"/>
  <c r="AH487" i="4"/>
  <c r="AH200" i="4"/>
  <c r="AH279" i="4"/>
  <c r="AH482" i="4"/>
  <c r="AH277" i="4"/>
  <c r="AH414" i="4"/>
  <c r="AH379" i="4"/>
  <c r="AH413" i="4"/>
  <c r="AH381" i="4"/>
  <c r="AH203" i="4"/>
  <c r="AH310" i="4"/>
  <c r="AH113" i="4"/>
  <c r="AH304" i="4"/>
  <c r="AH157" i="4"/>
  <c r="AH272" i="4"/>
  <c r="AH335" i="4"/>
  <c r="AH311" i="4"/>
  <c r="AH415" i="4"/>
  <c r="AH443" i="4"/>
  <c r="AH382" i="4"/>
  <c r="AH299" i="4"/>
  <c r="AH359" i="4"/>
  <c r="AH303" i="4"/>
  <c r="AH349" i="4"/>
  <c r="AH461" i="4"/>
  <c r="AH380" i="4"/>
  <c r="AH332" i="4"/>
  <c r="AH451" i="4"/>
  <c r="AH480" i="4"/>
  <c r="AH498" i="4"/>
  <c r="AH513" i="4"/>
  <c r="AH245" i="4"/>
  <c r="AH493" i="4"/>
  <c r="AH119" i="4"/>
  <c r="AH514" i="4"/>
  <c r="AH291" i="4"/>
  <c r="AH362" i="4"/>
  <c r="AH137" i="4"/>
  <c r="AH364" i="4"/>
  <c r="AH172" i="4"/>
  <c r="AH246" i="4"/>
  <c r="AH135" i="4"/>
  <c r="AH456" i="4"/>
  <c r="AH289" i="4"/>
  <c r="AH37" i="4"/>
  <c r="AH68" i="4"/>
  <c r="AH34" i="4"/>
  <c r="AH62" i="4"/>
  <c r="AH121" i="4"/>
  <c r="AH103" i="4"/>
  <c r="AH149" i="4"/>
  <c r="AH33" i="4"/>
  <c r="AH133" i="4"/>
  <c r="AH56" i="4"/>
  <c r="AH486" i="4"/>
  <c r="AH169" i="4"/>
  <c r="AH457" i="4"/>
  <c r="AH227" i="4"/>
  <c r="AH510" i="4"/>
  <c r="AH173" i="4"/>
  <c r="AH347" i="4"/>
  <c r="AH266" i="4"/>
  <c r="AH497" i="4"/>
  <c r="AH344" i="4"/>
  <c r="AH301" i="4"/>
  <c r="AH109" i="4"/>
  <c r="AH355" i="4"/>
  <c r="AH433" i="4"/>
  <c r="AH224" i="4"/>
  <c r="AH370" i="4"/>
  <c r="AH219" i="4"/>
  <c r="AH237" i="4"/>
  <c r="AH250" i="4"/>
  <c r="AH421" i="4"/>
  <c r="AH351" i="4"/>
  <c r="AH474" i="4"/>
  <c r="AH447" i="4"/>
  <c r="AH217" i="4"/>
  <c r="AH338" i="4"/>
  <c r="AH340" i="4"/>
  <c r="AH408" i="4"/>
  <c r="AH361" i="4"/>
  <c r="AH324" i="4"/>
  <c r="AH442" i="4"/>
  <c r="AH214" i="4"/>
  <c r="AH70" i="4"/>
  <c r="AH284" i="4"/>
  <c r="AH280" i="4"/>
  <c r="AH509" i="4"/>
  <c r="AH422" i="4"/>
  <c r="AH199" i="4"/>
  <c r="AH158" i="4"/>
  <c r="AH320" i="4"/>
  <c r="AH460" i="4"/>
  <c r="AH306" i="4"/>
  <c r="AH495" i="4"/>
  <c r="AH515" i="4"/>
  <c r="AH477" i="4"/>
  <c r="AH221" i="4"/>
  <c r="AH111" i="4"/>
  <c r="AH476" i="4"/>
  <c r="AH419" i="4"/>
  <c r="AH102" i="4"/>
  <c r="AH357" i="4"/>
  <c r="AH28" i="4"/>
  <c r="AH96" i="4"/>
  <c r="AH72" i="4"/>
  <c r="AH88" i="4"/>
  <c r="AH73" i="4"/>
  <c r="AH77" i="4"/>
  <c r="AH376" i="4"/>
  <c r="AH369" i="4"/>
  <c r="AH267" i="4"/>
  <c r="AH387" i="4"/>
  <c r="AH51" i="4"/>
  <c r="AH209" i="4"/>
  <c r="AH341" i="4"/>
  <c r="AH63" i="4"/>
  <c r="AH506" i="4"/>
  <c r="AH69" i="4"/>
  <c r="AH55" i="4"/>
  <c r="AH66" i="4"/>
  <c r="AH140" i="4"/>
  <c r="AH108" i="4"/>
  <c r="AH154" i="4"/>
  <c r="AH100" i="4"/>
  <c r="AH97" i="4"/>
  <c r="AH36" i="4"/>
  <c r="AH27" i="4"/>
  <c r="AH90" i="4"/>
  <c r="AH87" i="4"/>
  <c r="AH29" i="4"/>
  <c r="AH65" i="4"/>
  <c r="AH78" i="4"/>
  <c r="AH142" i="4"/>
  <c r="AH153" i="4"/>
  <c r="AH82" i="4"/>
  <c r="AH145" i="4"/>
  <c r="AH45" i="4"/>
  <c r="AH79" i="4"/>
  <c r="AH403" i="4"/>
  <c r="AH390" i="4"/>
  <c r="AH32" i="4"/>
  <c r="AH458" i="4"/>
  <c r="AH59" i="4"/>
  <c r="AH42" i="4"/>
  <c r="AH35" i="4"/>
  <c r="AH60" i="4"/>
  <c r="AH91" i="4"/>
  <c r="AH125" i="4"/>
  <c r="AH143" i="4"/>
  <c r="AH131" i="4"/>
  <c r="AH74" i="4"/>
  <c r="AH52" i="4"/>
  <c r="AH58" i="4"/>
  <c r="AH115" i="4"/>
  <c r="AH101" i="4"/>
  <c r="AH117" i="4"/>
  <c r="AH99" i="4"/>
  <c r="AH161" i="4"/>
  <c r="AH22" i="4"/>
  <c r="AH43" i="4"/>
  <c r="AA385" i="4"/>
  <c r="AA368" i="4"/>
  <c r="AA333" i="4"/>
  <c r="AA216" i="4"/>
  <c r="AA406" i="4"/>
  <c r="AA446" i="4"/>
  <c r="AA112" i="4"/>
  <c r="AA463" i="4"/>
  <c r="AA103" i="4"/>
  <c r="AA61" i="4"/>
  <c r="AA137" i="4"/>
  <c r="AA187" i="4"/>
  <c r="AA85" i="4"/>
  <c r="AA40" i="4"/>
  <c r="AA299" i="4"/>
  <c r="AA481" i="4"/>
  <c r="AA64" i="4"/>
  <c r="AA448" i="4"/>
  <c r="AA39" i="4"/>
  <c r="AA56" i="4"/>
  <c r="AA452" i="4"/>
  <c r="AA399" i="4"/>
  <c r="AA65" i="4"/>
  <c r="AA381" i="4"/>
  <c r="AA518" i="4"/>
  <c r="AA113" i="4"/>
  <c r="AA102" i="4"/>
  <c r="AA384" i="4"/>
  <c r="AA55" i="4"/>
  <c r="AA280" i="4"/>
  <c r="AA286" i="4"/>
  <c r="AA500" i="4"/>
  <c r="AA151" i="4"/>
  <c r="AA92" i="4"/>
  <c r="AA144" i="4"/>
  <c r="AA51" i="4"/>
  <c r="AA438" i="4"/>
  <c r="AA345" i="4"/>
  <c r="AA71" i="4"/>
  <c r="AA206" i="4"/>
  <c r="AA162" i="4"/>
  <c r="AA477" i="4"/>
  <c r="AA101" i="4"/>
  <c r="AA497" i="4"/>
  <c r="AA47" i="4"/>
  <c r="AA104" i="4"/>
  <c r="AA184" i="4"/>
  <c r="AA28" i="4"/>
  <c r="AA287" i="4"/>
  <c r="AA279" i="4"/>
  <c r="AA312" i="4"/>
  <c r="AA415" i="4"/>
  <c r="AA437" i="4"/>
  <c r="AA133" i="4"/>
  <c r="AA87" i="4"/>
  <c r="AA362" i="4"/>
  <c r="AA95" i="4"/>
  <c r="AA271" i="4"/>
  <c r="AA408" i="4"/>
  <c r="AA499" i="4"/>
  <c r="AA268" i="4"/>
  <c r="AA442" i="4"/>
  <c r="AA483" i="4"/>
  <c r="AA389" i="4"/>
  <c r="AA107" i="4"/>
  <c r="AA377" i="4"/>
  <c r="AA50" i="4"/>
  <c r="AA394" i="4"/>
  <c r="AA230" i="4"/>
  <c r="AA215" i="4"/>
  <c r="AA167" i="4"/>
  <c r="AA200" i="4"/>
  <c r="AA283" i="4"/>
  <c r="AA296" i="4"/>
  <c r="AA422" i="4"/>
  <c r="AA291" i="4"/>
  <c r="AA275" i="4"/>
  <c r="AA387" i="4"/>
  <c r="AA350" i="4"/>
  <c r="AA410" i="4"/>
  <c r="AA311" i="4"/>
  <c r="AA30" i="4"/>
  <c r="AA486" i="4"/>
  <c r="AA237" i="4"/>
  <c r="AA310" i="4"/>
  <c r="AA202" i="4"/>
  <c r="AA392" i="4"/>
  <c r="AA231" i="4"/>
  <c r="AA369" i="4"/>
  <c r="AA382" i="4"/>
  <c r="AA83" i="4"/>
  <c r="AA208" i="4"/>
  <c r="AA355" i="4"/>
  <c r="AA131" i="4"/>
  <c r="AA45" i="4"/>
  <c r="AA426" i="4"/>
  <c r="AA224" i="4"/>
  <c r="AA188" i="4"/>
  <c r="AA339" i="4"/>
  <c r="AA521" i="4"/>
  <c r="AA458" i="4"/>
  <c r="AA469" i="4"/>
  <c r="AA277" i="4"/>
  <c r="AA314" i="4"/>
  <c r="AA373" i="4"/>
  <c r="AA303" i="4"/>
  <c r="AA288" i="4"/>
  <c r="AA183" i="4"/>
  <c r="AA359" i="4"/>
  <c r="AA425" i="4"/>
  <c r="AA289" i="4"/>
  <c r="AA149" i="4"/>
  <c r="AA371" i="4"/>
  <c r="AA37" i="4"/>
  <c r="AA471" i="4"/>
  <c r="AA267" i="4"/>
  <c r="AA125" i="4"/>
  <c r="AA190" i="4"/>
  <c r="AA254" i="4"/>
  <c r="AA327" i="4"/>
  <c r="AA166" i="4"/>
  <c r="AA493" i="4"/>
  <c r="AA186" i="4"/>
  <c r="AA459" i="4"/>
  <c r="AA57" i="4"/>
  <c r="AA386" i="4"/>
  <c r="AA323" i="4"/>
  <c r="AA96" i="4"/>
  <c r="AA304" i="4"/>
  <c r="AA168" i="4"/>
  <c r="AA106" i="4"/>
  <c r="AA197" i="4"/>
  <c r="AA509" i="4"/>
  <c r="AA380" i="4"/>
  <c r="AA198" i="4"/>
  <c r="AA402" i="4"/>
  <c r="AA325" i="4"/>
  <c r="AA457" i="4"/>
  <c r="AA22" i="4"/>
  <c r="AA462" i="4"/>
  <c r="AA494" i="4"/>
  <c r="AA129" i="4"/>
  <c r="AA172" i="4"/>
  <c r="AA84" i="4"/>
  <c r="AA141" i="4"/>
  <c r="AA192" i="4"/>
  <c r="AA120" i="4"/>
  <c r="AA176" i="4"/>
  <c r="AA515" i="4"/>
  <c r="AA99" i="4"/>
  <c r="AA24" i="4"/>
  <c r="AA41" i="4"/>
  <c r="AA514" i="4"/>
  <c r="AA301" i="4"/>
  <c r="AA440" i="4"/>
  <c r="AA330" i="4"/>
  <c r="AA338" i="4"/>
  <c r="AA400" i="4"/>
  <c r="AA316" i="4"/>
  <c r="AA401" i="4"/>
  <c r="AA256" i="4"/>
  <c r="AA347" i="4"/>
  <c r="AA340" i="4"/>
  <c r="AA110" i="4"/>
  <c r="AA334" i="4"/>
  <c r="AA244" i="4"/>
  <c r="AA42" i="4"/>
  <c r="AA492" i="4"/>
  <c r="AA245" i="4"/>
  <c r="AA351" i="4"/>
  <c r="AA118" i="4"/>
  <c r="AA281" i="4"/>
  <c r="AA228" i="4"/>
  <c r="AA75" i="4"/>
  <c r="AA474" i="4"/>
  <c r="AA73" i="4"/>
  <c r="AA357" i="4"/>
  <c r="AA76" i="4"/>
  <c r="AA116" i="4"/>
  <c r="AA69" i="4"/>
  <c r="AA475" i="4"/>
  <c r="AA358" i="4"/>
  <c r="AA248" i="4"/>
  <c r="AA393" i="4"/>
  <c r="AA164" i="4"/>
  <c r="AA119" i="4"/>
  <c r="AA395" i="4"/>
  <c r="AA439" i="4"/>
  <c r="AA138" i="4"/>
  <c r="AA467" i="4"/>
  <c r="AA227" i="4"/>
  <c r="AA90" i="4"/>
  <c r="AA100" i="4"/>
  <c r="AA246" i="4"/>
  <c r="AA89" i="4"/>
  <c r="AA461" i="4"/>
  <c r="AA123" i="4"/>
  <c r="AA115" i="4"/>
  <c r="AA240" i="4"/>
  <c r="AA496" i="4"/>
  <c r="AA214" i="4"/>
  <c r="AA478" i="4"/>
  <c r="AA229" i="4"/>
  <c r="AA378" i="4"/>
  <c r="AA517" i="4"/>
  <c r="AA94" i="4"/>
  <c r="AA269" i="4"/>
  <c r="AA53" i="4"/>
  <c r="AA489" i="4"/>
  <c r="AA33" i="4"/>
  <c r="AA108" i="4"/>
  <c r="AA34" i="4"/>
  <c r="AA211" i="4"/>
  <c r="AA337" i="4"/>
  <c r="AA460" i="4"/>
  <c r="AA502" i="4"/>
  <c r="AA270" i="4"/>
  <c r="AA431" i="4"/>
  <c r="AA154" i="4"/>
  <c r="AA199" i="4"/>
  <c r="AA324" i="4"/>
  <c r="AA174" i="4"/>
  <c r="AA153" i="4"/>
  <c r="AA374" i="4"/>
  <c r="AA383" i="4"/>
  <c r="AA126" i="4"/>
  <c r="AA243" i="4"/>
  <c r="AA480" i="4"/>
  <c r="AA375" i="4"/>
  <c r="AA484" i="4"/>
  <c r="AA429" i="4"/>
  <c r="AA341" i="4"/>
  <c r="AA423" i="4"/>
  <c r="AA135" i="4"/>
  <c r="AA236" i="4"/>
  <c r="AA124" i="4"/>
  <c r="AA372" i="4"/>
  <c r="AA468" i="4"/>
  <c r="AA239" i="4"/>
  <c r="AA453" i="4"/>
  <c r="AA261" i="4"/>
  <c r="AA297" i="4"/>
  <c r="AA513" i="4"/>
  <c r="AA159" i="4"/>
  <c r="AA242" i="4"/>
  <c r="AA140" i="4"/>
  <c r="AA419" i="4"/>
  <c r="AA235" i="4"/>
  <c r="AA398" i="4"/>
  <c r="AA403" i="4"/>
  <c r="AA258" i="4"/>
  <c r="AA507" i="4"/>
  <c r="AA170" i="4"/>
  <c r="AA259" i="4"/>
  <c r="AA70" i="4"/>
  <c r="AA136" i="4"/>
  <c r="AA295" i="4"/>
  <c r="AA290" i="4"/>
  <c r="AA349" i="4"/>
  <c r="AA508" i="4"/>
  <c r="AA464" i="4"/>
  <c r="AA32" i="4"/>
  <c r="AA62" i="4"/>
  <c r="AA348" i="4"/>
  <c r="AA91" i="4"/>
  <c r="AA512" i="4"/>
  <c r="AA451" i="4"/>
  <c r="AA313" i="4"/>
  <c r="AA432" i="4"/>
  <c r="AA63" i="4"/>
  <c r="AA328" i="4"/>
  <c r="AA396" i="4"/>
  <c r="AA232" i="4"/>
  <c r="AA210" i="4"/>
  <c r="AA203" i="4"/>
  <c r="AA505" i="4"/>
  <c r="AA260" i="4"/>
  <c r="AA181" i="4"/>
  <c r="AA476" i="4"/>
  <c r="AA363" i="4"/>
  <c r="AA365" i="4"/>
  <c r="AA263" i="4"/>
  <c r="AA272" i="4"/>
  <c r="AA163" i="4"/>
  <c r="S120" i="2"/>
  <c r="AM6" i="4"/>
  <c r="AM9" i="4" s="1"/>
  <c r="AW101" i="2"/>
  <c r="AW102" i="2" s="1"/>
  <c r="AA114" i="4"/>
  <c r="AA238" i="4"/>
  <c r="AA416" i="4"/>
  <c r="AA306" i="4"/>
  <c r="AA278" i="4"/>
  <c r="AA447" i="4"/>
  <c r="AA466" i="4"/>
  <c r="AA132" i="4"/>
  <c r="AA127" i="4"/>
  <c r="AA435" i="4"/>
  <c r="AA504" i="4"/>
  <c r="AA436" i="4"/>
  <c r="AA445" i="4"/>
  <c r="AA217" i="4"/>
  <c r="AA427" i="4"/>
  <c r="AA44" i="4"/>
  <c r="AA285" i="4"/>
  <c r="AA105" i="4"/>
  <c r="AA298" i="4"/>
  <c r="AA456" i="4"/>
  <c r="AA145" i="4"/>
  <c r="AA158" i="4"/>
  <c r="AA196" i="4"/>
  <c r="AA31" i="4"/>
  <c r="AA169" i="4"/>
  <c r="AA405" i="4"/>
  <c r="AA366" i="4"/>
  <c r="AA354" i="4"/>
  <c r="AA178" i="4"/>
  <c r="AA465" i="4"/>
  <c r="AA293" i="4"/>
  <c r="AA173" i="4"/>
  <c r="AA317" i="4"/>
  <c r="AA148" i="4"/>
  <c r="AA175" i="4"/>
  <c r="AA302" i="4"/>
  <c r="AA491" i="4"/>
  <c r="AA157" i="4"/>
  <c r="AA418" i="4"/>
  <c r="AA255" i="4"/>
  <c r="AA305" i="4"/>
  <c r="AA26" i="4"/>
  <c r="AA308" i="4"/>
  <c r="AA142" i="4"/>
  <c r="AA274" i="4"/>
  <c r="AA411" i="4"/>
  <c r="AA209" i="4"/>
  <c r="AA516" i="4"/>
  <c r="AA470" i="4"/>
  <c r="AA38" i="4"/>
  <c r="AA511" i="4"/>
  <c r="AA204" i="4"/>
  <c r="AA27" i="4"/>
  <c r="AA370" i="4"/>
  <c r="AA490" i="4"/>
  <c r="AA195" i="4"/>
  <c r="AA67" i="4"/>
  <c r="AA472" i="4"/>
  <c r="AA404" i="4"/>
  <c r="AA413" i="4"/>
  <c r="AA185" i="4"/>
  <c r="AA264" i="4"/>
  <c r="AA207" i="4"/>
  <c r="AA424" i="4"/>
  <c r="AA93" i="4"/>
  <c r="AA412" i="4"/>
  <c r="AA485" i="4"/>
  <c r="AA417" i="4"/>
  <c r="AA182" i="4"/>
  <c r="AA251" i="4"/>
  <c r="AA342" i="4"/>
  <c r="AA407" i="4"/>
  <c r="AA318" i="4"/>
  <c r="AA117" i="4"/>
  <c r="AA414" i="4"/>
  <c r="AA66" i="4"/>
  <c r="AA390" i="4"/>
  <c r="AA252" i="4"/>
  <c r="AA519" i="4"/>
  <c r="AA344" i="4"/>
  <c r="AA161" i="4"/>
  <c r="AA219" i="4"/>
  <c r="AA77" i="4"/>
  <c r="AA171" i="4"/>
  <c r="AA326" i="4"/>
  <c r="AA307" i="4"/>
  <c r="AA165" i="4"/>
  <c r="AA352" i="4"/>
  <c r="AA152" i="4"/>
  <c r="AA191" i="4"/>
  <c r="AA430" i="4"/>
  <c r="AA60" i="4"/>
  <c r="AA155" i="4"/>
  <c r="AA450" i="4"/>
  <c r="AA146" i="4"/>
  <c r="AA59" i="4"/>
  <c r="AA479" i="4"/>
  <c r="AA376" i="4"/>
  <c r="AA98" i="4"/>
  <c r="AA421" i="4"/>
  <c r="AA353" i="4"/>
  <c r="AA379" i="4"/>
  <c r="AA473" i="4"/>
  <c r="AA213" i="4"/>
  <c r="AA139" i="4"/>
  <c r="AA336" i="4"/>
  <c r="AA88" i="4"/>
  <c r="AA225" i="4"/>
  <c r="AA319" i="4"/>
  <c r="AA74" i="4"/>
  <c r="AA428" i="4"/>
  <c r="AA52" i="4"/>
  <c r="AA282" i="4"/>
  <c r="AA180" i="4"/>
  <c r="AA121" i="4"/>
  <c r="AA81" i="4"/>
  <c r="AA343" i="4"/>
  <c r="AA134" i="4"/>
  <c r="AA80" i="4"/>
  <c r="AA276" i="4"/>
  <c r="AA128" i="4"/>
  <c r="AA433" i="4"/>
  <c r="AA23" i="4"/>
  <c r="AA223" i="4"/>
  <c r="AA205" i="4"/>
  <c r="AA253" i="4"/>
  <c r="AA58" i="4"/>
  <c r="AA78" i="4"/>
  <c r="AA179" i="4"/>
  <c r="AA111" i="4"/>
  <c r="AA503" i="4"/>
  <c r="AA212" i="4"/>
  <c r="AA249" i="4"/>
  <c r="AA482" i="4"/>
  <c r="AA361" i="4"/>
  <c r="AA388" i="4"/>
  <c r="AA48" i="4"/>
  <c r="AA315" i="4"/>
  <c r="AA510" i="4"/>
  <c r="AA434" i="4"/>
  <c r="AA143" i="4"/>
  <c r="AA82" i="4"/>
  <c r="AA321" i="4"/>
  <c r="AA346" i="4"/>
  <c r="AA441" i="4"/>
  <c r="AA520" i="4"/>
  <c r="AA201" i="4"/>
  <c r="AA226" i="4"/>
  <c r="AA364" i="4"/>
  <c r="AA329" i="4"/>
  <c r="AA150" i="4"/>
  <c r="AA454" i="4"/>
  <c r="AA356" i="4"/>
  <c r="AA29" i="4"/>
  <c r="AA218" i="4"/>
  <c r="AA335" i="4"/>
  <c r="AA294" i="4"/>
  <c r="AA160" i="4"/>
  <c r="AA234" i="4"/>
  <c r="AA273" i="4"/>
  <c r="AA284" i="4"/>
  <c r="AA420" i="4"/>
  <c r="AA262" i="4"/>
  <c r="AA257" i="4"/>
  <c r="AA109" i="4"/>
  <c r="AA322" i="4"/>
  <c r="AA49" i="4"/>
  <c r="AA221" i="4"/>
  <c r="AA332" i="4"/>
  <c r="AL6" i="4"/>
  <c r="AV101" i="2"/>
  <c r="AV102" i="2" s="1"/>
  <c r="BH88" i="2"/>
  <c r="AA367" i="4"/>
  <c r="AA455" i="4"/>
  <c r="AA443" i="4"/>
  <c r="AA266" i="4"/>
  <c r="AA506" i="4"/>
  <c r="AA46" i="4"/>
  <c r="AA147" i="4"/>
  <c r="AA79" i="4"/>
  <c r="AA233" i="4"/>
  <c r="AA522" i="4"/>
  <c r="AA189" i="4"/>
  <c r="AA331" i="4"/>
  <c r="AA449" i="4"/>
  <c r="AA487" i="4"/>
  <c r="AA43" i="4"/>
  <c r="AA444" i="4"/>
  <c r="AA25" i="4"/>
  <c r="AA498" i="4"/>
  <c r="AA193" i="4"/>
  <c r="AA265" i="4"/>
  <c r="AA177" i="4"/>
  <c r="AA68" i="4"/>
  <c r="AA409" i="4"/>
  <c r="AA488" i="4"/>
  <c r="AA397" i="4"/>
  <c r="AA320" i="4"/>
  <c r="AA250" i="4"/>
  <c r="AA360" i="4"/>
  <c r="AA495" i="4"/>
  <c r="AA54" i="4"/>
  <c r="AA292" i="4"/>
  <c r="AA156" i="4"/>
  <c r="AA501" i="4"/>
  <c r="AA194" i="4"/>
  <c r="AA97" i="4"/>
  <c r="AA35" i="4"/>
  <c r="AA86" i="4"/>
  <c r="AA241" i="4"/>
  <c r="AA36" i="4"/>
  <c r="AA72" i="4"/>
  <c r="AA130" i="4"/>
  <c r="AA220" i="4"/>
  <c r="AA391" i="4"/>
  <c r="AA122" i="4"/>
  <c r="AA247" i="4"/>
  <c r="AA309" i="4"/>
  <c r="AA300" i="4"/>
  <c r="AA222" i="4"/>
  <c r="AC20" i="4"/>
  <c r="AG2" i="4" l="1"/>
  <c r="AJ129" i="2" s="1"/>
  <c r="BF88" i="2"/>
  <c r="BG88" i="2" s="1"/>
  <c r="AX102" i="2"/>
  <c r="AY102" i="2" s="1"/>
  <c r="AZ100" i="2" s="1"/>
  <c r="AB371" i="4"/>
  <c r="AB297" i="4"/>
  <c r="AB304" i="4"/>
  <c r="AB166" i="4"/>
  <c r="AB162" i="4"/>
  <c r="AB268" i="4"/>
  <c r="AB122" i="4"/>
  <c r="AB35" i="4"/>
  <c r="AB360" i="4"/>
  <c r="AB265" i="4"/>
  <c r="AB214" i="4"/>
  <c r="AB327" i="4"/>
  <c r="AB254" i="4"/>
  <c r="AB116" i="4"/>
  <c r="AB101" i="4"/>
  <c r="AB129" i="4"/>
  <c r="AB94" i="4"/>
  <c r="AB267" i="4"/>
  <c r="AB429" i="4"/>
  <c r="AB235" i="4"/>
  <c r="AB53" i="4"/>
  <c r="AB73" i="4"/>
  <c r="AB402" i="4"/>
  <c r="AB351" i="4"/>
  <c r="AB255" i="4"/>
  <c r="AB173" i="4"/>
  <c r="AB31" i="4"/>
  <c r="AB44" i="4"/>
  <c r="AB239" i="4"/>
  <c r="AB42" i="4"/>
  <c r="AB323" i="4"/>
  <c r="AB392" i="4"/>
  <c r="AB34" i="4"/>
  <c r="AB463" i="4"/>
  <c r="AB56" i="4"/>
  <c r="AB386" i="4"/>
  <c r="AB488" i="4"/>
  <c r="AB350" i="4"/>
  <c r="AB362" i="4"/>
  <c r="AB222" i="4"/>
  <c r="AB444" i="4"/>
  <c r="AB509" i="4"/>
  <c r="AB300" i="4"/>
  <c r="AB275" i="4"/>
  <c r="AB433" i="4"/>
  <c r="AB180" i="4"/>
  <c r="AB336" i="4"/>
  <c r="AB376" i="4"/>
  <c r="AB377" i="4"/>
  <c r="AB72" i="4"/>
  <c r="AB22" i="4"/>
  <c r="AB229" i="4"/>
  <c r="AB65" i="4"/>
  <c r="AB309" i="4"/>
  <c r="AB241" i="4"/>
  <c r="AB68" i="4"/>
  <c r="AB487" i="4"/>
  <c r="AB46" i="4"/>
  <c r="AB61" i="4"/>
  <c r="AB452" i="4"/>
  <c r="AB375" i="4"/>
  <c r="AB326" i="4"/>
  <c r="AB390" i="4"/>
  <c r="AB182" i="4"/>
  <c r="AB185" i="4"/>
  <c r="AB27" i="4"/>
  <c r="AB274" i="4"/>
  <c r="AB442" i="4"/>
  <c r="AB156" i="4"/>
  <c r="AB242" i="4"/>
  <c r="AB461" i="4"/>
  <c r="AB54" i="4"/>
  <c r="AB228" i="4"/>
  <c r="AB103" i="4"/>
  <c r="AB338" i="4"/>
  <c r="AB331" i="4"/>
  <c r="AB266" i="4"/>
  <c r="AB406" i="4"/>
  <c r="AB489" i="4"/>
  <c r="AB115" i="4"/>
  <c r="AB190" i="4"/>
  <c r="AB422" i="4"/>
  <c r="AB99" i="4"/>
  <c r="AB515" i="4"/>
  <c r="AB349" i="4"/>
  <c r="AB174" i="4"/>
  <c r="AB518" i="4"/>
  <c r="AB448" i="4"/>
  <c r="AB221" i="4"/>
  <c r="AB273" i="4"/>
  <c r="AB497" i="4"/>
  <c r="AB79" i="4"/>
  <c r="AB32" i="4"/>
  <c r="AB95" i="4"/>
  <c r="AB423" i="4"/>
  <c r="AB36" i="4"/>
  <c r="AB310" i="4"/>
  <c r="AB322" i="4"/>
  <c r="AB160" i="4"/>
  <c r="AB329" i="4"/>
  <c r="AB82" i="4"/>
  <c r="AB482" i="4"/>
  <c r="AB394" i="4"/>
  <c r="AB385" i="4"/>
  <c r="AB486" i="4"/>
  <c r="AB399" i="4"/>
  <c r="AB244" i="4"/>
  <c r="AB381" i="4"/>
  <c r="AB132" i="4"/>
  <c r="AB123" i="4"/>
  <c r="AB467" i="4"/>
  <c r="AB358" i="4"/>
  <c r="AB288" i="4"/>
  <c r="AB458" i="4"/>
  <c r="AB245" i="4"/>
  <c r="AB133" i="4"/>
  <c r="AB167" i="4"/>
  <c r="AB481" i="4"/>
  <c r="AB500" i="4"/>
  <c r="AB496" i="4"/>
  <c r="AB91" i="4"/>
  <c r="AB125" i="4"/>
  <c r="AB247" i="4"/>
  <c r="AB86" i="4"/>
  <c r="AB495" i="4"/>
  <c r="AB177" i="4"/>
  <c r="AB449" i="4"/>
  <c r="AB506" i="4"/>
  <c r="AB237" i="4"/>
  <c r="AB291" i="4"/>
  <c r="AB369" i="4"/>
  <c r="AB330" i="4"/>
  <c r="AB109" i="4"/>
  <c r="AB294" i="4"/>
  <c r="AB364" i="4"/>
  <c r="AB143" i="4"/>
  <c r="AB249" i="4"/>
  <c r="AB382" i="4"/>
  <c r="AB368" i="4"/>
  <c r="AB216" i="4"/>
  <c r="AB279" i="4"/>
  <c r="AB141" i="4"/>
  <c r="AB128" i="4"/>
  <c r="AB282" i="4"/>
  <c r="AB139" i="4"/>
  <c r="AB479" i="4"/>
  <c r="AB312" i="4"/>
  <c r="AB57" i="4"/>
  <c r="AB28" i="4"/>
  <c r="AB295" i="4"/>
  <c r="AB398" i="4"/>
  <c r="AB140" i="4"/>
  <c r="AB513" i="4"/>
  <c r="AB453" i="4"/>
  <c r="AB372" i="4"/>
  <c r="AB508" i="4"/>
  <c r="AB24" i="4"/>
  <c r="AB171" i="4"/>
  <c r="AB66" i="4"/>
  <c r="AB417" i="4"/>
  <c r="AB413" i="4"/>
  <c r="AB204" i="4"/>
  <c r="AB142" i="4"/>
  <c r="AB324" i="4"/>
  <c r="AB272" i="4"/>
  <c r="AB215" i="4"/>
  <c r="AB347" i="4"/>
  <c r="AB418" i="4"/>
  <c r="AB293" i="4"/>
  <c r="AB196" i="4"/>
  <c r="AB427" i="4"/>
  <c r="AB466" i="4"/>
  <c r="AB512" i="4"/>
  <c r="AB138" i="4"/>
  <c r="AB475" i="4"/>
  <c r="AB76" i="4"/>
  <c r="AB260" i="4"/>
  <c r="AB468" i="4"/>
  <c r="AB257" i="4"/>
  <c r="AB335" i="4"/>
  <c r="AB226" i="4"/>
  <c r="AB434" i="4"/>
  <c r="AB212" i="4"/>
  <c r="AB256" i="4"/>
  <c r="AB408" i="4"/>
  <c r="AB271" i="4"/>
  <c r="AB62" i="4"/>
  <c r="AB52" i="4"/>
  <c r="AB213" i="4"/>
  <c r="AB59" i="4"/>
  <c r="AB334" i="4"/>
  <c r="AB89" i="4"/>
  <c r="AB107" i="4"/>
  <c r="AB70" i="4"/>
  <c r="AB172" i="4"/>
  <c r="AB462" i="4"/>
  <c r="AB325" i="4"/>
  <c r="AB380" i="4"/>
  <c r="AB106" i="4"/>
  <c r="AB290" i="4"/>
  <c r="AB430" i="4"/>
  <c r="AB77" i="4"/>
  <c r="AB414" i="4"/>
  <c r="AB485" i="4"/>
  <c r="AB404" i="4"/>
  <c r="AB511" i="4"/>
  <c r="AB480" i="4"/>
  <c r="AB199" i="4"/>
  <c r="AB483" i="4"/>
  <c r="AB210" i="4"/>
  <c r="AB400" i="4"/>
  <c r="AB157" i="4"/>
  <c r="AB465" i="4"/>
  <c r="AB158" i="4"/>
  <c r="AB217" i="4"/>
  <c r="AB447" i="4"/>
  <c r="AB206" i="4"/>
  <c r="AB439" i="4"/>
  <c r="AB69" i="4"/>
  <c r="AB419" i="4"/>
  <c r="AB281" i="4"/>
  <c r="AB299" i="4"/>
  <c r="AB276" i="4"/>
  <c r="AB183" i="4"/>
  <c r="AB373" i="4"/>
  <c r="AB469" i="4"/>
  <c r="AB339" i="4"/>
  <c r="AB426" i="4"/>
  <c r="AB240" i="4"/>
  <c r="AB186" i="4"/>
  <c r="AB471" i="4"/>
  <c r="AB391" i="4"/>
  <c r="AB97" i="4"/>
  <c r="AB250" i="4"/>
  <c r="AB193" i="4"/>
  <c r="AB189" i="4"/>
  <c r="AB443" i="4"/>
  <c r="AB30" i="4"/>
  <c r="AB296" i="4"/>
  <c r="AB258" i="4"/>
  <c r="AB192" i="4"/>
  <c r="AB262" i="4"/>
  <c r="AB218" i="4"/>
  <c r="AB201" i="4"/>
  <c r="AB510" i="4"/>
  <c r="AB503" i="4"/>
  <c r="AB484" i="4"/>
  <c r="AB345" i="4"/>
  <c r="AB51" i="4"/>
  <c r="AB170" i="4"/>
  <c r="AB425" i="4"/>
  <c r="AB80" i="4"/>
  <c r="AB428" i="4"/>
  <c r="AB473" i="4"/>
  <c r="AB146" i="4"/>
  <c r="AB286" i="4"/>
  <c r="AB348" i="4"/>
  <c r="AB102" i="4"/>
  <c r="AB135" i="4"/>
  <c r="AB200" i="4"/>
  <c r="AB64" i="4"/>
  <c r="AB151" i="4"/>
  <c r="AB415" i="4"/>
  <c r="AB328" i="4"/>
  <c r="AB136" i="4"/>
  <c r="AB191" i="4"/>
  <c r="AB219" i="4"/>
  <c r="AB117" i="4"/>
  <c r="AB412" i="4"/>
  <c r="AB472" i="4"/>
  <c r="AB38" i="4"/>
  <c r="AB243" i="4"/>
  <c r="AB154" i="4"/>
  <c r="AB494" i="4"/>
  <c r="AB477" i="4"/>
  <c r="AB41" i="4"/>
  <c r="AB491" i="4"/>
  <c r="AB178" i="4"/>
  <c r="AB145" i="4"/>
  <c r="AB445" i="4"/>
  <c r="AB278" i="4"/>
  <c r="AB459" i="4"/>
  <c r="AB395" i="4"/>
  <c r="AB92" i="4"/>
  <c r="AB144" i="4"/>
  <c r="AB45" i="4"/>
  <c r="AB163" i="4"/>
  <c r="AB365" i="4"/>
  <c r="AB181" i="4"/>
  <c r="AB203" i="4"/>
  <c r="AB396" i="4"/>
  <c r="AB47" i="4"/>
  <c r="AB493" i="4"/>
  <c r="AB37" i="4"/>
  <c r="AB220" i="4"/>
  <c r="AB194" i="4"/>
  <c r="AB320" i="4"/>
  <c r="AB498" i="4"/>
  <c r="AB522" i="4"/>
  <c r="AB455" i="4"/>
  <c r="AB311" i="4"/>
  <c r="AB283" i="4"/>
  <c r="AB149" i="4"/>
  <c r="AB420" i="4"/>
  <c r="AB29" i="4"/>
  <c r="AB520" i="4"/>
  <c r="AB315" i="4"/>
  <c r="AB111" i="4"/>
  <c r="AB85" i="4"/>
  <c r="AB39" i="4"/>
  <c r="AB384" i="4"/>
  <c r="AB403" i="4"/>
  <c r="AB253" i="4"/>
  <c r="AB134" i="4"/>
  <c r="AB74" i="4"/>
  <c r="AB379" i="4"/>
  <c r="AB450" i="4"/>
  <c r="AB110" i="4"/>
  <c r="AB50" i="4"/>
  <c r="AB104" i="4"/>
  <c r="AB316" i="4"/>
  <c r="AB211" i="4"/>
  <c r="AB33" i="4"/>
  <c r="AB269" i="4"/>
  <c r="AB378" i="4"/>
  <c r="AB168" i="4"/>
  <c r="AB259" i="4"/>
  <c r="AB152" i="4"/>
  <c r="AB161" i="4"/>
  <c r="AB318" i="4"/>
  <c r="AB93" i="4"/>
  <c r="AB67" i="4"/>
  <c r="AB470" i="4"/>
  <c r="AB126" i="4"/>
  <c r="AB431" i="4"/>
  <c r="AB108" i="4"/>
  <c r="AB197" i="4"/>
  <c r="AB289" i="4"/>
  <c r="AB302" i="4"/>
  <c r="AB354" i="4"/>
  <c r="AB456" i="4"/>
  <c r="AB436" i="4"/>
  <c r="AB306" i="4"/>
  <c r="AB246" i="4"/>
  <c r="AB119" i="4"/>
  <c r="AB314" i="4"/>
  <c r="AB261" i="4"/>
  <c r="AB231" i="4"/>
  <c r="AB130" i="4"/>
  <c r="AB501" i="4"/>
  <c r="AB397" i="4"/>
  <c r="AB25" i="4"/>
  <c r="AB233" i="4"/>
  <c r="AB367" i="4"/>
  <c r="AB410" i="4"/>
  <c r="AB137" i="4"/>
  <c r="AX101" i="2"/>
  <c r="AB332" i="4"/>
  <c r="AB284" i="4"/>
  <c r="AB356" i="4"/>
  <c r="AB441" i="4"/>
  <c r="AB48" i="4"/>
  <c r="AB179" i="4"/>
  <c r="AB112" i="4"/>
  <c r="AB446" i="4"/>
  <c r="AB184" i="4"/>
  <c r="AB236" i="4"/>
  <c r="AB205" i="4"/>
  <c r="AB343" i="4"/>
  <c r="AB319" i="4"/>
  <c r="AB353" i="4"/>
  <c r="AB155" i="4"/>
  <c r="AB40" i="4"/>
  <c r="AB287" i="4"/>
  <c r="AB96" i="4"/>
  <c r="AB301" i="4"/>
  <c r="AB303" i="4"/>
  <c r="AB277" i="4"/>
  <c r="AB521" i="4"/>
  <c r="AB224" i="4"/>
  <c r="AB63" i="4"/>
  <c r="AB507" i="4"/>
  <c r="AB352" i="4"/>
  <c r="AB344" i="4"/>
  <c r="AB407" i="4"/>
  <c r="AB424" i="4"/>
  <c r="AB195" i="4"/>
  <c r="AB516" i="4"/>
  <c r="AB383" i="4"/>
  <c r="AB270" i="4"/>
  <c r="AB363" i="4"/>
  <c r="AB478" i="4"/>
  <c r="AB308" i="4"/>
  <c r="AB175" i="4"/>
  <c r="AB366" i="4"/>
  <c r="AB298" i="4"/>
  <c r="AB504" i="4"/>
  <c r="AB416" i="4"/>
  <c r="AB100" i="4"/>
  <c r="AB164" i="4"/>
  <c r="AB474" i="4"/>
  <c r="AB198" i="4"/>
  <c r="AB514" i="4"/>
  <c r="AL9" i="4"/>
  <c r="AO7" i="4"/>
  <c r="AO9" i="4" s="1"/>
  <c r="AB454" i="4"/>
  <c r="AB346" i="4"/>
  <c r="AB388" i="4"/>
  <c r="AB78" i="4"/>
  <c r="AB499" i="4"/>
  <c r="AB87" i="4"/>
  <c r="AB389" i="4"/>
  <c r="AB280" i="4"/>
  <c r="AB223" i="4"/>
  <c r="AB81" i="4"/>
  <c r="AB225" i="4"/>
  <c r="AB421" i="4"/>
  <c r="AB60" i="4"/>
  <c r="AB340" i="4"/>
  <c r="AB55" i="4"/>
  <c r="AB401" i="4"/>
  <c r="AB120" i="4"/>
  <c r="AB263" i="4"/>
  <c r="AB476" i="4"/>
  <c r="AB505" i="4"/>
  <c r="AB232" i="4"/>
  <c r="AB313" i="4"/>
  <c r="AB355" i="4"/>
  <c r="AB165" i="4"/>
  <c r="AB519" i="4"/>
  <c r="AB342" i="4"/>
  <c r="AB207" i="4"/>
  <c r="AB490" i="4"/>
  <c r="AB209" i="4"/>
  <c r="AB374" i="4"/>
  <c r="AB502" i="4"/>
  <c r="AB333" i="4"/>
  <c r="AB124" i="4"/>
  <c r="AB26" i="4"/>
  <c r="AB148" i="4"/>
  <c r="AB405" i="4"/>
  <c r="AB105" i="4"/>
  <c r="AB435" i="4"/>
  <c r="AB238" i="4"/>
  <c r="AB90" i="4"/>
  <c r="AB393" i="4"/>
  <c r="AB84" i="4"/>
  <c r="AB159" i="4"/>
  <c r="AB517" i="4"/>
  <c r="AB176" i="4"/>
  <c r="AB292" i="4"/>
  <c r="AB409" i="4"/>
  <c r="AB43" i="4"/>
  <c r="AB147" i="4"/>
  <c r="AB202" i="4"/>
  <c r="AB387" i="4"/>
  <c r="AB432" i="4"/>
  <c r="AB131" i="4"/>
  <c r="AB49" i="4"/>
  <c r="AB234" i="4"/>
  <c r="AB150" i="4"/>
  <c r="AB321" i="4"/>
  <c r="AB361" i="4"/>
  <c r="AB58" i="4"/>
  <c r="AB71" i="4"/>
  <c r="AB438" i="4"/>
  <c r="AB113" i="4"/>
  <c r="AB440" i="4"/>
  <c r="AB23" i="4"/>
  <c r="AB121" i="4"/>
  <c r="AB88" i="4"/>
  <c r="AB98" i="4"/>
  <c r="AB230" i="4"/>
  <c r="AB451" i="4"/>
  <c r="AB187" i="4"/>
  <c r="AB464" i="4"/>
  <c r="AB359" i="4"/>
  <c r="AB357" i="4"/>
  <c r="AB75" i="4"/>
  <c r="AB118" i="4"/>
  <c r="AB492" i="4"/>
  <c r="AB341" i="4"/>
  <c r="AB83" i="4"/>
  <c r="AB307" i="4"/>
  <c r="AB252" i="4"/>
  <c r="AB251" i="4"/>
  <c r="AB264" i="4"/>
  <c r="AB370" i="4"/>
  <c r="AB411" i="4"/>
  <c r="AB153" i="4"/>
  <c r="AB460" i="4"/>
  <c r="AB457" i="4"/>
  <c r="AB208" i="4"/>
  <c r="AB305" i="4"/>
  <c r="AB317" i="4"/>
  <c r="AB169" i="4"/>
  <c r="AB285" i="4"/>
  <c r="AB127" i="4"/>
  <c r="AB114" i="4"/>
  <c r="AB227" i="4"/>
  <c r="AB248" i="4"/>
  <c r="AB337" i="4"/>
  <c r="AB437" i="4"/>
  <c r="AB188" i="4"/>
  <c r="BA100" i="2" l="1"/>
  <c r="AA2" i="4"/>
  <c r="AJ128" i="2" s="1"/>
  <c r="BJ88" i="2"/>
  <c r="BL88" i="2" s="1"/>
  <c r="AG130" i="2" s="1"/>
  <c r="BK88" i="2"/>
  <c r="BM88" i="2" s="1"/>
  <c r="AL13" i="4"/>
  <c r="AM13" i="4"/>
  <c r="AL12" i="4"/>
  <c r="AM12" i="4"/>
  <c r="AZ101" i="2"/>
  <c r="BA101" i="2" s="1"/>
  <c r="AI130" i="2" l="1"/>
  <c r="AZ102" i="2"/>
  <c r="BB100" i="2"/>
  <c r="BA102" i="2"/>
  <c r="AM15" i="4"/>
  <c r="AL20" i="4"/>
  <c r="AO12" i="4"/>
  <c r="AL15" i="4"/>
  <c r="BB101" i="2"/>
  <c r="AO13" i="4"/>
  <c r="AM20" i="4"/>
  <c r="BN88" i="2"/>
  <c r="AH130" i="2"/>
  <c r="BB102" i="2" l="1"/>
  <c r="AO15" i="4"/>
  <c r="AN20" i="4"/>
  <c r="AN17" i="4" s="1"/>
  <c r="AM35" i="4" l="1"/>
  <c r="AM388" i="4"/>
  <c r="AM395" i="4"/>
  <c r="AM507" i="4"/>
  <c r="AM508" i="4"/>
  <c r="AM509" i="4"/>
  <c r="AM238" i="4"/>
  <c r="AM210" i="4"/>
  <c r="AM65" i="4"/>
  <c r="AM58" i="4"/>
  <c r="AM396" i="4"/>
  <c r="AM51" i="4"/>
  <c r="AM209" i="4"/>
  <c r="AM382" i="4"/>
  <c r="AM309" i="4"/>
  <c r="AM503" i="4"/>
  <c r="AM267" i="4"/>
  <c r="AM97" i="4"/>
  <c r="AM249" i="4"/>
  <c r="AM371" i="4"/>
  <c r="AM151" i="4"/>
  <c r="AM197" i="4"/>
  <c r="AM68" i="4"/>
  <c r="AM143" i="4"/>
  <c r="AM169" i="4"/>
  <c r="AM75" i="4"/>
  <c r="AM378" i="4"/>
  <c r="AM257" i="4"/>
  <c r="AM153" i="4"/>
  <c r="AM425" i="4"/>
  <c r="AM262" i="4"/>
  <c r="AM141" i="4"/>
  <c r="AM126" i="4"/>
  <c r="AM117" i="4"/>
  <c r="AM133" i="4"/>
  <c r="AM241" i="4"/>
  <c r="AM405" i="4"/>
  <c r="AM403" i="4"/>
  <c r="AM490" i="4"/>
  <c r="AM380" i="4"/>
  <c r="AM437" i="4"/>
  <c r="AM204" i="4"/>
  <c r="AM501" i="4"/>
  <c r="AM290" i="4"/>
  <c r="AM173" i="4"/>
  <c r="AM283" i="4"/>
  <c r="AM129" i="4"/>
  <c r="AM331" i="4"/>
  <c r="AM440" i="4"/>
  <c r="AM401" i="4"/>
  <c r="AM139" i="4"/>
  <c r="AM140" i="4"/>
  <c r="AM376" i="4"/>
  <c r="AM182" i="4"/>
  <c r="AM41" i="4"/>
  <c r="AM196" i="4"/>
  <c r="AM379" i="4"/>
  <c r="AM462" i="4"/>
  <c r="AM449" i="4"/>
  <c r="AM362" i="4"/>
  <c r="AM188" i="4"/>
  <c r="AM319" i="4"/>
  <c r="AM134" i="4"/>
  <c r="AM189" i="4"/>
  <c r="AM220" i="4"/>
  <c r="AM179" i="4"/>
  <c r="AM515" i="4"/>
  <c r="AM432" i="4"/>
  <c r="AM147" i="4"/>
  <c r="AM63" i="4"/>
  <c r="AM42" i="4"/>
  <c r="AM60" i="4"/>
  <c r="AM374" i="4"/>
  <c r="AM52" i="4"/>
  <c r="AM415" i="4"/>
  <c r="AM384" i="4"/>
  <c r="AM221" i="4"/>
  <c r="AM79" i="4"/>
  <c r="AM49" i="4"/>
  <c r="AM339" i="4"/>
  <c r="AM327" i="4"/>
  <c r="AM482" i="4"/>
  <c r="AM37" i="4"/>
  <c r="AM154" i="4"/>
  <c r="AM448" i="4"/>
  <c r="AM226" i="4"/>
  <c r="AM363" i="4"/>
  <c r="AM55" i="4"/>
  <c r="AM468" i="4"/>
  <c r="AM472" i="4"/>
  <c r="AM93" i="4"/>
  <c r="AM333" i="4"/>
  <c r="AM205" i="4"/>
  <c r="AM263" i="4"/>
  <c r="AM184" i="4"/>
  <c r="AM152" i="4"/>
  <c r="AM268" i="4"/>
  <c r="AM286" i="4"/>
  <c r="AM407" i="4"/>
  <c r="AM291" i="4"/>
  <c r="AM370" i="4"/>
  <c r="AM165" i="4"/>
  <c r="AM364" i="4"/>
  <c r="AM471" i="4"/>
  <c r="AM81" i="4"/>
  <c r="AM431" i="4"/>
  <c r="AM360" i="4"/>
  <c r="AM32" i="4"/>
  <c r="AM198" i="4"/>
  <c r="AM171" i="4"/>
  <c r="AM224" i="4"/>
  <c r="AM191" i="4"/>
  <c r="AM355" i="4"/>
  <c r="AM522" i="4"/>
  <c r="AM346" i="4"/>
  <c r="AM297" i="4"/>
  <c r="AM414" i="4"/>
  <c r="AM104" i="4"/>
  <c r="AM294" i="4"/>
  <c r="AM423" i="4"/>
  <c r="AM228" i="4"/>
  <c r="AM107" i="4"/>
  <c r="AM475" i="4"/>
  <c r="AM89" i="4"/>
  <c r="AM28" i="4"/>
  <c r="AM350" i="4"/>
  <c r="AM61" i="4"/>
  <c r="AM301" i="4"/>
  <c r="AM113" i="4"/>
  <c r="AM170" i="4"/>
  <c r="AM358" i="4"/>
  <c r="AM53" i="4"/>
  <c r="AM258" i="4"/>
  <c r="AM473" i="4"/>
  <c r="AM245" i="4"/>
  <c r="AM208" i="4"/>
  <c r="AM430" i="4"/>
  <c r="AM281" i="4"/>
  <c r="AM302" i="4"/>
  <c r="AM498" i="4"/>
  <c r="AM399" i="4"/>
  <c r="AM163" i="4"/>
  <c r="AM476" i="4"/>
  <c r="AM38" i="4"/>
  <c r="AM106" i="4"/>
  <c r="AM24" i="4"/>
  <c r="AM394" i="4"/>
  <c r="AM390" i="4"/>
  <c r="AM325" i="4"/>
  <c r="AM115" i="4"/>
  <c r="AM100" i="4"/>
  <c r="AM54" i="4"/>
  <c r="AM300" i="4"/>
  <c r="AM419" i="4"/>
  <c r="AM222" i="4"/>
  <c r="AM193" i="4"/>
  <c r="AM307" i="4"/>
  <c r="AM110" i="4"/>
  <c r="AM44" i="4"/>
  <c r="AM330" i="4"/>
  <c r="AM347" i="4"/>
  <c r="AM213" i="4"/>
  <c r="AM313" i="4"/>
  <c r="AM215" i="4"/>
  <c r="AM402" i="4"/>
  <c r="AM50" i="4"/>
  <c r="AM517" i="4"/>
  <c r="AM365" i="4"/>
  <c r="AM127" i="4"/>
  <c r="AM181" i="4"/>
  <c r="AM227" i="4"/>
  <c r="AM322" i="4"/>
  <c r="AM420" i="4"/>
  <c r="AM46" i="4"/>
  <c r="AM255" i="4"/>
  <c r="AM292" i="4"/>
  <c r="AM94" i="4"/>
  <c r="AM269" i="4"/>
  <c r="AM305" i="4"/>
  <c r="AM285" i="4"/>
  <c r="AM180" i="4"/>
  <c r="AM160" i="4"/>
  <c r="AM502" i="4"/>
  <c r="AM185" i="4"/>
  <c r="AM25" i="4"/>
  <c r="AM446" i="4"/>
  <c r="AM458" i="4"/>
  <c r="AM459" i="4"/>
  <c r="AM289" i="4"/>
  <c r="AM492" i="4"/>
  <c r="AM112" i="4"/>
  <c r="AM435" i="4"/>
  <c r="AM461" i="4"/>
  <c r="AM192" i="4"/>
  <c r="AM488" i="4"/>
  <c r="AO20" i="4"/>
  <c r="AM323" i="4"/>
  <c r="AM518" i="4"/>
  <c r="AM505" i="4"/>
  <c r="AM158" i="4"/>
  <c r="AM433" i="4"/>
  <c r="AM144" i="4"/>
  <c r="AM451" i="4"/>
  <c r="AM90" i="4"/>
  <c r="AM274" i="4"/>
  <c r="AM450" i="4"/>
  <c r="AM456" i="4"/>
  <c r="AM237" i="4"/>
  <c r="AM304" i="4"/>
  <c r="AM398" i="4"/>
  <c r="AM27" i="4"/>
  <c r="AM251" i="4"/>
  <c r="AM387" i="4"/>
  <c r="AM465" i="4"/>
  <c r="AM156" i="4"/>
  <c r="AM429" i="4"/>
  <c r="AM426" i="4"/>
  <c r="AM391" i="4"/>
  <c r="AM445" i="4"/>
  <c r="AM235" i="4"/>
  <c r="AM223" i="4"/>
  <c r="AM279" i="4"/>
  <c r="AM166" i="4"/>
  <c r="AM466" i="4"/>
  <c r="AM442" i="4"/>
  <c r="AM142" i="4"/>
  <c r="AM47" i="4"/>
  <c r="AM239" i="4"/>
  <c r="AM514" i="4"/>
  <c r="AM295" i="4"/>
  <c r="AM88" i="4"/>
  <c r="AM383" i="4"/>
  <c r="AM30" i="4"/>
  <c r="AM513" i="4"/>
  <c r="AM183" i="4"/>
  <c r="AM40" i="4"/>
  <c r="AM105" i="4"/>
  <c r="AM310" i="4"/>
  <c r="AM392" i="4"/>
  <c r="AM256" i="4"/>
  <c r="AM287" i="4"/>
  <c r="AM119" i="4"/>
  <c r="AM335" i="4"/>
  <c r="AM122" i="4"/>
  <c r="AM261" i="4"/>
  <c r="AM299" i="4"/>
  <c r="AM76" i="4"/>
  <c r="AM123" i="4"/>
  <c r="AM489" i="4"/>
  <c r="AM424" i="4"/>
  <c r="AM203" i="4"/>
  <c r="AM250" i="4"/>
  <c r="AM427" i="4"/>
  <c r="AM124" i="4"/>
  <c r="AM400" i="4"/>
  <c r="AM82" i="4"/>
  <c r="AM273" i="4"/>
  <c r="AM207" i="4"/>
  <c r="AM234" i="4"/>
  <c r="AM149" i="4"/>
  <c r="AM118" i="4"/>
  <c r="AM497" i="4"/>
  <c r="AM233" i="4"/>
  <c r="AM413" i="4"/>
  <c r="AM138" i="4"/>
  <c r="AM246" i="4"/>
  <c r="AM218" i="4"/>
  <c r="AM519" i="4"/>
  <c r="AM278" i="4"/>
  <c r="AM481" i="4"/>
  <c r="AM314" i="4"/>
  <c r="AM484" i="4"/>
  <c r="AM62" i="4"/>
  <c r="AM344" i="4"/>
  <c r="AM412" i="4"/>
  <c r="AM236" i="4"/>
  <c r="AM510" i="4"/>
  <c r="AM439" i="4"/>
  <c r="AM460" i="4"/>
  <c r="AM381" i="4"/>
  <c r="AM491" i="4"/>
  <c r="AM98" i="4"/>
  <c r="AM288" i="4"/>
  <c r="AM102" i="4"/>
  <c r="AM83" i="4"/>
  <c r="AM477" i="4"/>
  <c r="AM186" i="4"/>
  <c r="AM167" i="4"/>
  <c r="AM452" i="4"/>
  <c r="AM271" i="4"/>
  <c r="AM216" i="4"/>
  <c r="AM337" i="4"/>
  <c r="AM366" i="4"/>
  <c r="AM73" i="4"/>
  <c r="AM130" i="4"/>
  <c r="AM411" i="4"/>
  <c r="AM352" i="4"/>
  <c r="AM485" i="4"/>
  <c r="AM280" i="4"/>
  <c r="AM296" i="4"/>
  <c r="AM206" i="4"/>
  <c r="AM157" i="4"/>
  <c r="AM260" i="4"/>
  <c r="AM114" i="4"/>
  <c r="AM321" i="4"/>
  <c r="AM499" i="4"/>
  <c r="AM74" i="4"/>
  <c r="AM293" i="4"/>
  <c r="AM494" i="4"/>
  <c r="AM264" i="4"/>
  <c r="AM312" i="4"/>
  <c r="AM406" i="4"/>
  <c r="AM315" i="4"/>
  <c r="AM190" i="4"/>
  <c r="AM506" i="4"/>
  <c r="AM43" i="4"/>
  <c r="AM368" i="4"/>
  <c r="AM276" i="4"/>
  <c r="AM168" i="4"/>
  <c r="AM389" i="4"/>
  <c r="AM34" i="4"/>
  <c r="AM176" i="4"/>
  <c r="AM354" i="4"/>
  <c r="AM500" i="4"/>
  <c r="AM386" i="4"/>
  <c r="AM453" i="4"/>
  <c r="AM303" i="4"/>
  <c r="AM393" i="4"/>
  <c r="AM422" i="4"/>
  <c r="AM137" i="4"/>
  <c r="AM516" i="4"/>
  <c r="AM404" i="4"/>
  <c r="AM39" i="4"/>
  <c r="AM272" i="4"/>
  <c r="AM59" i="4"/>
  <c r="AM212" i="4"/>
  <c r="AM372" i="4"/>
  <c r="AM219" i="4"/>
  <c r="AM328" i="4"/>
  <c r="AM99" i="4"/>
  <c r="AM72" i="4"/>
  <c r="AM265" i="4"/>
  <c r="AM150" i="4"/>
  <c r="AM486" i="4"/>
  <c r="AM26" i="4"/>
  <c r="AM70" i="4"/>
  <c r="AM306" i="4"/>
  <c r="AM334" i="4"/>
  <c r="AM480" i="4"/>
  <c r="AM464" i="4"/>
  <c r="AM266" i="4"/>
  <c r="AM92" i="4"/>
  <c r="AM146" i="4"/>
  <c r="AM214" i="4"/>
  <c r="AM474" i="4"/>
  <c r="AM145" i="4"/>
  <c r="AM109" i="4"/>
  <c r="AM467" i="4"/>
  <c r="AM131" i="4"/>
  <c r="AM478" i="4"/>
  <c r="AM493" i="4"/>
  <c r="AM455" i="4"/>
  <c r="AM177" i="4"/>
  <c r="AM240" i="4"/>
  <c r="AM351" i="4"/>
  <c r="AM373" i="4"/>
  <c r="AM229" i="4"/>
  <c r="AM359" i="4"/>
  <c r="AM367" i="4"/>
  <c r="AM409" i="4"/>
  <c r="AM441" i="4"/>
  <c r="AM125" i="4"/>
  <c r="AM317" i="4"/>
  <c r="AM443" i="4"/>
  <c r="AM86" i="4"/>
  <c r="AM270" i="4"/>
  <c r="AM417" i="4"/>
  <c r="AM159" i="4"/>
  <c r="AM111" i="4"/>
  <c r="AM434" i="4"/>
  <c r="AM67" i="4"/>
  <c r="AM22" i="4"/>
  <c r="AM230" i="4"/>
  <c r="AM199" i="4"/>
  <c r="AM253" i="4"/>
  <c r="AM195" i="4"/>
  <c r="AM243" i="4"/>
  <c r="AM336" i="4"/>
  <c r="AM298" i="4"/>
  <c r="AM341" i="4"/>
  <c r="AM342" i="4"/>
  <c r="AM511" i="4"/>
  <c r="AM132" i="4"/>
  <c r="AM418" i="4"/>
  <c r="AM338" i="4"/>
  <c r="AM463" i="4"/>
  <c r="AM470" i="4"/>
  <c r="AM520" i="4"/>
  <c r="AM356" i="4"/>
  <c r="AM421" i="4"/>
  <c r="AM36" i="4"/>
  <c r="AM483" i="4"/>
  <c r="AM200" i="4"/>
  <c r="AM324" i="4"/>
  <c r="AM311" i="4"/>
  <c r="AM161" i="4"/>
  <c r="AM247" i="4"/>
  <c r="AM57" i="4"/>
  <c r="AM308" i="4"/>
  <c r="AM78" i="4"/>
  <c r="AM512" i="4"/>
  <c r="AM438" i="4"/>
  <c r="AM275" i="4"/>
  <c r="AM108" i="4"/>
  <c r="AM521" i="4"/>
  <c r="AM84" i="4"/>
  <c r="AM444" i="4"/>
  <c r="AM385" i="4"/>
  <c r="AM155" i="4"/>
  <c r="AM120" i="4"/>
  <c r="AM320" i="4"/>
  <c r="AM174" i="4"/>
  <c r="AM187" i="4"/>
  <c r="AM254" i="4"/>
  <c r="AM343" i="4"/>
  <c r="AM469" i="4"/>
  <c r="AM369" i="4"/>
  <c r="AM326" i="4"/>
  <c r="AM121" i="4"/>
  <c r="AM447" i="4"/>
  <c r="AM416" i="4"/>
  <c r="AM248" i="4"/>
  <c r="AM136" i="4"/>
  <c r="AM454" i="4"/>
  <c r="AM135" i="4"/>
  <c r="AM211" i="4"/>
  <c r="AM348" i="4"/>
  <c r="AM357" i="4"/>
  <c r="AM259" i="4"/>
  <c r="AM377" i="4"/>
  <c r="AM96" i="4"/>
  <c r="AM361" i="4"/>
  <c r="AM410" i="4"/>
  <c r="AM194" i="4"/>
  <c r="AM91" i="4"/>
  <c r="AM232" i="4"/>
  <c r="AM103" i="4"/>
  <c r="AM80" i="4"/>
  <c r="AM375" i="4"/>
  <c r="AM178" i="4"/>
  <c r="AM504" i="4"/>
  <c r="AM340" i="4"/>
  <c r="AM349" i="4"/>
  <c r="AM148" i="4"/>
  <c r="AM33" i="4"/>
  <c r="AM487" i="4"/>
  <c r="AM31" i="4"/>
  <c r="AM71" i="4"/>
  <c r="AM408" i="4"/>
  <c r="AM175" i="4"/>
  <c r="AM242" i="4"/>
  <c r="AM329" i="4"/>
  <c r="AM217" i="4"/>
  <c r="AM345" i="4"/>
  <c r="AM162" i="4"/>
  <c r="AM284" i="4"/>
  <c r="AM116" i="4"/>
  <c r="AM332" i="4"/>
  <c r="AM244" i="4"/>
  <c r="AM282" i="4"/>
  <c r="AM23" i="4"/>
  <c r="AM77" i="4"/>
  <c r="AM436" i="4"/>
  <c r="AM428" i="4"/>
  <c r="AM66" i="4"/>
  <c r="AM316" i="4"/>
  <c r="AM353" i="4"/>
  <c r="AM201" i="4"/>
  <c r="AM172" i="4"/>
  <c r="AM95" i="4"/>
  <c r="AM495" i="4"/>
  <c r="AM64" i="4"/>
  <c r="AM479" i="4"/>
  <c r="AM277" i="4"/>
  <c r="AM318" i="4"/>
  <c r="AM48" i="4"/>
  <c r="AM69" i="4"/>
  <c r="AM252" i="4"/>
  <c r="AM202" i="4"/>
  <c r="AM87" i="4"/>
  <c r="AM101" i="4"/>
  <c r="AM45" i="4"/>
  <c r="AM496" i="4"/>
  <c r="AM225" i="4"/>
  <c r="AM29" i="4"/>
  <c r="AM164" i="4"/>
  <c r="AM231" i="4"/>
  <c r="AM457" i="4"/>
  <c r="AM397" i="4"/>
  <c r="AM128" i="4"/>
  <c r="AM85" i="4"/>
  <c r="AM56" i="4"/>
  <c r="AN297" i="4" l="1"/>
  <c r="AN235" i="4"/>
  <c r="AN251" i="4"/>
  <c r="AN90" i="4"/>
  <c r="AN416" i="4"/>
  <c r="AN187" i="4"/>
  <c r="AN390" i="4"/>
  <c r="AN521" i="4"/>
  <c r="AN247" i="4"/>
  <c r="AN356" i="4"/>
  <c r="AN342" i="4"/>
  <c r="AN472" i="4"/>
  <c r="AN388" i="4"/>
  <c r="AN126" i="4"/>
  <c r="AN121" i="4"/>
  <c r="AN320" i="4"/>
  <c r="AN275" i="4"/>
  <c r="AN311" i="4"/>
  <c r="AN272" i="4"/>
  <c r="AN453" i="4"/>
  <c r="AN276" i="4"/>
  <c r="AN264" i="4"/>
  <c r="AN157" i="4"/>
  <c r="AN73" i="4"/>
  <c r="AN477" i="4"/>
  <c r="AN396" i="4"/>
  <c r="AN169" i="4"/>
  <c r="AN35" i="4"/>
  <c r="AN393" i="4"/>
  <c r="AN389" i="4"/>
  <c r="AN406" i="4"/>
  <c r="AN114" i="4"/>
  <c r="AN411" i="4"/>
  <c r="AN167" i="4"/>
  <c r="AN269" i="4"/>
  <c r="AN24" i="4"/>
  <c r="AN263" i="4"/>
  <c r="AN215" i="4"/>
  <c r="AN333" i="4"/>
  <c r="AN170" i="4"/>
  <c r="AN225" i="4"/>
  <c r="AN48" i="4"/>
  <c r="AN201" i="4"/>
  <c r="AN282" i="4"/>
  <c r="AN329" i="4"/>
  <c r="AN148" i="4"/>
  <c r="AN232" i="4"/>
  <c r="AN357" i="4"/>
  <c r="AN425" i="4"/>
  <c r="AN488" i="4"/>
  <c r="AN470" i="4"/>
  <c r="AN117" i="4"/>
  <c r="AN465" i="4"/>
  <c r="AN298" i="4"/>
  <c r="AN147" i="4"/>
  <c r="AN83" i="4"/>
  <c r="AN510" i="4"/>
  <c r="AN278" i="4"/>
  <c r="AN118" i="4"/>
  <c r="AN403" i="4"/>
  <c r="AN450" i="4"/>
  <c r="AN22" i="4"/>
  <c r="AN443" i="4"/>
  <c r="AN373" i="4"/>
  <c r="AN467" i="4"/>
  <c r="AN464" i="4"/>
  <c r="AN265" i="4"/>
  <c r="AN267" i="4"/>
  <c r="AN288" i="4"/>
  <c r="AN412" i="4"/>
  <c r="AN218" i="4"/>
  <c r="AN234" i="4"/>
  <c r="AN203" i="4"/>
  <c r="AN81" i="4"/>
  <c r="AN164" i="4"/>
  <c r="AN252" i="4"/>
  <c r="AN95" i="4"/>
  <c r="AN77" i="4"/>
  <c r="AN345" i="4"/>
  <c r="AN487" i="4"/>
  <c r="AN80" i="4"/>
  <c r="AN377" i="4"/>
  <c r="AN355" i="4"/>
  <c r="AN434" i="4"/>
  <c r="AN125" i="4"/>
  <c r="AN240" i="4"/>
  <c r="AN145" i="4"/>
  <c r="AN334" i="4"/>
  <c r="AN99" i="4"/>
  <c r="AN473" i="4"/>
  <c r="AN165" i="4"/>
  <c r="AN382" i="4"/>
  <c r="AN509" i="4"/>
  <c r="AN459" i="4"/>
  <c r="AN193" i="4"/>
  <c r="AN32" i="4"/>
  <c r="AN291" i="4"/>
  <c r="AN154" i="4"/>
  <c r="AN432" i="4"/>
  <c r="AN362" i="4"/>
  <c r="AN140" i="4"/>
  <c r="AN290" i="4"/>
  <c r="AN241" i="4"/>
  <c r="AN257" i="4"/>
  <c r="AN371" i="4"/>
  <c r="AN51" i="4"/>
  <c r="AN335" i="4"/>
  <c r="AN397" i="4"/>
  <c r="AN479" i="4"/>
  <c r="AN408" i="4"/>
  <c r="AN410" i="4"/>
  <c r="AN223" i="4"/>
  <c r="AN346" i="4"/>
  <c r="AN268" i="4"/>
  <c r="AN469" i="4"/>
  <c r="AN78" i="4"/>
  <c r="AN457" i="4"/>
  <c r="AN64" i="4"/>
  <c r="AN428" i="4"/>
  <c r="AN284" i="4"/>
  <c r="AN71" i="4"/>
  <c r="AN178" i="4"/>
  <c r="AN361" i="4"/>
  <c r="AN431" i="4"/>
  <c r="AN181" i="4"/>
  <c r="AN136" i="4"/>
  <c r="AN343" i="4"/>
  <c r="AN444" i="4"/>
  <c r="AN308" i="4"/>
  <c r="AN36" i="4"/>
  <c r="AN132" i="4"/>
  <c r="AN462" i="4"/>
  <c r="AN374" i="4"/>
  <c r="AN199" i="4"/>
  <c r="AN270" i="4"/>
  <c r="AN359" i="4"/>
  <c r="AN478" i="4"/>
  <c r="AN92" i="4"/>
  <c r="AN486" i="4"/>
  <c r="AN212" i="4"/>
  <c r="AN515" i="4"/>
  <c r="AN137" i="4"/>
  <c r="AN176" i="4"/>
  <c r="AN190" i="4"/>
  <c r="AN499" i="4"/>
  <c r="AN485" i="4"/>
  <c r="AN271" i="4"/>
  <c r="AN213" i="4"/>
  <c r="AN460" i="4"/>
  <c r="AN314" i="4"/>
  <c r="AN233" i="4"/>
  <c r="AN400" i="4"/>
  <c r="AN76" i="4"/>
  <c r="AN392" i="4"/>
  <c r="AN360" i="4"/>
  <c r="AN58" i="4"/>
  <c r="AN101" i="4"/>
  <c r="AN116" i="4"/>
  <c r="AN504" i="4"/>
  <c r="AN454" i="4"/>
  <c r="AN385" i="4"/>
  <c r="AN56" i="4"/>
  <c r="AN133" i="4"/>
  <c r="AN87" i="4"/>
  <c r="AN198" i="4"/>
  <c r="AN204" i="4"/>
  <c r="AN231" i="4"/>
  <c r="AN202" i="4"/>
  <c r="AN495" i="4"/>
  <c r="AN436" i="4"/>
  <c r="AN162" i="4"/>
  <c r="AN31" i="4"/>
  <c r="AN375" i="4"/>
  <c r="AN96" i="4"/>
  <c r="AN391" i="4"/>
  <c r="AN107" i="4"/>
  <c r="AN305" i="4"/>
  <c r="AN395" i="4"/>
  <c r="AN248" i="4"/>
  <c r="AN254" i="4"/>
  <c r="AN84" i="4"/>
  <c r="AN57" i="4"/>
  <c r="AN421" i="4"/>
  <c r="AN511" i="4"/>
  <c r="AN227" i="4"/>
  <c r="AN230" i="4"/>
  <c r="AN86" i="4"/>
  <c r="AN229" i="4"/>
  <c r="AN131" i="4"/>
  <c r="AN266" i="4"/>
  <c r="AN150" i="4"/>
  <c r="AN398" i="4"/>
  <c r="AN422" i="4"/>
  <c r="AN34" i="4"/>
  <c r="AN315" i="4"/>
  <c r="AN321" i="4"/>
  <c r="AN352" i="4"/>
  <c r="AN452" i="4"/>
  <c r="AN139" i="4"/>
  <c r="AN439" i="4"/>
  <c r="AN481" i="4"/>
  <c r="AN497" i="4"/>
  <c r="AN124" i="4"/>
  <c r="AN461" i="4"/>
  <c r="AN153" i="4"/>
  <c r="AN29" i="4"/>
  <c r="AN69" i="4"/>
  <c r="AN172" i="4"/>
  <c r="AN23" i="4"/>
  <c r="AN217" i="4"/>
  <c r="AN33" i="4"/>
  <c r="AN103" i="4"/>
  <c r="AN259" i="4"/>
  <c r="AN358" i="4"/>
  <c r="AN93" i="4"/>
  <c r="AN507" i="4"/>
  <c r="AN151" i="4"/>
  <c r="AN447" i="4"/>
  <c r="AN174" i="4"/>
  <c r="AN108" i="4"/>
  <c r="AN161" i="4"/>
  <c r="AN520" i="4"/>
  <c r="AN341" i="4"/>
  <c r="AN419" i="4"/>
  <c r="AN475" i="4"/>
  <c r="AN67" i="4"/>
  <c r="AN317" i="4"/>
  <c r="AN351" i="4"/>
  <c r="AN109" i="4"/>
  <c r="AN480" i="4"/>
  <c r="AN72" i="4"/>
  <c r="AN313" i="4"/>
  <c r="AN59" i="4"/>
  <c r="AN303" i="4"/>
  <c r="AN168" i="4"/>
  <c r="AN312" i="4"/>
  <c r="AN260" i="4"/>
  <c r="AN130" i="4"/>
  <c r="AN186" i="4"/>
  <c r="AN102" i="4"/>
  <c r="AN236" i="4"/>
  <c r="AN519" i="4"/>
  <c r="AN149" i="4"/>
  <c r="AN250" i="4"/>
  <c r="AN180" i="4"/>
  <c r="AN258" i="4"/>
  <c r="AN85" i="4"/>
  <c r="AN496" i="4"/>
  <c r="AN318" i="4"/>
  <c r="AN353" i="4"/>
  <c r="AN244" i="4"/>
  <c r="AN242" i="4"/>
  <c r="AN349" i="4"/>
  <c r="AN91" i="4"/>
  <c r="AN348" i="4"/>
  <c r="AN179" i="4"/>
  <c r="AN211" i="4"/>
  <c r="AN97" i="4"/>
  <c r="AN326" i="4"/>
  <c r="AN120" i="4"/>
  <c r="AN438" i="4"/>
  <c r="AN324" i="4"/>
  <c r="AN463" i="4"/>
  <c r="AN336" i="4"/>
  <c r="AN249" i="4"/>
  <c r="AN111" i="4"/>
  <c r="AN441" i="4"/>
  <c r="AN177" i="4"/>
  <c r="AN474" i="4"/>
  <c r="AN306" i="4"/>
  <c r="AN328" i="4"/>
  <c r="AN39" i="4"/>
  <c r="AN386" i="4"/>
  <c r="AN368" i="4"/>
  <c r="AN494" i="4"/>
  <c r="AN206" i="4"/>
  <c r="AN366" i="4"/>
  <c r="AN173" i="4"/>
  <c r="AN98" i="4"/>
  <c r="AN344" i="4"/>
  <c r="AN246" i="4"/>
  <c r="AN207" i="4"/>
  <c r="AN52" i="4"/>
  <c r="AN128" i="4"/>
  <c r="AN45" i="4"/>
  <c r="AN277" i="4"/>
  <c r="AN316" i="4"/>
  <c r="AN332" i="4"/>
  <c r="AN175" i="4"/>
  <c r="AN340" i="4"/>
  <c r="AN194" i="4"/>
  <c r="AN415" i="4"/>
  <c r="AN508" i="4"/>
  <c r="AN378" i="4"/>
  <c r="AN135" i="4"/>
  <c r="AN369" i="4"/>
  <c r="AN155" i="4"/>
  <c r="AN512" i="4"/>
  <c r="AN200" i="4"/>
  <c r="AN338" i="4"/>
  <c r="AN243" i="4"/>
  <c r="AN327" i="4"/>
  <c r="AN209" i="4"/>
  <c r="AN159" i="4"/>
  <c r="AN409" i="4"/>
  <c r="AN455" i="4"/>
  <c r="AN214" i="4"/>
  <c r="AN70" i="4"/>
  <c r="AN219" i="4"/>
  <c r="AN404" i="4"/>
  <c r="AN500" i="4"/>
  <c r="AN43" i="4"/>
  <c r="AN293" i="4"/>
  <c r="AN296" i="4"/>
  <c r="AN337" i="4"/>
  <c r="AN222" i="4"/>
  <c r="AN446" i="4"/>
  <c r="AN491" i="4"/>
  <c r="AN62" i="4"/>
  <c r="AN138" i="4"/>
  <c r="AN273" i="4"/>
  <c r="AN66" i="4"/>
  <c r="AN483" i="4"/>
  <c r="AN418" i="4"/>
  <c r="AN195" i="4"/>
  <c r="AN440" i="4"/>
  <c r="AN253" i="4"/>
  <c r="AN417" i="4"/>
  <c r="AN367" i="4"/>
  <c r="AN493" i="4"/>
  <c r="AN146" i="4"/>
  <c r="AN26" i="4"/>
  <c r="AN372" i="4"/>
  <c r="AN516" i="4"/>
  <c r="AN354" i="4"/>
  <c r="AN506" i="4"/>
  <c r="AN74" i="4"/>
  <c r="AN280" i="4"/>
  <c r="AN216" i="4"/>
  <c r="AN451" i="4"/>
  <c r="AN402" i="4"/>
  <c r="AN381" i="4"/>
  <c r="AN484" i="4"/>
  <c r="AN413" i="4"/>
  <c r="AN82" i="4"/>
  <c r="AN299" i="4"/>
  <c r="AN122" i="4"/>
  <c r="AN40" i="4"/>
  <c r="AN239" i="4"/>
  <c r="AN489" i="4"/>
  <c r="AN287" i="4"/>
  <c r="AN30" i="4"/>
  <c r="AN442" i="4"/>
  <c r="AN123" i="4"/>
  <c r="AN256" i="4"/>
  <c r="AN383" i="4"/>
  <c r="AN466" i="4"/>
  <c r="AN304" i="4"/>
  <c r="AN379" i="4"/>
  <c r="AN65" i="4"/>
  <c r="AN166" i="4"/>
  <c r="AN476" i="4"/>
  <c r="AN387" i="4"/>
  <c r="AN281" i="4"/>
  <c r="AN183" i="4"/>
  <c r="AN47" i="4"/>
  <c r="AN100" i="4"/>
  <c r="AN429" i="4"/>
  <c r="AN237" i="4"/>
  <c r="AN158" i="4"/>
  <c r="AN53" i="4"/>
  <c r="AN437" i="4"/>
  <c r="AN435" i="4"/>
  <c r="AN185" i="4"/>
  <c r="AN292" i="4"/>
  <c r="AN365" i="4"/>
  <c r="AN330" i="4"/>
  <c r="AN54" i="4"/>
  <c r="AN38" i="4"/>
  <c r="AN208" i="4"/>
  <c r="AN301" i="4"/>
  <c r="AN323" i="4"/>
  <c r="AN115" i="4"/>
  <c r="AN350" i="4"/>
  <c r="AN79" i="4"/>
  <c r="AN420" i="4"/>
  <c r="AN307" i="4"/>
  <c r="AN325" i="4"/>
  <c r="AN399" i="4"/>
  <c r="AN28" i="4"/>
  <c r="AN370" i="4"/>
  <c r="AN188" i="4"/>
  <c r="AN423" i="4"/>
  <c r="AN191" i="4"/>
  <c r="AN471" i="4"/>
  <c r="AN152" i="4"/>
  <c r="AN55" i="4"/>
  <c r="AN339" i="4"/>
  <c r="AN60" i="4"/>
  <c r="AN189" i="4"/>
  <c r="AN196" i="4"/>
  <c r="AN331" i="4"/>
  <c r="AN380" i="4"/>
  <c r="AN141" i="4"/>
  <c r="AN143" i="4"/>
  <c r="AN503" i="4"/>
  <c r="AN210" i="4"/>
  <c r="AN44" i="4"/>
  <c r="AN262" i="4"/>
  <c r="AN405" i="4"/>
  <c r="AN279" i="4"/>
  <c r="AN518" i="4"/>
  <c r="AN492" i="4"/>
  <c r="AN160" i="4"/>
  <c r="AN46" i="4"/>
  <c r="AN104" i="4"/>
  <c r="AN63" i="4"/>
  <c r="AN182" i="4"/>
  <c r="AN197" i="4"/>
  <c r="AN285" i="4"/>
  <c r="AN458" i="4"/>
  <c r="AN88" i="4"/>
  <c r="AN502" i="4"/>
  <c r="AN226" i="4"/>
  <c r="AN426" i="4"/>
  <c r="AN433" i="4"/>
  <c r="AN25" i="4"/>
  <c r="AN94" i="4"/>
  <c r="AN347" i="4"/>
  <c r="AN430" i="4"/>
  <c r="AN113" i="4"/>
  <c r="AN468" i="4"/>
  <c r="AN424" i="4"/>
  <c r="AN119" i="4"/>
  <c r="AN513" i="4"/>
  <c r="AN142" i="4"/>
  <c r="AN286" i="4"/>
  <c r="AN156" i="4"/>
  <c r="AN456" i="4"/>
  <c r="AN505" i="4"/>
  <c r="AN112" i="4"/>
  <c r="AN37" i="4"/>
  <c r="AN394" i="4"/>
  <c r="AN274" i="4"/>
  <c r="AN289" i="4"/>
  <c r="AN310" i="4"/>
  <c r="AN295" i="4"/>
  <c r="AN302" i="4"/>
  <c r="AN501" i="4"/>
  <c r="AN522" i="4"/>
  <c r="AN445" i="4"/>
  <c r="AN27" i="4"/>
  <c r="AN427" i="4"/>
  <c r="AN261" i="4"/>
  <c r="AN105" i="4"/>
  <c r="AN514" i="4"/>
  <c r="AN384" i="4"/>
  <c r="AN144" i="4"/>
  <c r="AN192" i="4"/>
  <c r="AN255" i="4"/>
  <c r="AN517" i="4"/>
  <c r="AN245" i="4"/>
  <c r="AN61" i="4"/>
  <c r="AN294" i="4"/>
  <c r="AN224" i="4"/>
  <c r="AN364" i="4"/>
  <c r="AN184" i="4"/>
  <c r="AN363" i="4"/>
  <c r="AN49" i="4"/>
  <c r="AN42" i="4"/>
  <c r="AN134" i="4"/>
  <c r="AN41" i="4"/>
  <c r="AN129" i="4"/>
  <c r="AN490" i="4"/>
  <c r="AN68" i="4"/>
  <c r="AN309" i="4"/>
  <c r="AN238" i="4"/>
  <c r="AN127" i="4"/>
  <c r="AN300" i="4"/>
  <c r="AN106" i="4"/>
  <c r="AN50" i="4"/>
  <c r="AN110" i="4"/>
  <c r="AN163" i="4"/>
  <c r="AN171" i="4"/>
  <c r="AN319" i="4"/>
  <c r="AN283" i="4"/>
  <c r="AN414" i="4"/>
  <c r="AN205" i="4"/>
  <c r="AN448" i="4"/>
  <c r="AN221" i="4"/>
  <c r="AN376" i="4"/>
  <c r="AN322" i="4"/>
  <c r="AN498" i="4"/>
  <c r="AN89" i="4"/>
  <c r="AN407" i="4"/>
  <c r="AN449" i="4"/>
  <c r="AN482" i="4"/>
  <c r="AN401" i="4"/>
  <c r="AN75" i="4"/>
  <c r="AN228" i="4"/>
  <c r="AN220" i="4"/>
  <c r="AM2" i="4" l="1"/>
  <c r="AJ130" i="2" s="1"/>
  <c r="T114" i="2"/>
  <c r="S114" i="2"/>
  <c r="BF33" i="2" l="1"/>
  <c r="BG33" i="2" s="1"/>
  <c r="BH33" i="2"/>
  <c r="AW34" i="2"/>
  <c r="C6" i="4"/>
  <c r="C9" i="4" l="1"/>
  <c r="E7" i="4"/>
  <c r="E9" i="4" s="1"/>
  <c r="AW35" i="2"/>
  <c r="AX35" i="2" s="1"/>
  <c r="AY35" i="2" s="1"/>
  <c r="AZ33" i="2" s="1"/>
  <c r="AX34" i="2"/>
  <c r="BK33" i="2"/>
  <c r="BM33" i="2" s="1"/>
  <c r="BJ33" i="2"/>
  <c r="BL33" i="2" s="1"/>
  <c r="AG124" i="2" s="1"/>
  <c r="AH124" i="2" l="1"/>
  <c r="BN33" i="2"/>
  <c r="AZ34" i="2"/>
  <c r="BA34" i="2" s="1"/>
  <c r="BA33" i="2"/>
  <c r="BB33" i="2" s="1"/>
  <c r="B13" i="4"/>
  <c r="C13" i="4"/>
  <c r="C12" i="4"/>
  <c r="B12" i="4"/>
  <c r="AI124" i="2" l="1"/>
  <c r="AZ35" i="2"/>
  <c r="BA35" i="2"/>
  <c r="C15" i="4"/>
  <c r="BB34" i="2"/>
  <c r="BB35" i="2" s="1"/>
  <c r="E12" i="4"/>
  <c r="B20" i="4"/>
  <c r="B15" i="4"/>
  <c r="E13" i="4"/>
  <c r="C20" i="4"/>
  <c r="D20" i="4" l="1"/>
  <c r="D17" i="4" s="1"/>
  <c r="E15" i="4"/>
  <c r="C249" i="4" l="1"/>
  <c r="C205" i="4"/>
  <c r="C121" i="4"/>
  <c r="C343" i="4"/>
  <c r="C493" i="4"/>
  <c r="C193" i="4"/>
  <c r="C221" i="4"/>
  <c r="C358" i="4"/>
  <c r="C264" i="4"/>
  <c r="C431" i="4"/>
  <c r="C190" i="4"/>
  <c r="C22" i="4"/>
  <c r="C391" i="4"/>
  <c r="C302" i="4"/>
  <c r="C495" i="4"/>
  <c r="C219" i="4"/>
  <c r="C463" i="4"/>
  <c r="C315" i="4"/>
  <c r="C441" i="4"/>
  <c r="C24" i="4"/>
  <c r="C424" i="4"/>
  <c r="C415" i="4"/>
  <c r="C306" i="4"/>
  <c r="C223" i="4"/>
  <c r="C230" i="4"/>
  <c r="C275" i="4"/>
  <c r="C270" i="4"/>
  <c r="C374" i="4"/>
  <c r="C229" i="4"/>
  <c r="C389" i="4"/>
  <c r="C113" i="4"/>
  <c r="C518" i="4"/>
  <c r="C325" i="4"/>
  <c r="C430" i="4"/>
  <c r="C470" i="4"/>
  <c r="C244" i="4"/>
  <c r="C296" i="4"/>
  <c r="C429" i="4"/>
  <c r="C213" i="4"/>
  <c r="C281" i="4"/>
  <c r="C225" i="4"/>
  <c r="C513" i="4"/>
  <c r="C333" i="4"/>
  <c r="C314" i="4"/>
  <c r="C94" i="4"/>
  <c r="C132" i="4"/>
  <c r="C432" i="4"/>
  <c r="C107" i="4"/>
  <c r="C312" i="4"/>
  <c r="C192" i="4"/>
  <c r="C233" i="4"/>
  <c r="C116" i="4"/>
  <c r="C426" i="4"/>
  <c r="C182" i="4"/>
  <c r="C286" i="4"/>
  <c r="C409" i="4"/>
  <c r="C212" i="4"/>
  <c r="C155" i="4"/>
  <c r="C472" i="4"/>
  <c r="C487" i="4"/>
  <c r="C433" i="4"/>
  <c r="C371" i="4"/>
  <c r="C414" i="4"/>
  <c r="C356" i="4"/>
  <c r="C66" i="4"/>
  <c r="C288" i="4"/>
  <c r="C354" i="4"/>
  <c r="C250" i="4"/>
  <c r="C183" i="4"/>
  <c r="C228" i="4"/>
  <c r="C164" i="4"/>
  <c r="C446" i="4"/>
  <c r="C300" i="4"/>
  <c r="C404" i="4"/>
  <c r="C176" i="4"/>
  <c r="C448" i="4"/>
  <c r="C237" i="4"/>
  <c r="C136" i="4"/>
  <c r="C372" i="4"/>
  <c r="C335" i="4"/>
  <c r="C240" i="4"/>
  <c r="C53" i="4"/>
  <c r="C500" i="4"/>
  <c r="C398" i="4"/>
  <c r="C411" i="4"/>
  <c r="C37" i="4"/>
  <c r="C144" i="4"/>
  <c r="C420" i="4"/>
  <c r="C514" i="4"/>
  <c r="C271" i="4"/>
  <c r="C203" i="4"/>
  <c r="C480" i="4"/>
  <c r="C159" i="4"/>
  <c r="C109" i="4"/>
  <c r="C395" i="4"/>
  <c r="C410" i="4"/>
  <c r="C72" i="4"/>
  <c r="C399" i="4"/>
  <c r="C267" i="4"/>
  <c r="C425" i="4"/>
  <c r="C241" i="4"/>
  <c r="C197" i="4"/>
  <c r="C63" i="4"/>
  <c r="C32" i="4"/>
  <c r="C253" i="4"/>
  <c r="C68" i="4"/>
  <c r="C285" i="4"/>
  <c r="C196" i="4"/>
  <c r="C407" i="4"/>
  <c r="C366" i="4"/>
  <c r="C106" i="4"/>
  <c r="C120" i="4"/>
  <c r="C123" i="4"/>
  <c r="C82" i="4"/>
  <c r="C476" i="4"/>
  <c r="C261" i="4"/>
  <c r="C97" i="4"/>
  <c r="C98" i="4"/>
  <c r="C111" i="4"/>
  <c r="C251" i="4"/>
  <c r="C522" i="4"/>
  <c r="C278" i="4"/>
  <c r="C344" i="4"/>
  <c r="C341" i="4"/>
  <c r="C520" i="4"/>
  <c r="C248" i="4"/>
  <c r="C83" i="4"/>
  <c r="C458" i="4"/>
  <c r="C33" i="4"/>
  <c r="C30" i="4"/>
  <c r="C369" i="4"/>
  <c r="C401" i="4"/>
  <c r="C220" i="4"/>
  <c r="C141" i="4"/>
  <c r="C86" i="4"/>
  <c r="C217" i="4"/>
  <c r="C309" i="4"/>
  <c r="C69" i="4"/>
  <c r="C218" i="4"/>
  <c r="C202" i="4"/>
  <c r="C194" i="4"/>
  <c r="C247" i="4"/>
  <c r="C64" i="4"/>
  <c r="C77" i="4"/>
  <c r="C67" i="4"/>
  <c r="C126" i="4"/>
  <c r="C93" i="4"/>
  <c r="C452" i="4"/>
  <c r="C89" i="4"/>
  <c r="C90" i="4"/>
  <c r="C365" i="4"/>
  <c r="C35" i="4"/>
  <c r="C394" i="4"/>
  <c r="C380" i="4"/>
  <c r="C259" i="4"/>
  <c r="C142" i="4"/>
  <c r="C189" i="4"/>
  <c r="C208" i="4"/>
  <c r="C256" i="4"/>
  <c r="C511" i="4"/>
  <c r="C363" i="4"/>
  <c r="C427" i="4"/>
  <c r="C386" i="4"/>
  <c r="C112" i="4"/>
  <c r="C444" i="4"/>
  <c r="C419" i="4"/>
  <c r="C71" i="4"/>
  <c r="C488" i="4"/>
  <c r="C357" i="4"/>
  <c r="C406" i="4"/>
  <c r="C262" i="4"/>
  <c r="C23" i="4"/>
  <c r="C55" i="4"/>
  <c r="C396" i="4"/>
  <c r="C74" i="4"/>
  <c r="C422" i="4"/>
  <c r="C494" i="4"/>
  <c r="C266" i="4"/>
  <c r="C382" i="4"/>
  <c r="C135" i="4"/>
  <c r="C342" i="4"/>
  <c r="C129" i="4"/>
  <c r="C81" i="4"/>
  <c r="C27" i="4"/>
  <c r="C29" i="4"/>
  <c r="C40" i="4"/>
  <c r="C44" i="4"/>
  <c r="C52" i="4"/>
  <c r="C127" i="4"/>
  <c r="C34" i="4"/>
  <c r="C439" i="4"/>
  <c r="C125" i="4"/>
  <c r="C255" i="4"/>
  <c r="C387" i="4"/>
  <c r="C54" i="4"/>
  <c r="C38" i="4"/>
  <c r="C491" i="4"/>
  <c r="C26" i="4"/>
  <c r="C140" i="4"/>
  <c r="C290" i="4"/>
  <c r="C47" i="4"/>
  <c r="C148" i="4"/>
  <c r="C506" i="4"/>
  <c r="C58" i="4"/>
  <c r="C207" i="4"/>
  <c r="C167" i="4"/>
  <c r="C171" i="4"/>
  <c r="C326" i="4"/>
  <c r="C246" i="4"/>
  <c r="C364" i="4"/>
  <c r="C49" i="4"/>
  <c r="C324" i="4"/>
  <c r="C450" i="4"/>
  <c r="C104" i="4"/>
  <c r="C353" i="4"/>
  <c r="C316" i="4"/>
  <c r="C510" i="4"/>
  <c r="C517" i="4"/>
  <c r="C289" i="4"/>
  <c r="C516" i="4"/>
  <c r="C36" i="4"/>
  <c r="C361" i="4"/>
  <c r="C280" i="4"/>
  <c r="C328" i="4"/>
  <c r="C412" i="4"/>
  <c r="C305" i="4"/>
  <c r="C397" i="4"/>
  <c r="C46" i="4"/>
  <c r="C204" i="4"/>
  <c r="C227" i="4"/>
  <c r="C174" i="4"/>
  <c r="C392" i="4"/>
  <c r="C464" i="4"/>
  <c r="C459" i="4"/>
  <c r="C175" i="4"/>
  <c r="C416" i="4"/>
  <c r="C388" i="4"/>
  <c r="C157" i="4"/>
  <c r="C108" i="4"/>
  <c r="C185" i="4"/>
  <c r="C496" i="4"/>
  <c r="C31" i="4"/>
  <c r="C28" i="4"/>
  <c r="C478" i="4"/>
  <c r="C498" i="4"/>
  <c r="C340" i="4"/>
  <c r="C88" i="4"/>
  <c r="C310" i="4"/>
  <c r="C209" i="4"/>
  <c r="C191" i="4"/>
  <c r="C331" i="4"/>
  <c r="C162" i="4"/>
  <c r="C76" i="4"/>
  <c r="C160" i="4"/>
  <c r="C484" i="4"/>
  <c r="C477" i="4"/>
  <c r="C43" i="4"/>
  <c r="C242" i="4"/>
  <c r="C110" i="4"/>
  <c r="C521" i="4"/>
  <c r="C56" i="4"/>
  <c r="C45" i="4"/>
  <c r="C507" i="4"/>
  <c r="C393" i="4"/>
  <c r="C492" i="4"/>
  <c r="C297" i="4"/>
  <c r="C443" i="4"/>
  <c r="C276" i="4"/>
  <c r="C483" i="4"/>
  <c r="C137" i="4"/>
  <c r="C304" i="4"/>
  <c r="C497" i="4"/>
  <c r="C437" i="4"/>
  <c r="C75" i="4"/>
  <c r="C489" i="4"/>
  <c r="C265" i="4"/>
  <c r="C118" i="4"/>
  <c r="C102" i="4"/>
  <c r="C254" i="4"/>
  <c r="C379" i="4"/>
  <c r="C60" i="4"/>
  <c r="C336" i="4"/>
  <c r="C348" i="4"/>
  <c r="C362" i="4"/>
  <c r="C421" i="4"/>
  <c r="C402" i="4"/>
  <c r="C134" i="4"/>
  <c r="C451" i="4"/>
  <c r="C349" i="4"/>
  <c r="C455" i="4"/>
  <c r="C172" i="4"/>
  <c r="C292" i="4"/>
  <c r="C282" i="4"/>
  <c r="C308" i="4"/>
  <c r="C236" i="4"/>
  <c r="C445" i="4"/>
  <c r="C417" i="4"/>
  <c r="C330" i="4"/>
  <c r="C130" i="4"/>
  <c r="C347" i="4"/>
  <c r="C345" i="4"/>
  <c r="C447" i="4"/>
  <c r="C260" i="4"/>
  <c r="C149" i="4"/>
  <c r="C119" i="4"/>
  <c r="C368" i="4"/>
  <c r="C373" i="4"/>
  <c r="C466" i="4"/>
  <c r="C471" i="4"/>
  <c r="C87" i="4"/>
  <c r="C268" i="4"/>
  <c r="C235" i="4"/>
  <c r="C490" i="4"/>
  <c r="C501" i="4"/>
  <c r="C243" i="4"/>
  <c r="C39" i="4"/>
  <c r="C59" i="4"/>
  <c r="C474" i="4"/>
  <c r="C367" i="4"/>
  <c r="C51" i="4"/>
  <c r="C462" i="4"/>
  <c r="C178" i="4"/>
  <c r="C390" i="4"/>
  <c r="C456" i="4"/>
  <c r="C165" i="4"/>
  <c r="C311" i="4"/>
  <c r="C117" i="4"/>
  <c r="C210" i="4"/>
  <c r="C339" i="4"/>
  <c r="C482" i="4"/>
  <c r="C166" i="4"/>
  <c r="C384" i="4"/>
  <c r="C101" i="4"/>
  <c r="C147" i="4"/>
  <c r="C346" i="4"/>
  <c r="C293" i="4"/>
  <c r="C418" i="4"/>
  <c r="C449" i="4"/>
  <c r="C215" i="4"/>
  <c r="C322" i="4"/>
  <c r="C163" i="4"/>
  <c r="C146" i="4"/>
  <c r="C291" i="4"/>
  <c r="C186" i="4"/>
  <c r="C50" i="4"/>
  <c r="C169" i="4"/>
  <c r="C234" i="4"/>
  <c r="C187" i="4"/>
  <c r="C214" i="4"/>
  <c r="C252" i="4"/>
  <c r="C224" i="4"/>
  <c r="C226" i="4"/>
  <c r="C139" i="4"/>
  <c r="C385" i="4"/>
  <c r="C299" i="4"/>
  <c r="C468" i="4"/>
  <c r="C284" i="4"/>
  <c r="C198" i="4"/>
  <c r="C115" i="4"/>
  <c r="C327" i="4"/>
  <c r="C95" i="4"/>
  <c r="C504" i="4"/>
  <c r="C180" i="4"/>
  <c r="C400" i="4"/>
  <c r="C105" i="4"/>
  <c r="C156" i="4"/>
  <c r="C298" i="4"/>
  <c r="C352" i="4"/>
  <c r="C319" i="4"/>
  <c r="C381" i="4"/>
  <c r="C92" i="4"/>
  <c r="C216" i="4"/>
  <c r="C438" i="4"/>
  <c r="C84" i="4"/>
  <c r="C85" i="4"/>
  <c r="C295" i="4"/>
  <c r="C436" i="4"/>
  <c r="C440" i="4"/>
  <c r="C199" i="4"/>
  <c r="C313" i="4"/>
  <c r="C158" i="4"/>
  <c r="C179" i="4"/>
  <c r="C473" i="4"/>
  <c r="C170" i="4"/>
  <c r="C467" i="4"/>
  <c r="C481" i="4"/>
  <c r="C405" i="4"/>
  <c r="C143" i="4"/>
  <c r="C272" i="4"/>
  <c r="C469" i="4"/>
  <c r="C48" i="4"/>
  <c r="C238" i="4"/>
  <c r="C485" i="4"/>
  <c r="C332" i="4"/>
  <c r="C376" i="4"/>
  <c r="C181" i="4"/>
  <c r="C377" i="4"/>
  <c r="C323" i="4"/>
  <c r="C515" i="4"/>
  <c r="C317" i="4"/>
  <c r="C78" i="4"/>
  <c r="C153" i="4"/>
  <c r="C124" i="4"/>
  <c r="C195" i="4"/>
  <c r="C453" i="4"/>
  <c r="C70" i="4"/>
  <c r="C201" i="4"/>
  <c r="C133" i="4"/>
  <c r="C321" i="4"/>
  <c r="C128" i="4"/>
  <c r="C231" i="4"/>
  <c r="C184" i="4"/>
  <c r="C350" i="4"/>
  <c r="C519" i="4"/>
  <c r="C154" i="4"/>
  <c r="C434" i="4"/>
  <c r="C257" i="4"/>
  <c r="C307" i="4"/>
  <c r="C239" i="4"/>
  <c r="C413" i="4"/>
  <c r="C508" i="4"/>
  <c r="C318" i="4"/>
  <c r="C96" i="4"/>
  <c r="C200" i="4"/>
  <c r="C245" i="4"/>
  <c r="C479" i="4"/>
  <c r="C61" i="4"/>
  <c r="C442" i="4"/>
  <c r="C512" i="4"/>
  <c r="C122" i="4"/>
  <c r="C303" i="4"/>
  <c r="C145" i="4"/>
  <c r="C103" i="4"/>
  <c r="C457" i="4"/>
  <c r="C360" i="4"/>
  <c r="C503" i="4"/>
  <c r="C403" i="4"/>
  <c r="C408" i="4"/>
  <c r="C375" i="4"/>
  <c r="C329" i="4"/>
  <c r="C277" i="4"/>
  <c r="C465" i="4"/>
  <c r="C168" i="4"/>
  <c r="C79" i="4"/>
  <c r="C62" i="4"/>
  <c r="C355" i="4"/>
  <c r="C383" i="4"/>
  <c r="C263" i="4"/>
  <c r="C509" i="4"/>
  <c r="C475" i="4"/>
  <c r="C25" i="4"/>
  <c r="C99" i="4"/>
  <c r="C42" i="4"/>
  <c r="C152" i="4"/>
  <c r="C283" i="4"/>
  <c r="C370" i="4"/>
  <c r="C258" i="4"/>
  <c r="C274" i="4"/>
  <c r="C454" i="4"/>
  <c r="C188" i="4"/>
  <c r="C211" i="4"/>
  <c r="C131" i="4"/>
  <c r="C428" i="4"/>
  <c r="C351" i="4"/>
  <c r="C320" i="4"/>
  <c r="C461" i="4"/>
  <c r="C279" i="4"/>
  <c r="C73" i="4"/>
  <c r="C273" i="4"/>
  <c r="C301" i="4"/>
  <c r="C486" i="4"/>
  <c r="C269" i="4"/>
  <c r="C222" i="4"/>
  <c r="C460" i="4"/>
  <c r="C206" i="4"/>
  <c r="C334" i="4"/>
  <c r="C57" i="4"/>
  <c r="C294" i="4"/>
  <c r="C138" i="4"/>
  <c r="C177" i="4"/>
  <c r="C502" i="4"/>
  <c r="C287" i="4"/>
  <c r="C41" i="4"/>
  <c r="C65" i="4"/>
  <c r="C161" i="4"/>
  <c r="C150" i="4"/>
  <c r="C100" i="4"/>
  <c r="C435" i="4"/>
  <c r="C173" i="4"/>
  <c r="C378" i="4"/>
  <c r="C359" i="4"/>
  <c r="C423" i="4"/>
  <c r="C337" i="4"/>
  <c r="C232" i="4"/>
  <c r="C338" i="4"/>
  <c r="C80" i="4"/>
  <c r="C505" i="4"/>
  <c r="C114" i="4"/>
  <c r="C151" i="4"/>
  <c r="C91" i="4"/>
  <c r="C499" i="4"/>
  <c r="E20" i="4"/>
  <c r="D267" i="4" l="1"/>
  <c r="D389" i="4"/>
  <c r="D499" i="4"/>
  <c r="D337" i="4"/>
  <c r="D161" i="4"/>
  <c r="D57" i="4"/>
  <c r="D123" i="4"/>
  <c r="D208" i="4"/>
  <c r="D112" i="4"/>
  <c r="D285" i="4"/>
  <c r="D369" i="4"/>
  <c r="D423" i="4"/>
  <c r="D419" i="4"/>
  <c r="D368" i="4"/>
  <c r="D330" i="4"/>
  <c r="D455" i="4"/>
  <c r="D336" i="4"/>
  <c r="D75" i="4"/>
  <c r="D297" i="4"/>
  <c r="D242" i="4"/>
  <c r="D513" i="4"/>
  <c r="D94" i="4"/>
  <c r="D244" i="4"/>
  <c r="D41" i="4"/>
  <c r="D408" i="4"/>
  <c r="D70" i="4"/>
  <c r="D323" i="4"/>
  <c r="D469" i="4"/>
  <c r="D179" i="4"/>
  <c r="D84" i="4"/>
  <c r="D458" i="4"/>
  <c r="D478" i="4"/>
  <c r="D416" i="4"/>
  <c r="D46" i="4"/>
  <c r="D516" i="4"/>
  <c r="D324" i="4"/>
  <c r="D58" i="4"/>
  <c r="D38" i="4"/>
  <c r="D444" i="4"/>
  <c r="D406" i="4"/>
  <c r="D519" i="4"/>
  <c r="D403" i="4"/>
  <c r="D512" i="4"/>
  <c r="D508" i="4"/>
  <c r="D350" i="4"/>
  <c r="D453" i="4"/>
  <c r="D377" i="4"/>
  <c r="D272" i="4"/>
  <c r="D158" i="4"/>
  <c r="D438" i="4"/>
  <c r="D427" i="4"/>
  <c r="D241" i="4"/>
  <c r="D65" i="4"/>
  <c r="D99" i="4"/>
  <c r="D318" i="4"/>
  <c r="D505" i="4"/>
  <c r="D173" i="4"/>
  <c r="D502" i="4"/>
  <c r="D228" i="4"/>
  <c r="D97" i="4"/>
  <c r="D302" i="4"/>
  <c r="D470" i="4"/>
  <c r="D514" i="4"/>
  <c r="D334" i="4"/>
  <c r="D188" i="4"/>
  <c r="D122" i="4"/>
  <c r="D435" i="4"/>
  <c r="D177" i="4"/>
  <c r="D351" i="4"/>
  <c r="D370" i="4"/>
  <c r="D263" i="4"/>
  <c r="D329" i="4"/>
  <c r="D216" i="4"/>
  <c r="D400" i="4"/>
  <c r="D187" i="4"/>
  <c r="D322" i="4"/>
  <c r="D384" i="4"/>
  <c r="D456" i="4"/>
  <c r="D39" i="4"/>
  <c r="D194" i="4"/>
  <c r="D52" i="4"/>
  <c r="D91" i="4"/>
  <c r="D73" i="4"/>
  <c r="D151" i="4"/>
  <c r="D80" i="4"/>
  <c r="D269" i="4"/>
  <c r="D468" i="4"/>
  <c r="D338" i="4"/>
  <c r="D100" i="4"/>
  <c r="D138" i="4"/>
  <c r="D486" i="4"/>
  <c r="D428" i="4"/>
  <c r="D283" i="4"/>
  <c r="D383" i="4"/>
  <c r="D365" i="4"/>
  <c r="D398" i="4"/>
  <c r="D190" i="4"/>
  <c r="D366" i="4"/>
  <c r="D92" i="4"/>
  <c r="D180" i="4"/>
  <c r="D299" i="4"/>
  <c r="D234" i="4"/>
  <c r="D215" i="4"/>
  <c r="D166" i="4"/>
  <c r="D390" i="4"/>
  <c r="D243" i="4"/>
  <c r="D247" i="4"/>
  <c r="D490" i="4"/>
  <c r="D119" i="4"/>
  <c r="D417" i="4"/>
  <c r="D349" i="4"/>
  <c r="D60" i="4"/>
  <c r="D437" i="4"/>
  <c r="D492" i="4"/>
  <c r="D43" i="4"/>
  <c r="D82" i="4"/>
  <c r="D396" i="4"/>
  <c r="D331" i="4"/>
  <c r="D28" i="4"/>
  <c r="D175" i="4"/>
  <c r="D397" i="4"/>
  <c r="D289" i="4"/>
  <c r="D49" i="4"/>
  <c r="D506" i="4"/>
  <c r="D54" i="4"/>
  <c r="D159" i="4"/>
  <c r="D306" i="4"/>
  <c r="D256" i="4"/>
  <c r="D202" i="4"/>
  <c r="D493" i="4"/>
  <c r="D354" i="4"/>
  <c r="D205" i="4"/>
  <c r="D68" i="4"/>
  <c r="D71" i="4"/>
  <c r="D399" i="4"/>
  <c r="D500" i="4"/>
  <c r="D189" i="4"/>
  <c r="D270" i="4"/>
  <c r="D240" i="4"/>
  <c r="D196" i="4"/>
  <c r="D315" i="4"/>
  <c r="D232" i="4"/>
  <c r="D150" i="4"/>
  <c r="D294" i="4"/>
  <c r="D301" i="4"/>
  <c r="D131" i="4"/>
  <c r="D152" i="4"/>
  <c r="D355" i="4"/>
  <c r="D90" i="4"/>
  <c r="D93" i="4"/>
  <c r="D503" i="4"/>
  <c r="D442" i="4"/>
  <c r="D413" i="4"/>
  <c r="D184" i="4"/>
  <c r="D195" i="4"/>
  <c r="D181" i="4"/>
  <c r="D143" i="4"/>
  <c r="D313" i="4"/>
  <c r="D410" i="4"/>
  <c r="D271" i="4"/>
  <c r="D381" i="4"/>
  <c r="D504" i="4"/>
  <c r="D385" i="4"/>
  <c r="D169" i="4"/>
  <c r="D449" i="4"/>
  <c r="D482" i="4"/>
  <c r="D178" i="4"/>
  <c r="D501" i="4"/>
  <c r="D343" i="4"/>
  <c r="D235" i="4"/>
  <c r="D149" i="4"/>
  <c r="D445" i="4"/>
  <c r="D451" i="4"/>
  <c r="D379" i="4"/>
  <c r="D497" i="4"/>
  <c r="D393" i="4"/>
  <c r="D477" i="4"/>
  <c r="D409" i="4"/>
  <c r="D183" i="4"/>
  <c r="D191" i="4"/>
  <c r="D31" i="4"/>
  <c r="D459" i="4"/>
  <c r="D305" i="4"/>
  <c r="D517" i="4"/>
  <c r="D364" i="4"/>
  <c r="D148" i="4"/>
  <c r="D387" i="4"/>
  <c r="D251" i="4"/>
  <c r="D86" i="4"/>
  <c r="D203" i="4"/>
  <c r="D116" i="4"/>
  <c r="D212" i="4"/>
  <c r="D358" i="4"/>
  <c r="D429" i="4"/>
  <c r="D66" i="4"/>
  <c r="D344" i="4"/>
  <c r="D422" i="4"/>
  <c r="D431" i="4"/>
  <c r="D142" i="4"/>
  <c r="D335" i="4"/>
  <c r="D414" i="4"/>
  <c r="D264" i="4"/>
  <c r="D53" i="4"/>
  <c r="D273" i="4"/>
  <c r="D211" i="4"/>
  <c r="D42" i="4"/>
  <c r="D62" i="4"/>
  <c r="D129" i="4"/>
  <c r="D382" i="4"/>
  <c r="D360" i="4"/>
  <c r="D61" i="4"/>
  <c r="D239" i="4"/>
  <c r="D231" i="4"/>
  <c r="D124" i="4"/>
  <c r="D376" i="4"/>
  <c r="D405" i="4"/>
  <c r="D199" i="4"/>
  <c r="D372" i="4"/>
  <c r="D259" i="4"/>
  <c r="D319" i="4"/>
  <c r="D95" i="4"/>
  <c r="D139" i="4"/>
  <c r="D50" i="4"/>
  <c r="D418" i="4"/>
  <c r="D339" i="4"/>
  <c r="D462" i="4"/>
  <c r="D309" i="4"/>
  <c r="D448" i="4"/>
  <c r="D268" i="4"/>
  <c r="D260" i="4"/>
  <c r="D236" i="4"/>
  <c r="D134" i="4"/>
  <c r="D254" i="4"/>
  <c r="D304" i="4"/>
  <c r="D507" i="4"/>
  <c r="D484" i="4"/>
  <c r="D223" i="4"/>
  <c r="D225" i="4"/>
  <c r="D209" i="4"/>
  <c r="D496" i="4"/>
  <c r="D464" i="4"/>
  <c r="D412" i="4"/>
  <c r="D510" i="4"/>
  <c r="D246" i="4"/>
  <c r="D47" i="4"/>
  <c r="D255" i="4"/>
  <c r="D395" i="4"/>
  <c r="D98" i="4"/>
  <c r="D136" i="4"/>
  <c r="D420" i="4"/>
  <c r="D155" i="4"/>
  <c r="D37" i="4"/>
  <c r="D374" i="4"/>
  <c r="D300" i="4"/>
  <c r="D424" i="4"/>
  <c r="D74" i="4"/>
  <c r="D391" i="4"/>
  <c r="D23" i="4"/>
  <c r="D415" i="4"/>
  <c r="D425" i="4"/>
  <c r="D213" i="4"/>
  <c r="D433" i="4"/>
  <c r="D79" i="4"/>
  <c r="D109" i="4"/>
  <c r="D27" i="4"/>
  <c r="D457" i="4"/>
  <c r="D479" i="4"/>
  <c r="D307" i="4"/>
  <c r="D128" i="4"/>
  <c r="D153" i="4"/>
  <c r="D332" i="4"/>
  <c r="D481" i="4"/>
  <c r="D440" i="4"/>
  <c r="D452" i="4"/>
  <c r="D380" i="4"/>
  <c r="D352" i="4"/>
  <c r="D327" i="4"/>
  <c r="D226" i="4"/>
  <c r="D186" i="4"/>
  <c r="D293" i="4"/>
  <c r="D210" i="4"/>
  <c r="D51" i="4"/>
  <c r="D135" i="4"/>
  <c r="D357" i="4"/>
  <c r="D87" i="4"/>
  <c r="D447" i="4"/>
  <c r="D308" i="4"/>
  <c r="D402" i="4"/>
  <c r="D102" i="4"/>
  <c r="D137" i="4"/>
  <c r="D45" i="4"/>
  <c r="D160" i="4"/>
  <c r="D164" i="4"/>
  <c r="D22" i="4"/>
  <c r="D310" i="4"/>
  <c r="D185" i="4"/>
  <c r="D392" i="4"/>
  <c r="D328" i="4"/>
  <c r="D316" i="4"/>
  <c r="D326" i="4"/>
  <c r="D290" i="4"/>
  <c r="D125" i="4"/>
  <c r="D89" i="4"/>
  <c r="D371" i="4"/>
  <c r="D220" i="4"/>
  <c r="D192" i="4"/>
  <c r="D40" i="4"/>
  <c r="D63" i="4"/>
  <c r="D107" i="4"/>
  <c r="D404" i="4"/>
  <c r="D33" i="4"/>
  <c r="D55" i="4"/>
  <c r="D426" i="4"/>
  <c r="D30" i="4"/>
  <c r="D262" i="4"/>
  <c r="D132" i="4"/>
  <c r="D35" i="4"/>
  <c r="D487" i="4"/>
  <c r="D359" i="4"/>
  <c r="D279" i="4"/>
  <c r="D25" i="4"/>
  <c r="D168" i="4"/>
  <c r="D446" i="4"/>
  <c r="D333" i="4"/>
  <c r="D103" i="4"/>
  <c r="D245" i="4"/>
  <c r="D257" i="4"/>
  <c r="D321" i="4"/>
  <c r="D78" i="4"/>
  <c r="D485" i="4"/>
  <c r="D467" i="4"/>
  <c r="D436" i="4"/>
  <c r="D480" i="4"/>
  <c r="D250" i="4"/>
  <c r="D298" i="4"/>
  <c r="D115" i="4"/>
  <c r="D224" i="4"/>
  <c r="D291" i="4"/>
  <c r="D346" i="4"/>
  <c r="D117" i="4"/>
  <c r="D367" i="4"/>
  <c r="D363" i="4"/>
  <c r="D144" i="4"/>
  <c r="D471" i="4"/>
  <c r="D345" i="4"/>
  <c r="D282" i="4"/>
  <c r="D421" i="4"/>
  <c r="D118" i="4"/>
  <c r="D483" i="4"/>
  <c r="D56" i="4"/>
  <c r="D76" i="4"/>
  <c r="D430" i="4"/>
  <c r="D288" i="4"/>
  <c r="D88" i="4"/>
  <c r="D108" i="4"/>
  <c r="D174" i="4"/>
  <c r="D280" i="4"/>
  <c r="D353" i="4"/>
  <c r="D171" i="4"/>
  <c r="D140" i="4"/>
  <c r="D439" i="4"/>
  <c r="D342" i="4"/>
  <c r="D286" i="4"/>
  <c r="D64" i="4"/>
  <c r="D219" i="4"/>
  <c r="D72" i="4"/>
  <c r="D476" i="4"/>
  <c r="D356" i="4"/>
  <c r="D495" i="4"/>
  <c r="D32" i="4"/>
  <c r="D221" i="4"/>
  <c r="D488" i="4"/>
  <c r="D233" i="4"/>
  <c r="D341" i="4"/>
  <c r="D24" i="4"/>
  <c r="D176" i="4"/>
  <c r="D121" i="4"/>
  <c r="D206" i="4"/>
  <c r="D454" i="4"/>
  <c r="D114" i="4"/>
  <c r="D378" i="4"/>
  <c r="D287" i="4"/>
  <c r="D460" i="4"/>
  <c r="D461" i="4"/>
  <c r="D274" i="4"/>
  <c r="D475" i="4"/>
  <c r="D465" i="4"/>
  <c r="D386" i="4"/>
  <c r="D126" i="4"/>
  <c r="D145" i="4"/>
  <c r="D200" i="4"/>
  <c r="D434" i="4"/>
  <c r="D133" i="4"/>
  <c r="D317" i="4"/>
  <c r="D238" i="4"/>
  <c r="D170" i="4"/>
  <c r="D295" i="4"/>
  <c r="D120" i="4"/>
  <c r="D394" i="4"/>
  <c r="D156" i="4"/>
  <c r="D198" i="4"/>
  <c r="D252" i="4"/>
  <c r="D146" i="4"/>
  <c r="D147" i="4"/>
  <c r="D311" i="4"/>
  <c r="D474" i="4"/>
  <c r="D266" i="4"/>
  <c r="D83" i="4"/>
  <c r="D466" i="4"/>
  <c r="D347" i="4"/>
  <c r="D292" i="4"/>
  <c r="D362" i="4"/>
  <c r="D265" i="4"/>
  <c r="D276" i="4"/>
  <c r="D521" i="4"/>
  <c r="D162" i="4"/>
  <c r="D494" i="4"/>
  <c r="D69" i="4"/>
  <c r="D340" i="4"/>
  <c r="D157" i="4"/>
  <c r="D227" i="4"/>
  <c r="D361" i="4"/>
  <c r="D104" i="4"/>
  <c r="D167" i="4"/>
  <c r="D26" i="4"/>
  <c r="D34" i="4"/>
  <c r="D217" i="4"/>
  <c r="D511" i="4"/>
  <c r="D44" i="4"/>
  <c r="D296" i="4"/>
  <c r="D401" i="4"/>
  <c r="D237" i="4"/>
  <c r="D249" i="4"/>
  <c r="D432" i="4"/>
  <c r="D312" i="4"/>
  <c r="D113" i="4"/>
  <c r="D520" i="4"/>
  <c r="D253" i="4"/>
  <c r="D278" i="4"/>
  <c r="D261" i="4"/>
  <c r="D411" i="4"/>
  <c r="D197" i="4"/>
  <c r="D222" i="4"/>
  <c r="D320" i="4"/>
  <c r="D258" i="4"/>
  <c r="D509" i="4"/>
  <c r="D277" i="4"/>
  <c r="D111" i="4"/>
  <c r="D375" i="4"/>
  <c r="D303" i="4"/>
  <c r="D96" i="4"/>
  <c r="D154" i="4"/>
  <c r="D201" i="4"/>
  <c r="D515" i="4"/>
  <c r="D48" i="4"/>
  <c r="D473" i="4"/>
  <c r="D85" i="4"/>
  <c r="D67" i="4"/>
  <c r="D281" i="4"/>
  <c r="D105" i="4"/>
  <c r="D284" i="4"/>
  <c r="D214" i="4"/>
  <c r="D163" i="4"/>
  <c r="D101" i="4"/>
  <c r="D165" i="4"/>
  <c r="D59" i="4"/>
  <c r="D106" i="4"/>
  <c r="D441" i="4"/>
  <c r="D373" i="4"/>
  <c r="D130" i="4"/>
  <c r="D172" i="4"/>
  <c r="D348" i="4"/>
  <c r="D489" i="4"/>
  <c r="D443" i="4"/>
  <c r="D110" i="4"/>
  <c r="D81" i="4"/>
  <c r="D182" i="4"/>
  <c r="D518" i="4"/>
  <c r="D498" i="4"/>
  <c r="D388" i="4"/>
  <c r="D204" i="4"/>
  <c r="D36" i="4"/>
  <c r="D450" i="4"/>
  <c r="D207" i="4"/>
  <c r="D491" i="4"/>
  <c r="D127" i="4"/>
  <c r="D314" i="4"/>
  <c r="D141" i="4"/>
  <c r="D77" i="4"/>
  <c r="D472" i="4"/>
  <c r="D29" i="4"/>
  <c r="D218" i="4"/>
  <c r="D230" i="4"/>
  <c r="D463" i="4"/>
  <c r="D275" i="4"/>
  <c r="D229" i="4"/>
  <c r="D522" i="4"/>
  <c r="D248" i="4"/>
  <c r="D407" i="4"/>
  <c r="D325" i="4"/>
  <c r="D193" i="4"/>
  <c r="C2" i="4" l="1"/>
  <c r="AJ1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Stellan</author>
  </authors>
  <commentList>
    <comment ref="AH5" authorId="0" shapeId="0" xr:uid="{AC12B2EF-BA9C-466D-B35A-CA55FE41FC5D}">
      <text>
        <r>
          <rPr>
            <sz val="12"/>
            <color indexed="81"/>
            <rFont val="Tahoma"/>
            <family val="2"/>
          </rPr>
          <t>Blue item = selected.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Click on item to select.
Click on funnel to select all.</t>
        </r>
      </text>
    </comment>
  </commentList>
</comments>
</file>

<file path=xl/sharedStrings.xml><?xml version="1.0" encoding="utf-8"?>
<sst xmlns="http://schemas.openxmlformats.org/spreadsheetml/2006/main" count="58176" uniqueCount="204">
  <si>
    <t>BarnID</t>
  </si>
  <si>
    <t/>
  </si>
  <si>
    <t>BostRegion</t>
  </si>
  <si>
    <t>EryTransf</t>
  </si>
  <si>
    <t>PlasmaTransf</t>
  </si>
  <si>
    <t>TrcTransf</t>
  </si>
  <si>
    <t>Vkedja</t>
  </si>
  <si>
    <t>Komplett</t>
  </si>
  <si>
    <t>Bruten</t>
  </si>
  <si>
    <t>CPAPdygn</t>
  </si>
  <si>
    <t>HFNCdygn</t>
  </si>
  <si>
    <t>RESPdygn</t>
  </si>
  <si>
    <t>Uppsala</t>
  </si>
  <si>
    <t>Lund</t>
  </si>
  <si>
    <t>Umeå</t>
  </si>
  <si>
    <t>Göteborg</t>
  </si>
  <si>
    <t>Stockholm</t>
  </si>
  <si>
    <t>Linköping</t>
  </si>
  <si>
    <t>(Alla)</t>
  </si>
  <si>
    <t>Total</t>
  </si>
  <si>
    <t>Sverige</t>
  </si>
  <si>
    <t>p</t>
  </si>
  <si>
    <t>n</t>
  </si>
  <si>
    <t>k</t>
  </si>
  <si>
    <t>95CI+</t>
  </si>
  <si>
    <t>rot(p*q/n)</t>
  </si>
  <si>
    <t>OR</t>
  </si>
  <si>
    <t>ln(OR)</t>
  </si>
  <si>
    <t>ln(95%CI+)</t>
  </si>
  <si>
    <t>ln(95%CI-)</t>
  </si>
  <si>
    <t>95%CI+</t>
  </si>
  <si>
    <t>95%CI-</t>
  </si>
  <si>
    <t>%P1</t>
  </si>
  <si>
    <t>%P2</t>
  </si>
  <si>
    <t>%P1+</t>
  </si>
  <si>
    <t>%P2+</t>
  </si>
  <si>
    <t>SE(ln(OR))</t>
  </si>
  <si>
    <t>CI&lt;&gt;1</t>
  </si>
  <si>
    <t>95%CI</t>
  </si>
  <si>
    <t>Pos</t>
  </si>
  <si>
    <t>Neg</t>
  </si>
  <si>
    <t>Σ</t>
  </si>
  <si>
    <t>P-value:</t>
  </si>
  <si>
    <t>row totals</t>
  </si>
  <si>
    <t>column totals</t>
  </si>
  <si>
    <t>column 1</t>
  </si>
  <si>
    <t>column 2</t>
  </si>
  <si>
    <t>row 1</t>
  </si>
  <si>
    <t>row 2</t>
  </si>
  <si>
    <t>smaller column</t>
  </si>
  <si>
    <t>Period 1</t>
  </si>
  <si>
    <t>Period 2</t>
  </si>
  <si>
    <t>OBS</t>
  </si>
  <si>
    <t>EXP</t>
  </si>
  <si>
    <r>
      <t>Pos/</t>
    </r>
    <r>
      <rPr>
        <sz val="11"/>
        <rFont val="Calibri"/>
        <family val="2"/>
      </rPr>
      <t>Σ</t>
    </r>
  </si>
  <si>
    <t>Hospital Region</t>
  </si>
  <si>
    <t>Sweden</t>
  </si>
  <si>
    <t>Period 1 (P1,%)</t>
  </si>
  <si>
    <t>Period 2 (P2,%)</t>
  </si>
  <si>
    <t>Survival</t>
  </si>
  <si>
    <t>Yes</t>
  </si>
  <si>
    <t>No</t>
  </si>
  <si>
    <t>P1&amp;P2</t>
  </si>
  <si>
    <t>Inborn &lt;25w</t>
  </si>
  <si>
    <t>Inborn 25-27w</t>
  </si>
  <si>
    <t>GA class (w)</t>
  </si>
  <si>
    <t xml:space="preserve">Delivery </t>
  </si>
  <si>
    <t>m</t>
  </si>
  <si>
    <t>Late onset sepsis</t>
  </si>
  <si>
    <t>Denominator (No. of infants per tertial after cohort selection)</t>
  </si>
  <si>
    <t>IVH grade 3-4</t>
  </si>
  <si>
    <t>Severe BPD</t>
  </si>
  <si>
    <t>ROP_Treat</t>
  </si>
  <si>
    <t>BreastfeedDischarge</t>
  </si>
  <si>
    <t>Tertial</t>
  </si>
  <si>
    <t>FollolwUp24m</t>
  </si>
  <si>
    <t>PDA_Surgery</t>
  </si>
  <si>
    <t>PDA_Pharmacol</t>
  </si>
  <si>
    <t>ExtraO2_36w</t>
  </si>
  <si>
    <t>HospRegion</t>
  </si>
  <si>
    <t>14T2</t>
  </si>
  <si>
    <t>14T3</t>
  </si>
  <si>
    <t>15T1</t>
  </si>
  <si>
    <t>15T2</t>
  </si>
  <si>
    <t>15T3</t>
  </si>
  <si>
    <t>16T2</t>
  </si>
  <si>
    <t>16T1</t>
  </si>
  <si>
    <t>16T3</t>
  </si>
  <si>
    <t>17T1</t>
  </si>
  <si>
    <t>17T3</t>
  </si>
  <si>
    <t>17T2</t>
  </si>
  <si>
    <t>18T1</t>
  </si>
  <si>
    <t>18T2</t>
  </si>
  <si>
    <t>AntenatSteroid</t>
  </si>
  <si>
    <t>PostnatSteroid (system)</t>
  </si>
  <si>
    <t>PostnatSteroid (inhal)</t>
  </si>
  <si>
    <t>InsulinAdmin</t>
  </si>
  <si>
    <t>InotropeAdmin</t>
  </si>
  <si>
    <t>Antal av Vkedja</t>
  </si>
  <si>
    <t>Numerator (No. of infants per tertial after variable and cohort selection)</t>
  </si>
  <si>
    <t>Period 1 (P1)</t>
  </si>
  <si>
    <t>Period 2 (P2)</t>
  </si>
  <si>
    <t>q=(100-p)</t>
  </si>
  <si>
    <t>FisherX</t>
  </si>
  <si>
    <t>Inborn</t>
  </si>
  <si>
    <t>Sex</t>
  </si>
  <si>
    <t>SELECT COHORT</t>
  </si>
  <si>
    <t>SELECT VARIABLE</t>
  </si>
  <si>
    <t>Antal foster</t>
  </si>
  <si>
    <t>Thoraxdränage</t>
  </si>
  <si>
    <t>Utskriven till hemvård</t>
  </si>
  <si>
    <t>2 Tvilling</t>
  </si>
  <si>
    <t>Nej</t>
  </si>
  <si>
    <t>1 Enkelbörd</t>
  </si>
  <si>
    <t>Ja</t>
  </si>
  <si>
    <t>3 Trilling</t>
  </si>
  <si>
    <t>4 Fyrling</t>
  </si>
  <si>
    <t>Click on diagram and then on funnel icon to the right to select Hospital Region (Works with Excel 2013 or later)</t>
  </si>
  <si>
    <t>Table1</t>
  </si>
  <si>
    <t>Table 2</t>
  </si>
  <si>
    <t>Table 3</t>
  </si>
  <si>
    <t>Table 4</t>
  </si>
  <si>
    <t>Grav.längd (v)</t>
  </si>
  <si>
    <t>Födelsevikt</t>
  </si>
  <si>
    <t>Förväntad vikt</t>
  </si>
  <si>
    <t>Utskrivningsdatum</t>
  </si>
  <si>
    <t>Unik</t>
  </si>
  <si>
    <t>Multiplicity</t>
  </si>
  <si>
    <t>BarnID2</t>
  </si>
  <si>
    <t>Single</t>
  </si>
  <si>
    <t>Multiple</t>
  </si>
  <si>
    <t>ThxDrain</t>
  </si>
  <si>
    <t>HomeCare</t>
  </si>
  <si>
    <t>Karlskrona</t>
  </si>
  <si>
    <t>Gbg</t>
  </si>
  <si>
    <t>Falun</t>
  </si>
  <si>
    <t>KS-HS</t>
  </si>
  <si>
    <t>Löpnr</t>
  </si>
  <si>
    <t>49Haj=/26205</t>
  </si>
  <si>
    <t>Tot</t>
  </si>
  <si>
    <t>Reg A</t>
  </si>
  <si>
    <t>Reg B</t>
  </si>
  <si>
    <t>-</t>
  </si>
  <si>
    <t>FisherX,    p =</t>
  </si>
  <si>
    <r>
      <t>CHI2,</t>
    </r>
    <r>
      <rPr>
        <sz val="9"/>
        <rFont val="Calibri"/>
        <family val="2"/>
      </rPr>
      <t xml:space="preserve">      </t>
    </r>
    <r>
      <rPr>
        <sz val="11"/>
        <rFont val="Calibri"/>
        <family val="2"/>
      </rPr>
      <t xml:space="preserve">    p =</t>
    </r>
  </si>
  <si>
    <t>Region A</t>
  </si>
  <si>
    <t>Region B</t>
  </si>
  <si>
    <t>CHI2</t>
  </si>
  <si>
    <t>MorPnr</t>
  </si>
  <si>
    <t>19891027-3203</t>
  </si>
  <si>
    <t>199190707-01K1</t>
  </si>
  <si>
    <t>19910707-Z006</t>
  </si>
  <si>
    <t>19900704-2485</t>
  </si>
  <si>
    <t>19900301-2623</t>
  </si>
  <si>
    <t>19911129-4923</t>
  </si>
  <si>
    <t>19900206-0300</t>
  </si>
  <si>
    <t>19880105-9265</t>
  </si>
  <si>
    <t>19781216-0062</t>
  </si>
  <si>
    <t>19780905-6208</t>
  </si>
  <si>
    <t>Unik2</t>
  </si>
  <si>
    <t>FV_z-score</t>
  </si>
  <si>
    <t>FV_SD</t>
  </si>
  <si>
    <t>&lt;-2 SD</t>
  </si>
  <si>
    <t>%</t>
  </si>
  <si>
    <t>BW z-score</t>
  </si>
  <si>
    <t>Rest of Sweden</t>
  </si>
  <si>
    <r>
      <rPr>
        <b/>
        <sz val="11"/>
        <color theme="3" tint="0.79998168889431442"/>
        <rFont val="Calibri"/>
        <family val="2"/>
      </rPr>
      <t xml:space="preserve"> </t>
    </r>
    <r>
      <rPr>
        <b/>
        <sz val="11"/>
        <rFont val="Calibri"/>
        <family val="2"/>
      </rPr>
      <t>Sweden</t>
    </r>
  </si>
  <si>
    <r>
      <rPr>
        <b/>
        <sz val="11"/>
        <color theme="4" tint="0.79998168889431442"/>
        <rFont val="Calibri"/>
        <family val="2"/>
      </rPr>
      <t xml:space="preserve"> </t>
    </r>
    <r>
      <rPr>
        <b/>
        <sz val="11"/>
        <rFont val="Calibri"/>
        <family val="2"/>
      </rPr>
      <t>Sweden</t>
    </r>
  </si>
  <si>
    <t>Lista, drop down</t>
  </si>
  <si>
    <t>Compare regions, 95%CI</t>
  </si>
  <si>
    <t>Compare regions, expected value for CHI2</t>
  </si>
  <si>
    <t>Leta rad matrix</t>
  </si>
  <si>
    <t>Compare regions</t>
  </si>
  <si>
    <t>P2</t>
  </si>
  <si>
    <t>P1</t>
  </si>
  <si>
    <t>Compare time periods, values for CHI2TEST</t>
  </si>
  <si>
    <t>Compare time periods, calculation of 95%CI for OR</t>
  </si>
  <si>
    <t>Compare time periods, calculation of 95%CI for percentage</t>
  </si>
  <si>
    <t>Column 1 must be in numerical or alphabetical rising order</t>
  </si>
  <si>
    <t>Column index</t>
  </si>
  <si>
    <t>Compare time periods, error bars för 95%CI of percentage (if hidden doesn't show)</t>
  </si>
  <si>
    <t>Boy, n=985</t>
  </si>
  <si>
    <t>Girl, n=801</t>
  </si>
  <si>
    <t>1. Yes</t>
  </si>
  <si>
    <t>2. No</t>
  </si>
  <si>
    <t>3. No data</t>
  </si>
  <si>
    <t>25-27w, n=1154</t>
  </si>
  <si>
    <t>&lt;25w, n=632</t>
  </si>
  <si>
    <t>2. Sectio</t>
  </si>
  <si>
    <t>1. Vaginal</t>
  </si>
  <si>
    <t>18T3</t>
  </si>
  <si>
    <r>
      <t xml:space="preserve">               Change over time, P1 </t>
    </r>
    <r>
      <rPr>
        <b/>
        <i/>
        <sz val="14"/>
        <rFont val="Calibri"/>
        <family val="2"/>
      </rPr>
      <t>vs.</t>
    </r>
    <r>
      <rPr>
        <b/>
        <sz val="14"/>
        <rFont val="Calibri"/>
        <family val="2"/>
      </rPr>
      <t>P2</t>
    </r>
  </si>
  <si>
    <t>Gö</t>
  </si>
  <si>
    <t>Li</t>
  </si>
  <si>
    <t>Lu</t>
  </si>
  <si>
    <t>St</t>
  </si>
  <si>
    <t>Um</t>
  </si>
  <si>
    <t>Up</t>
  </si>
  <si>
    <t>Swe</t>
  </si>
  <si>
    <r>
      <t xml:space="preserve">          Compare Regions, A </t>
    </r>
    <r>
      <rPr>
        <b/>
        <i/>
        <sz val="14"/>
        <rFont val="Calibri"/>
        <family val="2"/>
      </rPr>
      <t>vs.</t>
    </r>
    <r>
      <rPr>
        <b/>
        <sz val="14"/>
        <rFont val="Calibri"/>
        <family val="2"/>
      </rPr>
      <t xml:space="preserve">B  (P1&amp;P2)               </t>
    </r>
  </si>
  <si>
    <t>Surf &lt;2h</t>
  </si>
  <si>
    <t>1. &lt; -2SD</t>
  </si>
  <si>
    <t>2. No≥≥</t>
  </si>
  <si>
    <t>2. ≥ -2SD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</si>
</sst>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[&gt;0.01]0.###;[&gt;0.00001]0.#####;0.00E-####"/>
    <numFmt numFmtId="168" formatCode="[&gt;0.01]0.#;[&gt;0.00001]0.###;0E-####"/>
  </numFmts>
  <fonts count="19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1"/>
      <color theme="0" tint="-0.34998626667073579"/>
      <name val="Calibri"/>
      <family val="2"/>
    </font>
    <font>
      <b/>
      <sz val="12"/>
      <name val="Calibri"/>
      <family val="2"/>
    </font>
    <font>
      <sz val="12"/>
      <color indexed="81"/>
      <name val="Tahoma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b/>
      <sz val="11"/>
      <color theme="3" tint="0.79998168889431442"/>
      <name val="Calibri"/>
      <family val="2"/>
    </font>
    <font>
      <b/>
      <sz val="11"/>
      <color theme="4" tint="0.7999816888943144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49" fontId="1" fillId="2" borderId="0" xfId="0" applyNumberFormat="1" applyFont="1" applyFill="1"/>
    <xf numFmtId="49" fontId="1" fillId="3" borderId="0" xfId="0" applyNumberFormat="1" applyFont="1" applyFill="1"/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6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left"/>
    </xf>
    <xf numFmtId="2" fontId="0" fillId="4" borderId="0" xfId="0" applyNumberForma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right"/>
    </xf>
    <xf numFmtId="164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167" fontId="6" fillId="0" borderId="11" xfId="0" applyNumberFormat="1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2" fontId="1" fillId="6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0" fillId="5" borderId="16" xfId="0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164" fontId="0" fillId="7" borderId="16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4" borderId="17" xfId="0" applyFill="1" applyBorder="1"/>
    <xf numFmtId="0" fontId="0" fillId="4" borderId="18" xfId="0" applyFill="1" applyBorder="1"/>
    <xf numFmtId="1" fontId="0" fillId="4" borderId="17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65" fontId="2" fillId="4" borderId="18" xfId="0" applyNumberFormat="1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right" vertic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0" fillId="4" borderId="22" xfId="0" applyFill="1" applyBorder="1"/>
    <xf numFmtId="0" fontId="0" fillId="4" borderId="18" xfId="0" applyFill="1" applyBorder="1" applyAlignment="1">
      <alignment horizontal="right"/>
    </xf>
    <xf numFmtId="2" fontId="2" fillId="4" borderId="17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1" fontId="1" fillId="5" borderId="6" xfId="0" applyNumberFormat="1" applyFont="1" applyFill="1" applyBorder="1" applyAlignment="1">
      <alignment horizontal="center"/>
    </xf>
    <xf numFmtId="2" fontId="1" fillId="6" borderId="17" xfId="0" applyNumberFormat="1" applyFont="1" applyFill="1" applyBorder="1" applyAlignment="1">
      <alignment horizontal="center"/>
    </xf>
    <xf numFmtId="0" fontId="3" fillId="4" borderId="0" xfId="0" applyFont="1" applyFill="1"/>
    <xf numFmtId="0" fontId="1" fillId="5" borderId="5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1" fontId="1" fillId="6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6" borderId="24" xfId="0" applyNumberFormat="1" applyFont="1" applyFill="1" applyBorder="1" applyAlignment="1">
      <alignment horizontal="center"/>
    </xf>
    <xf numFmtId="1" fontId="1" fillId="6" borderId="25" xfId="0" applyNumberFormat="1" applyFont="1" applyFill="1" applyBorder="1" applyAlignment="1">
      <alignment horizontal="center"/>
    </xf>
    <xf numFmtId="0" fontId="4" fillId="4" borderId="0" xfId="0" applyFont="1" applyFill="1"/>
    <xf numFmtId="1" fontId="1" fillId="6" borderId="22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6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0" fillId="8" borderId="0" xfId="0" applyFill="1"/>
    <xf numFmtId="49" fontId="1" fillId="0" borderId="0" xfId="0" applyNumberFormat="1" applyFont="1"/>
    <xf numFmtId="0" fontId="14" fillId="0" borderId="0" xfId="0" applyFont="1"/>
    <xf numFmtId="0" fontId="13" fillId="3" borderId="0" xfId="0" applyFont="1" applyFill="1"/>
    <xf numFmtId="14" fontId="14" fillId="0" borderId="0" xfId="0" applyNumberFormat="1" applyFont="1"/>
    <xf numFmtId="0" fontId="4" fillId="4" borderId="0" xfId="0" applyFont="1" applyFill="1" applyAlignment="1">
      <alignment horizontal="center"/>
    </xf>
    <xf numFmtId="0" fontId="0" fillId="0" borderId="0" xfId="0" pivotButton="1"/>
    <xf numFmtId="49" fontId="13" fillId="3" borderId="0" xfId="0" applyNumberFormat="1" applyFont="1" applyFill="1"/>
    <xf numFmtId="165" fontId="0" fillId="4" borderId="0" xfId="0" applyNumberFormat="1" applyFill="1" applyAlignment="1">
      <alignment horizontal="center"/>
    </xf>
    <xf numFmtId="168" fontId="6" fillId="0" borderId="11" xfId="0" applyNumberFormat="1" applyFont="1" applyBorder="1"/>
    <xf numFmtId="0" fontId="2" fillId="8" borderId="26" xfId="0" applyFont="1" applyFill="1" applyBorder="1" applyAlignment="1">
      <alignment horizontal="center"/>
    </xf>
    <xf numFmtId="165" fontId="0" fillId="8" borderId="26" xfId="0" applyNumberFormat="1" applyFill="1" applyBorder="1" applyAlignment="1">
      <alignment horizontal="center"/>
    </xf>
    <xf numFmtId="164" fontId="2" fillId="4" borderId="0" xfId="0" applyNumberFormat="1" applyFont="1" applyFill="1" applyAlignment="1">
      <alignment horizontal="right"/>
    </xf>
    <xf numFmtId="1" fontId="1" fillId="8" borderId="30" xfId="0" applyNumberFormat="1" applyFont="1" applyFill="1" applyBorder="1" applyAlignment="1">
      <alignment horizontal="center"/>
    </xf>
    <xf numFmtId="165" fontId="0" fillId="8" borderId="27" xfId="0" applyNumberFormat="1" applyFill="1" applyBorder="1" applyAlignment="1">
      <alignment horizontal="center"/>
    </xf>
    <xf numFmtId="165" fontId="0" fillId="8" borderId="28" xfId="0" applyNumberForma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8" borderId="26" xfId="0" applyFont="1" applyFill="1" applyBorder="1" applyAlignment="1">
      <alignment horizontal="center" vertical="center"/>
    </xf>
    <xf numFmtId="2" fontId="1" fillId="8" borderId="28" xfId="0" applyNumberFormat="1" applyFont="1" applyFill="1" applyBorder="1" applyAlignment="1">
      <alignment horizontal="center"/>
    </xf>
    <xf numFmtId="1" fontId="1" fillId="8" borderId="27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2" fontId="0" fillId="0" borderId="0" xfId="0" applyNumberFormat="1"/>
    <xf numFmtId="2" fontId="14" fillId="0" borderId="0" xfId="0" applyNumberFormat="1" applyFont="1"/>
    <xf numFmtId="2" fontId="2" fillId="0" borderId="0" xfId="0" applyNumberFormat="1" applyFont="1"/>
    <xf numFmtId="0" fontId="0" fillId="10" borderId="26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1" fillId="5" borderId="0" xfId="0" applyFont="1" applyFill="1" applyAlignment="1">
      <alignment horizontal="center" vertical="top"/>
    </xf>
    <xf numFmtId="0" fontId="1" fillId="6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0" borderId="1" xfId="0" applyFont="1" applyBorder="1"/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2" fontId="0" fillId="5" borderId="39" xfId="0" applyNumberFormat="1" applyFill="1" applyBorder="1" applyAlignment="1">
      <alignment horizontal="center"/>
    </xf>
    <xf numFmtId="164" fontId="0" fillId="7" borderId="39" xfId="0" applyNumberFormat="1" applyFill="1" applyBorder="1" applyAlignment="1">
      <alignment horizontal="center"/>
    </xf>
    <xf numFmtId="0" fontId="0" fillId="6" borderId="0" xfId="0" applyFill="1"/>
    <xf numFmtId="49" fontId="1" fillId="11" borderId="0" xfId="0" applyNumberFormat="1" applyFont="1" applyFill="1"/>
    <xf numFmtId="49" fontId="2" fillId="11" borderId="0" xfId="0" applyNumberFormat="1" applyFont="1" applyFill="1"/>
    <xf numFmtId="49" fontId="0" fillId="11" borderId="0" xfId="0" applyNumberFormat="1" applyFill="1"/>
    <xf numFmtId="0" fontId="0" fillId="11" borderId="0" xfId="0" quotePrefix="1" applyFill="1"/>
    <xf numFmtId="0" fontId="11" fillId="5" borderId="0" xfId="0" applyFont="1" applyFill="1" applyAlignment="1">
      <alignment horizontal="center"/>
    </xf>
    <xf numFmtId="0" fontId="11" fillId="5" borderId="2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2" fillId="8" borderId="26" xfId="0" applyFont="1" applyFill="1" applyBorder="1" applyAlignment="1">
      <alignment horizontal="right"/>
    </xf>
    <xf numFmtId="0" fontId="0" fillId="8" borderId="26" xfId="0" applyFill="1" applyBorder="1" applyAlignment="1">
      <alignment horizontal="right"/>
    </xf>
    <xf numFmtId="2" fontId="0" fillId="8" borderId="26" xfId="0" applyNumberFormat="1" applyFill="1" applyBorder="1" applyAlignment="1">
      <alignment horizontal="center"/>
    </xf>
    <xf numFmtId="0" fontId="4" fillId="8" borderId="34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10" borderId="31" xfId="0" applyFont="1" applyFill="1" applyBorder="1" applyAlignment="1" applyProtection="1">
      <alignment horizontal="center" vertical="center"/>
      <protection locked="0"/>
    </xf>
    <xf numFmtId="0" fontId="1" fillId="10" borderId="32" xfId="0" applyFont="1" applyFill="1" applyBorder="1" applyAlignment="1" applyProtection="1">
      <alignment horizontal="center" vertical="center"/>
      <protection locked="0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65"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19" formatCode="yyyy/mm/dd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  <dxf>
      <numFmt numFmtId="0" formatCode="General"/>
    </dxf>
    <dxf>
      <numFmt numFmtId="19" formatCode="yyyy/mm/dd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/>
              <a:t>Live births, discharged per tertial. Change (%) over time, </a:t>
            </a:r>
            <a:r>
              <a:rPr lang="sv-SE" sz="1600" b="1" baseline="0"/>
              <a:t>2014-05-01 to 2018-12-31. Total, N=1786 </a:t>
            </a:r>
          </a:p>
          <a:p>
            <a:pPr>
              <a:defRPr/>
            </a:pPr>
            <a:r>
              <a:rPr lang="sv-SE" sz="1600" b="0" baseline="0"/>
              <a:t>95%CI shown for Sweden. </a:t>
            </a:r>
            <a:endParaRPr lang="sv-SE" sz="1600" b="1"/>
          </a:p>
        </c:rich>
      </c:tx>
      <c:layout>
        <c:manualLayout>
          <c:xMode val="edge"/>
          <c:yMode val="edge"/>
          <c:x val="0.1315024191422603"/>
          <c:y val="2.191783002132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08805588105069E-2"/>
          <c:y val="0.1357315161106375"/>
          <c:w val="0.96074539470095111"/>
          <c:h val="0.72952576813919512"/>
        </c:manualLayout>
      </c:layout>
      <c:lineChart>
        <c:grouping val="standard"/>
        <c:varyColors val="0"/>
        <c:ser>
          <c:idx val="6"/>
          <c:order val="6"/>
          <c:tx>
            <c:strRef>
              <c:f>DataStore_LT28w_2!$W$120</c:f>
              <c:strCache>
                <c:ptCount val="1"/>
                <c:pt idx="0">
                  <c:v> Sweden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DataStore_LT28w_2!$BF$29:$BS$29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DataStore_LT28w_2!$BF$29:$BS$29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DataStore_LT28w_2!$X$113:$AK$113</c:f>
              <c:strCache>
                <c:ptCount val="14"/>
                <c:pt idx="0">
                  <c:v>14T2</c:v>
                </c:pt>
                <c:pt idx="1">
                  <c:v>14T3</c:v>
                </c:pt>
                <c:pt idx="2">
                  <c:v>15T1</c:v>
                </c:pt>
                <c:pt idx="3">
                  <c:v>15T2</c:v>
                </c:pt>
                <c:pt idx="4">
                  <c:v>15T3</c:v>
                </c:pt>
                <c:pt idx="5">
                  <c:v>16T1</c:v>
                </c:pt>
                <c:pt idx="6">
                  <c:v>16T2</c:v>
                </c:pt>
                <c:pt idx="7">
                  <c:v>16T3</c:v>
                </c:pt>
                <c:pt idx="8">
                  <c:v>17T1</c:v>
                </c:pt>
                <c:pt idx="9">
                  <c:v>17T2</c:v>
                </c:pt>
                <c:pt idx="10">
                  <c:v>17T3</c:v>
                </c:pt>
                <c:pt idx="11">
                  <c:v>18T1</c:v>
                </c:pt>
                <c:pt idx="12">
                  <c:v>18T2</c:v>
                </c:pt>
                <c:pt idx="13">
                  <c:v>18T3</c:v>
                </c:pt>
              </c:strCache>
            </c:strRef>
          </c:cat>
          <c:val>
            <c:numRef>
              <c:f>DataStore_LT28w_2!$X$120:$AK$120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CC-4C20-9F40-29D66F99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71327"/>
        <c:axId val="61840329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DataStore_LT28w_2!$W$114</c15:sqref>
                        </c15:formulaRef>
                      </c:ext>
                    </c:extLst>
                    <c:strCache>
                      <c:ptCount val="1"/>
                      <c:pt idx="0">
                        <c:v>Göteborg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trendline>
                  <c:spPr>
                    <a:ln w="3810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>
                      <c:ext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DataStore_LT28w_2!$X$114:$AK$114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BCC-4C20-9F40-29D66F99F9B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DataStore_LT28w_2!$W$115</c15:sqref>
                        </c15:formulaRef>
                      </c:ext>
                    </c:extLst>
                    <c:strCache>
                      <c:ptCount val="1"/>
                      <c:pt idx="0">
                        <c:v>Linköping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3810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DataStore_LT28w_2!$X$115:$AK$115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BCC-4C20-9F40-29D66F99F9B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DataStore_LT28w_2!$W$116</c15:sqref>
                        </c15:formulaRef>
                      </c:ext>
                    </c:extLst>
                    <c:strCache>
                      <c:ptCount val="1"/>
                      <c:pt idx="0">
                        <c:v>Lund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trendline>
                  <c:spPr>
                    <a:ln w="3810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DataStore_LT28w_2!$X$116:$AK$116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BCC-4C20-9F40-29D66F99F9B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DataStore_LT28w_2!$W$117</c15:sqref>
                        </c15:formulaRef>
                      </c:ext>
                    </c:extLst>
                    <c:strCache>
                      <c:ptCount val="1"/>
                      <c:pt idx="0">
                        <c:v>Stockholm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trendline>
                  <c:spPr>
                    <a:ln w="3810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DataStore_LT28w_2!$X$117:$AK$117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CC-4C20-9F40-29D66F99F9B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DataStore_LT28w_2!$W$118</c15:sqref>
                        </c15:formulaRef>
                      </c:ext>
                    </c:extLst>
                    <c:strCache>
                      <c:ptCount val="1"/>
                      <c:pt idx="0">
                        <c:v>Umeå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trendline>
                  <c:spPr>
                    <a:ln w="3810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DataStore_LT28w_2!$X$118:$AK$118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BCC-4C20-9F40-29D66F99F9B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DataStore_LT28w_2!$W$119</c15:sqref>
                        </c15:formulaRef>
                      </c:ext>
                    </c:extLst>
                    <c:strCache>
                      <c:ptCount val="1"/>
                      <c:pt idx="0">
                        <c:v>Uppsala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trendline>
                  <c:spPr>
                    <a:ln w="38100" cap="rnd">
                      <a:solidFill>
                        <a:schemeClr val="accent6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DataStore_LT28w_2!$X$113:$AK$113</c15:sqref>
                        </c15:formulaRef>
                      </c:ext>
                    </c:extLst>
                    <c:strCache>
                      <c:ptCount val="14"/>
                      <c:pt idx="0">
                        <c:v>14T2</c:v>
                      </c:pt>
                      <c:pt idx="1">
                        <c:v>14T3</c:v>
                      </c:pt>
                      <c:pt idx="2">
                        <c:v>15T1</c:v>
                      </c:pt>
                      <c:pt idx="3">
                        <c:v>15T2</c:v>
                      </c:pt>
                      <c:pt idx="4">
                        <c:v>15T3</c:v>
                      </c:pt>
                      <c:pt idx="5">
                        <c:v>16T1</c:v>
                      </c:pt>
                      <c:pt idx="6">
                        <c:v>16T2</c:v>
                      </c:pt>
                      <c:pt idx="7">
                        <c:v>16T3</c:v>
                      </c:pt>
                      <c:pt idx="8">
                        <c:v>17T1</c:v>
                      </c:pt>
                      <c:pt idx="9">
                        <c:v>17T2</c:v>
                      </c:pt>
                      <c:pt idx="10">
                        <c:v>17T3</c:v>
                      </c:pt>
                      <c:pt idx="11">
                        <c:v>18T1</c:v>
                      </c:pt>
                      <c:pt idx="12">
                        <c:v>18T2</c:v>
                      </c:pt>
                      <c:pt idx="13">
                        <c:v>18T3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DataStore_LT28w_2!$X$119:$AK$119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BCC-4C20-9F40-29D66F99F9B7}"/>
                  </c:ext>
                </c:extLst>
              </c15:ser>
            </c15:filteredLineSeries>
          </c:ext>
        </c:extLst>
      </c:lineChart>
      <c:catAx>
        <c:axId val="50957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403295"/>
        <c:crosses val="autoZero"/>
        <c:auto val="1"/>
        <c:lblAlgn val="ctr"/>
        <c:lblOffset val="100"/>
        <c:noMultiLvlLbl val="0"/>
      </c:catAx>
      <c:valAx>
        <c:axId val="618403295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9571327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2</xdr:row>
      <xdr:rowOff>16934</xdr:rowOff>
    </xdr:from>
    <xdr:to>
      <xdr:col>33</xdr:col>
      <xdr:colOff>118534</xdr:colOff>
      <xdr:row>27</xdr:row>
      <xdr:rowOff>93133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6581D21-6F30-4B3E-99E1-42A5542E6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474134</xdr:colOff>
      <xdr:row>1</xdr:row>
      <xdr:rowOff>25400</xdr:rowOff>
    </xdr:from>
    <xdr:to>
      <xdr:col>1</xdr:col>
      <xdr:colOff>1515533</xdr:colOff>
      <xdr:row>9</xdr:row>
      <xdr:rowOff>67431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FD31FB4E-CBF2-4603-9316-D78C1E114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867" y="211667"/>
          <a:ext cx="1041399" cy="1574497"/>
        </a:xfrm>
        <a:prstGeom prst="rect">
          <a:avLst/>
        </a:prstGeom>
      </xdr:spPr>
    </xdr:pic>
    <xdr:clientData/>
  </xdr:twoCellAnchor>
  <xdr:twoCellAnchor editAs="oneCell">
    <xdr:from>
      <xdr:col>33</xdr:col>
      <xdr:colOff>254000</xdr:colOff>
      <xdr:row>22</xdr:row>
      <xdr:rowOff>143936</xdr:rowOff>
    </xdr:from>
    <xdr:to>
      <xdr:col>37</xdr:col>
      <xdr:colOff>474133</xdr:colOff>
      <xdr:row>27</xdr:row>
      <xdr:rowOff>93134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5" name="Inborn">
              <a:extLst>
                <a:ext uri="{FF2B5EF4-FFF2-40B4-BE49-F238E27FC236}">
                  <a16:creationId xmlns:a16="http://schemas.microsoft.com/office/drawing/2014/main" id="{AA67B2E9-6DFD-4F5E-B752-E44F6C5536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bor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28333" y="4326469"/>
              <a:ext cx="2032000" cy="8805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33</xdr:col>
      <xdr:colOff>242147</xdr:colOff>
      <xdr:row>6</xdr:row>
      <xdr:rowOff>184572</xdr:rowOff>
    </xdr:from>
    <xdr:to>
      <xdr:col>37</xdr:col>
      <xdr:colOff>457200</xdr:colOff>
      <xdr:row>11</xdr:row>
      <xdr:rowOff>160866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GA class (w)">
              <a:extLst>
                <a:ext uri="{FF2B5EF4-FFF2-40B4-BE49-F238E27FC236}">
                  <a16:creationId xmlns:a16="http://schemas.microsoft.com/office/drawing/2014/main" id="{F3F6D829-A235-45B3-8719-DEC9F43364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A class (w)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16480" y="1344505"/>
              <a:ext cx="2026920" cy="9499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33</xdr:col>
      <xdr:colOff>259079</xdr:colOff>
      <xdr:row>17</xdr:row>
      <xdr:rowOff>101601</xdr:rowOff>
    </xdr:from>
    <xdr:to>
      <xdr:col>37</xdr:col>
      <xdr:colOff>482600</xdr:colOff>
      <xdr:row>22</xdr:row>
      <xdr:rowOff>42334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Sex">
              <a:extLst>
                <a:ext uri="{FF2B5EF4-FFF2-40B4-BE49-F238E27FC236}">
                  <a16:creationId xmlns:a16="http://schemas.microsoft.com/office/drawing/2014/main" id="{5C918139-9957-40DF-A02D-939E988CE1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33412" y="3352801"/>
              <a:ext cx="2035388" cy="8720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33</xdr:col>
      <xdr:colOff>250615</xdr:colOff>
      <xdr:row>12</xdr:row>
      <xdr:rowOff>66041</xdr:rowOff>
    </xdr:from>
    <xdr:to>
      <xdr:col>37</xdr:col>
      <xdr:colOff>465668</xdr:colOff>
      <xdr:row>17</xdr:row>
      <xdr:rowOff>16934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BW z-score">
              <a:extLst>
                <a:ext uri="{FF2B5EF4-FFF2-40B4-BE49-F238E27FC236}">
                  <a16:creationId xmlns:a16="http://schemas.microsoft.com/office/drawing/2014/main" id="{F0432530-DA64-4FDD-B124-F502149674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W z-sco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24948" y="2385908"/>
              <a:ext cx="2026920" cy="8822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1</xdr:row>
      <xdr:rowOff>30480</xdr:rowOff>
    </xdr:from>
    <xdr:to>
      <xdr:col>19</xdr:col>
      <xdr:colOff>362385</xdr:colOff>
      <xdr:row>45</xdr:row>
      <xdr:rowOff>136141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24720C6-0D13-423B-A018-B166D7364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213360"/>
          <a:ext cx="11761905" cy="81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llan" refreshedDate="43551.416556249998" createdVersion="6" refreshedVersion="6" minRefreshableVersion="3" recordCount="1786" xr:uid="{645A39E4-FC04-4FE6-BEF5-BAB0D535B36D}">
  <cacheSource type="worksheet">
    <worksheetSource name="Tabell1"/>
  </cacheSource>
  <cacheFields count="36">
    <cacheField name="Vkedja" numFmtId="49">
      <sharedItems/>
    </cacheField>
    <cacheField name="BarnID" numFmtId="0">
      <sharedItems containsSemiMixedTypes="0" containsString="0" containsNumber="1" containsInteger="1" minValue="98309" maxValue="157759"/>
    </cacheField>
    <cacheField name="Löpnr" numFmtId="0">
      <sharedItems containsSemiMixedTypes="0" containsString="0" containsNumber="1" containsInteger="1" minValue="1" maxValue="1786"/>
    </cacheField>
    <cacheField name="Sex" numFmtId="0">
      <sharedItems count="4">
        <s v="Boy, n=985"/>
        <s v="Girl, n=801"/>
        <s v="Boy, n=1010" u="1"/>
        <s v="Girl, n=804" u="1"/>
      </sharedItems>
    </cacheField>
    <cacheField name="ExtraO2_36w" numFmtId="49">
      <sharedItems count="4">
        <s v="1. Yes"/>
        <s v="2. No"/>
        <s v="No" u="1"/>
        <s v="Yes" u="1"/>
      </sharedItems>
    </cacheField>
    <cacheField name="Severe BPD" numFmtId="49">
      <sharedItems count="4">
        <s v="1. Yes"/>
        <s v="2. No"/>
        <s v="No" u="1"/>
        <s v="Yes" u="1"/>
      </sharedItems>
    </cacheField>
    <cacheField name="IVH grade 3-4" numFmtId="49">
      <sharedItems count="4">
        <s v="2. No"/>
        <s v="1. Yes"/>
        <s v="No" u="1"/>
        <s v="Yes" u="1"/>
      </sharedItems>
    </cacheField>
    <cacheField name="AntenatSteroid" numFmtId="49">
      <sharedItems count="6">
        <s v="1. Yes"/>
        <s v="3. No data"/>
        <s v="2. No"/>
        <s v="No" u="1"/>
        <s v="m" u="1"/>
        <s v="Yes" u="1"/>
      </sharedItems>
    </cacheField>
    <cacheField name="HospRegion" numFmtId="49">
      <sharedItems count="6">
        <s v="Uppsala"/>
        <s v="Umeå"/>
        <s v="Stockholm"/>
        <s v="Göteborg"/>
        <s v="Linköping"/>
        <s v="Lund"/>
      </sharedItems>
    </cacheField>
    <cacheField name="BostRegion" numFmtId="49">
      <sharedItems/>
    </cacheField>
    <cacheField name="Inborn" numFmtId="0">
      <sharedItems count="4">
        <s v="2. No"/>
        <s v="1. Yes"/>
        <s v="Yes, n=1521" u="1"/>
        <s v="No, n=293" u="1"/>
      </sharedItems>
    </cacheField>
    <cacheField name="Inborn &lt;25w" numFmtId="49">
      <sharedItems containsBlank="1"/>
    </cacheField>
    <cacheField name="Inborn 25-27w" numFmtId="49">
      <sharedItems containsBlank="1"/>
    </cacheField>
    <cacheField name="GA class (w)" numFmtId="0">
      <sharedItems count="4">
        <s v="25-27w, n=1154"/>
        <s v="&lt;25w, n=632"/>
        <s v="&lt;25w, n=647" u="1"/>
        <s v="25-27w, n=1167" u="1"/>
      </sharedItems>
    </cacheField>
    <cacheField name="Delivery " numFmtId="49">
      <sharedItems count="8">
        <s v="2. Sectio"/>
        <s v="1. Vaginal"/>
        <s v="3. No data"/>
        <s v="Vaginal" u="1"/>
        <s v="Missing, n=17" u="1"/>
        <s v="Sectio, n=1083" u="1"/>
        <s v="Sectio" u="1"/>
        <s v="Vaginal, n=714" u="1"/>
      </sharedItems>
    </cacheField>
    <cacheField name="FV_SD" numFmtId="2">
      <sharedItems containsBlank="1" containsMixedTypes="1" containsNumber="1" minValue="-4.8859469498547545" maxValue="3.4563474276607398"/>
    </cacheField>
    <cacheField name="BW z-score" numFmtId="2">
      <sharedItems count="11">
        <s v="2. ≥ -2SD"/>
        <s v="1. &lt; -2SD"/>
        <s v="3. &gt;2SD" u="1"/>
        <s v="&gt;= -2SD" u="1"/>
        <s v="1. &lt;-2SD" u="1"/>
        <s v="Missing, n=25" u="1"/>
        <s v="2. &gt;= -2SD" u="1"/>
        <s v="&lt;-2 SD, n=364" u="1"/>
        <s v="-2 - +2 SD, n=1412" u="1"/>
        <s v="&gt;2 SD, n=13" u="1"/>
        <s v="2. -2SD  - +2SD" u="1"/>
      </sharedItems>
    </cacheField>
    <cacheField name="Surf &lt;2h" numFmtId="1">
      <sharedItems count="3">
        <s v="1. Yes"/>
        <s v="2. No"/>
        <s v="3. No data"/>
      </sharedItems>
    </cacheField>
    <cacheField name="PostnatSteroid (system)" numFmtId="49">
      <sharedItems count="5">
        <s v="1. Yes"/>
        <s v="2. No"/>
        <s v="2. No≥≥"/>
        <s v=" No" u="1"/>
        <s v=" Yes" u="1"/>
      </sharedItems>
    </cacheField>
    <cacheField name="PostnatSteroid (inhal)" numFmtId="49">
      <sharedItems count="4">
        <s v="2. No"/>
        <s v="1. Yes"/>
        <s v=" No" u="1"/>
        <s v=" Yes" u="1"/>
      </sharedItems>
    </cacheField>
    <cacheField name="CPAPdygn" numFmtId="0">
      <sharedItems containsSemiMixedTypes="0" containsString="0" containsNumber="1" containsInteger="1" minValue="0" maxValue="184"/>
    </cacheField>
    <cacheField name="HFNCdygn" numFmtId="0">
      <sharedItems containsSemiMixedTypes="0" containsString="0" containsNumber="1" containsInteger="1" minValue="0" maxValue="175"/>
    </cacheField>
    <cacheField name="RESPdygn" numFmtId="0">
      <sharedItems containsSemiMixedTypes="0" containsString="0" containsNumber="1" containsInteger="1" minValue="0" maxValue="378"/>
    </cacheField>
    <cacheField name="Late onset sepsis" numFmtId="0">
      <sharedItems count="4">
        <s v="2. No"/>
        <s v="1. Yes"/>
        <s v=" No" u="1"/>
        <s v=" Yes" u="1"/>
      </sharedItems>
    </cacheField>
    <cacheField name="InsulinAdmin" numFmtId="49">
      <sharedItems count="4">
        <s v="2. No"/>
        <s v="1. Yes"/>
        <s v="No" u="1"/>
        <s v="Yes" u="1"/>
      </sharedItems>
    </cacheField>
    <cacheField name="PDA_Pharmacol" numFmtId="49">
      <sharedItems count="4">
        <s v="2. No"/>
        <s v="1. Yes"/>
        <s v="No" u="1"/>
        <s v="Yes" u="1"/>
      </sharedItems>
    </cacheField>
    <cacheField name="PDA_Surgery" numFmtId="49">
      <sharedItems count="4">
        <s v="2. No"/>
        <s v="1. Yes"/>
        <s v="No" u="1"/>
        <s v="Yes" u="1"/>
      </sharedItems>
    </cacheField>
    <cacheField name="EryTransf" numFmtId="0">
      <sharedItems containsSemiMixedTypes="0" containsString="0" containsNumber="1" containsInteger="1" minValue="0" maxValue="69"/>
    </cacheField>
    <cacheField name="PlasmaTransf" numFmtId="0">
      <sharedItems containsSemiMixedTypes="0" containsString="0" containsNumber="1" containsInteger="1" minValue="0" maxValue="89"/>
    </cacheField>
    <cacheField name="TrcTransf" numFmtId="0">
      <sharedItems containsSemiMixedTypes="0" containsString="0" containsNumber="1" containsInteger="1" minValue="0" maxValue="22"/>
    </cacheField>
    <cacheField name="InotropeAdmin" numFmtId="49">
      <sharedItems count="4">
        <s v="2. No"/>
        <s v="1. Yes"/>
        <s v="No" u="1"/>
        <s v="Yes" u="1"/>
      </sharedItems>
    </cacheField>
    <cacheField name="ROP_Treat" numFmtId="49">
      <sharedItems containsBlank="1" count="9">
        <s v="2. No"/>
        <s v="1. Yes"/>
        <s v="3. No data"/>
        <m u="1"/>
        <s v="No" u="1"/>
        <s v="&lt;-2 SD" u="1"/>
        <s v="Us" u="1"/>
        <s v="m" u="1"/>
        <s v="Yes" u="1"/>
      </sharedItems>
    </cacheField>
    <cacheField name="BreastfeedDischarge" numFmtId="49">
      <sharedItems containsBlank="1" count="8">
        <s v="2. No"/>
        <s v="3. No data"/>
        <s v="1. Yes"/>
        <m u="1"/>
        <s v="No" u="1"/>
        <s v="&lt;-2 SD" u="1"/>
        <s v="m" u="1"/>
        <s v="All/Some" u="1"/>
      </sharedItems>
    </cacheField>
    <cacheField name="Tertial" numFmtId="0">
      <sharedItems count="15">
        <s v="14T2"/>
        <s v="14T3"/>
        <s v="15T1"/>
        <s v="15T2"/>
        <s v="15T3"/>
        <s v="16T2"/>
        <s v="16T1"/>
        <s v="16T3"/>
        <s v="17T1"/>
        <s v="17T3"/>
        <s v="17T2"/>
        <s v="18T1"/>
        <s v="18T2"/>
        <s v="18T3"/>
        <s v="14T1" u="1"/>
      </sharedItems>
    </cacheField>
    <cacheField name="Survival" numFmtId="0">
      <sharedItems count="4">
        <s v="1. Yes"/>
        <s v="2. No"/>
        <s v=" No" u="1"/>
        <s v=" Yes" u="1"/>
      </sharedItems>
    </cacheField>
    <cacheField name="FollolwUp24m" numFmtId="14">
      <sharedItems containsBlank="1" count="6">
        <s v="2. No"/>
        <s v="1. Yes"/>
        <m u="1"/>
        <s v="No" u="1"/>
        <s v="&lt;-2 SD" u="1"/>
        <s v="Yes" u="1"/>
      </sharedItems>
    </cacheField>
  </cacheFields>
  <extLst>
    <ext xmlns:x14="http://schemas.microsoft.com/office/spreadsheetml/2009/9/main" uri="{725AE2AE-9491-48be-B2B4-4EB974FC3084}">
      <x14:pivotCacheDefinition pivotCacheId="20254794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6">
  <r>
    <s v="Komplett"/>
    <n v="98309"/>
    <n v="1"/>
    <x v="0"/>
    <x v="0"/>
    <x v="0"/>
    <x v="0"/>
    <x v="0"/>
    <x v="0"/>
    <s v="Uppsala"/>
    <x v="0"/>
    <m/>
    <s v="Yes"/>
    <x v="0"/>
    <x v="0"/>
    <n v="-1.6501344210623898"/>
    <x v="0"/>
    <x v="0"/>
    <x v="0"/>
    <x v="0"/>
    <n v="79"/>
    <n v="0"/>
    <n v="126"/>
    <x v="0"/>
    <x v="0"/>
    <x v="0"/>
    <x v="0"/>
    <n v="6"/>
    <n v="1"/>
    <n v="0"/>
    <x v="0"/>
    <x v="0"/>
    <x v="0"/>
    <x v="0"/>
    <x v="0"/>
    <x v="0"/>
  </r>
  <r>
    <s v="Komplett"/>
    <n v="98368"/>
    <n v="2"/>
    <x v="0"/>
    <x v="1"/>
    <x v="1"/>
    <x v="0"/>
    <x v="0"/>
    <x v="0"/>
    <s v="Uppsala"/>
    <x v="1"/>
    <m/>
    <s v="Yes"/>
    <x v="0"/>
    <x v="0"/>
    <n v="-1.6037823305831092"/>
    <x v="0"/>
    <x v="0"/>
    <x v="1"/>
    <x v="0"/>
    <n v="57"/>
    <n v="0"/>
    <n v="148"/>
    <x v="0"/>
    <x v="0"/>
    <x v="0"/>
    <x v="0"/>
    <n v="0"/>
    <n v="0"/>
    <n v="0"/>
    <x v="0"/>
    <x v="0"/>
    <x v="0"/>
    <x v="0"/>
    <x v="0"/>
    <x v="0"/>
  </r>
  <r>
    <s v="Komplett"/>
    <n v="98920"/>
    <n v="3"/>
    <x v="1"/>
    <x v="0"/>
    <x v="1"/>
    <x v="0"/>
    <x v="0"/>
    <x v="0"/>
    <s v="Lund"/>
    <x v="1"/>
    <s v="&lt;-2 SD"/>
    <s v="Yes"/>
    <x v="1"/>
    <x v="1"/>
    <n v="-3.0195381882770866"/>
    <x v="1"/>
    <x v="0"/>
    <x v="1"/>
    <x v="0"/>
    <n v="53"/>
    <n v="0"/>
    <n v="10"/>
    <x v="1"/>
    <x v="0"/>
    <x v="1"/>
    <x v="0"/>
    <n v="7"/>
    <n v="7"/>
    <n v="0"/>
    <x v="0"/>
    <x v="0"/>
    <x v="0"/>
    <x v="0"/>
    <x v="0"/>
    <x v="1"/>
  </r>
  <r>
    <s v="Komplett"/>
    <n v="98926"/>
    <n v="4"/>
    <x v="1"/>
    <x v="1"/>
    <x v="1"/>
    <x v="0"/>
    <x v="0"/>
    <x v="1"/>
    <s v="Lund"/>
    <x v="1"/>
    <m/>
    <s v="Yes"/>
    <x v="1"/>
    <x v="0"/>
    <n v="-1.2047262336859987"/>
    <x v="0"/>
    <x v="0"/>
    <x v="0"/>
    <x v="1"/>
    <n v="64"/>
    <n v="0"/>
    <n v="12"/>
    <x v="1"/>
    <x v="1"/>
    <x v="1"/>
    <x v="0"/>
    <n v="7"/>
    <n v="5"/>
    <n v="0"/>
    <x v="0"/>
    <x v="1"/>
    <x v="1"/>
    <x v="0"/>
    <x v="0"/>
    <x v="0"/>
  </r>
  <r>
    <s v="Komplett"/>
    <n v="99516"/>
    <n v="5"/>
    <x v="1"/>
    <x v="0"/>
    <x v="1"/>
    <x v="0"/>
    <x v="0"/>
    <x v="0"/>
    <s v="Uppsala"/>
    <x v="1"/>
    <m/>
    <s v="No"/>
    <x v="1"/>
    <x v="1"/>
    <n v="-0.6765847845308115"/>
    <x v="0"/>
    <x v="1"/>
    <x v="1"/>
    <x v="0"/>
    <n v="123"/>
    <n v="0"/>
    <n v="7"/>
    <x v="1"/>
    <x v="0"/>
    <x v="0"/>
    <x v="0"/>
    <n v="0"/>
    <n v="0"/>
    <n v="0"/>
    <x v="0"/>
    <x v="1"/>
    <x v="1"/>
    <x v="0"/>
    <x v="0"/>
    <x v="0"/>
  </r>
  <r>
    <s v="Komplett"/>
    <n v="99633"/>
    <n v="6"/>
    <x v="0"/>
    <x v="0"/>
    <x v="0"/>
    <x v="0"/>
    <x v="0"/>
    <x v="0"/>
    <s v="Uppsala"/>
    <x v="1"/>
    <s v="Yes"/>
    <m/>
    <x v="1"/>
    <x v="1"/>
    <n v="1.3028329041054385"/>
    <x v="0"/>
    <x v="0"/>
    <x v="1"/>
    <x v="0"/>
    <n v="36"/>
    <n v="0"/>
    <n v="74"/>
    <x v="1"/>
    <x v="0"/>
    <x v="0"/>
    <x v="1"/>
    <n v="0"/>
    <n v="0"/>
    <n v="0"/>
    <x v="0"/>
    <x v="0"/>
    <x v="0"/>
    <x v="0"/>
    <x v="0"/>
    <x v="0"/>
  </r>
  <r>
    <s v="Komplett"/>
    <n v="99749"/>
    <n v="7"/>
    <x v="0"/>
    <x v="1"/>
    <x v="1"/>
    <x v="0"/>
    <x v="0"/>
    <x v="0"/>
    <s v="Uppsala"/>
    <x v="1"/>
    <s v="Yes"/>
    <m/>
    <x v="0"/>
    <x v="1"/>
    <n v="0.11479408810446262"/>
    <x v="0"/>
    <x v="0"/>
    <x v="1"/>
    <x v="0"/>
    <n v="75"/>
    <n v="0"/>
    <n v="65"/>
    <x v="1"/>
    <x v="0"/>
    <x v="0"/>
    <x v="0"/>
    <n v="2"/>
    <n v="0"/>
    <n v="0"/>
    <x v="0"/>
    <x v="0"/>
    <x v="2"/>
    <x v="0"/>
    <x v="0"/>
    <x v="0"/>
  </r>
  <r>
    <s v="Komplett"/>
    <n v="99753"/>
    <n v="8"/>
    <x v="0"/>
    <x v="0"/>
    <x v="0"/>
    <x v="0"/>
    <x v="0"/>
    <x v="0"/>
    <s v="Uppsala"/>
    <x v="0"/>
    <s v="Yes"/>
    <m/>
    <x v="1"/>
    <x v="0"/>
    <n v="-0.32659726474790773"/>
    <x v="0"/>
    <x v="0"/>
    <x v="1"/>
    <x v="0"/>
    <n v="46"/>
    <n v="0"/>
    <n v="34"/>
    <x v="1"/>
    <x v="0"/>
    <x v="0"/>
    <x v="0"/>
    <n v="6"/>
    <n v="0"/>
    <n v="0"/>
    <x v="0"/>
    <x v="0"/>
    <x v="0"/>
    <x v="0"/>
    <x v="0"/>
    <x v="0"/>
  </r>
  <r>
    <s v="Komplett"/>
    <n v="100148"/>
    <n v="9"/>
    <x v="1"/>
    <x v="0"/>
    <x v="1"/>
    <x v="0"/>
    <x v="0"/>
    <x v="0"/>
    <s v="Umeå"/>
    <x v="1"/>
    <s v="Yes"/>
    <m/>
    <x v="0"/>
    <x v="1"/>
    <n v="-0.50371155885471897"/>
    <x v="0"/>
    <x v="0"/>
    <x v="1"/>
    <x v="0"/>
    <n v="123"/>
    <n v="0"/>
    <n v="37"/>
    <x v="0"/>
    <x v="0"/>
    <x v="0"/>
    <x v="0"/>
    <n v="16"/>
    <n v="3"/>
    <n v="0"/>
    <x v="0"/>
    <x v="0"/>
    <x v="2"/>
    <x v="0"/>
    <x v="1"/>
    <x v="0"/>
  </r>
  <r>
    <s v="Bruten"/>
    <n v="100161"/>
    <n v="10"/>
    <x v="1"/>
    <x v="1"/>
    <x v="1"/>
    <x v="0"/>
    <x v="0"/>
    <x v="1"/>
    <s v="Göteborg"/>
    <x v="1"/>
    <m/>
    <s v="Yes"/>
    <x v="0"/>
    <x v="0"/>
    <n v="6.6832510303345347E-2"/>
    <x v="0"/>
    <x v="1"/>
    <x v="0"/>
    <x v="0"/>
    <n v="12"/>
    <n v="0"/>
    <n v="7"/>
    <x v="0"/>
    <x v="0"/>
    <x v="0"/>
    <x v="0"/>
    <n v="6"/>
    <n v="2"/>
    <n v="0"/>
    <x v="0"/>
    <x v="0"/>
    <x v="0"/>
    <x v="0"/>
    <x v="0"/>
    <x v="0"/>
  </r>
  <r>
    <s v="Komplett"/>
    <n v="100544"/>
    <n v="11"/>
    <x v="0"/>
    <x v="0"/>
    <x v="0"/>
    <x v="0"/>
    <x v="0"/>
    <x v="2"/>
    <s v="Stockholm"/>
    <x v="1"/>
    <s v="&lt;-2 SD"/>
    <s v="Yes"/>
    <x v="0"/>
    <x v="0"/>
    <n v="-2.0160879747479887"/>
    <x v="1"/>
    <x v="1"/>
    <x v="1"/>
    <x v="1"/>
    <n v="87"/>
    <n v="22"/>
    <n v="15"/>
    <x v="0"/>
    <x v="0"/>
    <x v="1"/>
    <x v="1"/>
    <n v="9"/>
    <n v="3"/>
    <n v="0"/>
    <x v="1"/>
    <x v="0"/>
    <x v="0"/>
    <x v="0"/>
    <x v="0"/>
    <x v="1"/>
  </r>
  <r>
    <s v="Komplett"/>
    <n v="100559"/>
    <n v="12"/>
    <x v="0"/>
    <x v="0"/>
    <x v="0"/>
    <x v="0"/>
    <x v="0"/>
    <x v="3"/>
    <s v="Göteborg"/>
    <x v="1"/>
    <m/>
    <s v="Yes"/>
    <x v="0"/>
    <x v="0"/>
    <n v="0.37343291544411839"/>
    <x v="1"/>
    <x v="0"/>
    <x v="1"/>
    <x v="0"/>
    <n v="16"/>
    <n v="0"/>
    <n v="3"/>
    <x v="0"/>
    <x v="0"/>
    <x v="0"/>
    <x v="0"/>
    <n v="3"/>
    <n v="0"/>
    <n v="0"/>
    <x v="0"/>
    <x v="1"/>
    <x v="0"/>
    <x v="1"/>
    <x v="0"/>
    <x v="0"/>
  </r>
  <r>
    <s v="Komplett"/>
    <n v="100622"/>
    <n v="13"/>
    <x v="1"/>
    <x v="1"/>
    <x v="1"/>
    <x v="0"/>
    <x v="0"/>
    <x v="3"/>
    <s v="Göteborg"/>
    <x v="1"/>
    <s v="Yes"/>
    <m/>
    <x v="0"/>
    <x v="0"/>
    <n v="-1.7719884996772868"/>
    <x v="0"/>
    <x v="1"/>
    <x v="1"/>
    <x v="0"/>
    <n v="30"/>
    <n v="0"/>
    <n v="6"/>
    <x v="0"/>
    <x v="0"/>
    <x v="1"/>
    <x v="0"/>
    <n v="8"/>
    <n v="3"/>
    <n v="0"/>
    <x v="0"/>
    <x v="0"/>
    <x v="2"/>
    <x v="0"/>
    <x v="0"/>
    <x v="0"/>
  </r>
  <r>
    <s v="Bruten"/>
    <n v="100654"/>
    <n v="14"/>
    <x v="1"/>
    <x v="0"/>
    <x v="1"/>
    <x v="0"/>
    <x v="0"/>
    <x v="3"/>
    <s v="Umeå"/>
    <x v="1"/>
    <m/>
    <s v="Yes"/>
    <x v="0"/>
    <x v="0"/>
    <n v="-1.2763308083428453"/>
    <x v="1"/>
    <x v="2"/>
    <x v="1"/>
    <x v="0"/>
    <n v="89"/>
    <n v="0"/>
    <n v="21"/>
    <x v="1"/>
    <x v="0"/>
    <x v="1"/>
    <x v="0"/>
    <n v="16"/>
    <n v="0"/>
    <n v="0"/>
    <x v="1"/>
    <x v="0"/>
    <x v="2"/>
    <x v="0"/>
    <x v="0"/>
    <x v="0"/>
  </r>
  <r>
    <s v="Komplett"/>
    <n v="100781"/>
    <n v="15"/>
    <x v="0"/>
    <x v="0"/>
    <x v="1"/>
    <x v="0"/>
    <x v="0"/>
    <x v="2"/>
    <s v="Uppsala"/>
    <x v="1"/>
    <s v="Yes"/>
    <m/>
    <x v="1"/>
    <x v="0"/>
    <n v="0.14530010059237733"/>
    <x v="0"/>
    <x v="0"/>
    <x v="0"/>
    <x v="1"/>
    <n v="18"/>
    <n v="0"/>
    <n v="41"/>
    <x v="0"/>
    <x v="0"/>
    <x v="1"/>
    <x v="0"/>
    <n v="5"/>
    <n v="0"/>
    <n v="0"/>
    <x v="0"/>
    <x v="0"/>
    <x v="0"/>
    <x v="0"/>
    <x v="0"/>
    <x v="1"/>
  </r>
  <r>
    <s v="Komplett"/>
    <n v="102191"/>
    <n v="16"/>
    <x v="0"/>
    <x v="0"/>
    <x v="1"/>
    <x v="0"/>
    <x v="0"/>
    <x v="3"/>
    <s v="Linköping"/>
    <x v="1"/>
    <m/>
    <s v="No"/>
    <x v="1"/>
    <x v="0"/>
    <n v="-0.60469275646212151"/>
    <x v="0"/>
    <x v="0"/>
    <x v="0"/>
    <x v="0"/>
    <n v="50"/>
    <n v="0"/>
    <n v="18"/>
    <x v="1"/>
    <x v="1"/>
    <x v="0"/>
    <x v="1"/>
    <n v="10"/>
    <n v="2"/>
    <n v="0"/>
    <x v="1"/>
    <x v="1"/>
    <x v="1"/>
    <x v="0"/>
    <x v="0"/>
    <x v="1"/>
  </r>
  <r>
    <s v="Komplett"/>
    <n v="102222"/>
    <n v="17"/>
    <x v="1"/>
    <x v="0"/>
    <x v="1"/>
    <x v="0"/>
    <x v="0"/>
    <x v="3"/>
    <s v="Göteborg"/>
    <x v="1"/>
    <m/>
    <s v="Yes"/>
    <x v="0"/>
    <x v="1"/>
    <n v="1.6424194422443619"/>
    <x v="0"/>
    <x v="1"/>
    <x v="0"/>
    <x v="0"/>
    <n v="27"/>
    <n v="0"/>
    <n v="4"/>
    <x v="1"/>
    <x v="0"/>
    <x v="1"/>
    <x v="1"/>
    <n v="6"/>
    <n v="1"/>
    <n v="0"/>
    <x v="1"/>
    <x v="0"/>
    <x v="0"/>
    <x v="0"/>
    <x v="0"/>
    <x v="1"/>
  </r>
  <r>
    <s v="Komplett"/>
    <n v="102236"/>
    <n v="18"/>
    <x v="1"/>
    <x v="0"/>
    <x v="1"/>
    <x v="0"/>
    <x v="0"/>
    <x v="3"/>
    <s v="Lund"/>
    <x v="1"/>
    <m/>
    <s v="Yes"/>
    <x v="0"/>
    <x v="1"/>
    <n v="-0.23834236727789951"/>
    <x v="0"/>
    <x v="2"/>
    <x v="1"/>
    <x v="0"/>
    <n v="15"/>
    <n v="0"/>
    <n v="0"/>
    <x v="1"/>
    <x v="0"/>
    <x v="1"/>
    <x v="0"/>
    <n v="1"/>
    <n v="0"/>
    <n v="0"/>
    <x v="0"/>
    <x v="0"/>
    <x v="0"/>
    <x v="0"/>
    <x v="0"/>
    <x v="1"/>
  </r>
  <r>
    <s v="Bruten"/>
    <n v="102305"/>
    <n v="19"/>
    <x v="0"/>
    <x v="0"/>
    <x v="1"/>
    <x v="0"/>
    <x v="0"/>
    <x v="4"/>
    <s v="Linköping"/>
    <x v="1"/>
    <m/>
    <s v="Yes"/>
    <x v="0"/>
    <x v="0"/>
    <n v="1.2993503248375813"/>
    <x v="0"/>
    <x v="2"/>
    <x v="0"/>
    <x v="1"/>
    <n v="23"/>
    <n v="0"/>
    <n v="26"/>
    <x v="0"/>
    <x v="0"/>
    <x v="1"/>
    <x v="0"/>
    <n v="15"/>
    <n v="23"/>
    <n v="0"/>
    <x v="1"/>
    <x v="0"/>
    <x v="2"/>
    <x v="0"/>
    <x v="0"/>
    <x v="1"/>
  </r>
  <r>
    <s v="Komplett"/>
    <n v="102476"/>
    <n v="20"/>
    <x v="1"/>
    <x v="0"/>
    <x v="1"/>
    <x v="0"/>
    <x v="0"/>
    <x v="2"/>
    <s v="Stockholm"/>
    <x v="1"/>
    <s v="&lt;-2 SD"/>
    <s v="Yes"/>
    <x v="0"/>
    <x v="0"/>
    <n v="-2.4023314429741651"/>
    <x v="1"/>
    <x v="0"/>
    <x v="1"/>
    <x v="1"/>
    <n v="9"/>
    <n v="0"/>
    <n v="25"/>
    <x v="0"/>
    <x v="0"/>
    <x v="0"/>
    <x v="0"/>
    <n v="0"/>
    <n v="1"/>
    <n v="0"/>
    <x v="0"/>
    <x v="0"/>
    <x v="0"/>
    <x v="0"/>
    <x v="0"/>
    <x v="1"/>
  </r>
  <r>
    <s v="Bruten"/>
    <n v="102544"/>
    <n v="21"/>
    <x v="0"/>
    <x v="0"/>
    <x v="1"/>
    <x v="0"/>
    <x v="0"/>
    <x v="2"/>
    <s v="Umeå"/>
    <x v="1"/>
    <s v="Yes"/>
    <m/>
    <x v="0"/>
    <x v="0"/>
    <n v="-1.0331467929401636"/>
    <x v="0"/>
    <x v="0"/>
    <x v="0"/>
    <x v="0"/>
    <n v="41"/>
    <n v="0"/>
    <n v="35"/>
    <x v="0"/>
    <x v="0"/>
    <x v="1"/>
    <x v="0"/>
    <n v="24"/>
    <n v="6"/>
    <n v="0"/>
    <x v="0"/>
    <x v="0"/>
    <x v="1"/>
    <x v="0"/>
    <x v="0"/>
    <x v="1"/>
  </r>
  <r>
    <s v="Bruten"/>
    <n v="102615"/>
    <n v="22"/>
    <x v="0"/>
    <x v="0"/>
    <x v="1"/>
    <x v="0"/>
    <x v="1"/>
    <x v="3"/>
    <s v="Göteborg"/>
    <x v="1"/>
    <s v="Yes"/>
    <m/>
    <x v="0"/>
    <x v="1"/>
    <n v="-0.45111612351248348"/>
    <x v="0"/>
    <x v="0"/>
    <x v="1"/>
    <x v="0"/>
    <n v="32"/>
    <n v="0"/>
    <n v="55"/>
    <x v="1"/>
    <x v="1"/>
    <x v="1"/>
    <x v="1"/>
    <n v="36"/>
    <n v="58"/>
    <n v="0"/>
    <x v="1"/>
    <x v="0"/>
    <x v="2"/>
    <x v="0"/>
    <x v="0"/>
    <x v="1"/>
  </r>
  <r>
    <s v="Komplett"/>
    <n v="103779"/>
    <n v="23"/>
    <x v="1"/>
    <x v="0"/>
    <x v="1"/>
    <x v="0"/>
    <x v="0"/>
    <x v="5"/>
    <s v="Uppsala"/>
    <x v="1"/>
    <s v="Yes"/>
    <m/>
    <x v="1"/>
    <x v="0"/>
    <n v="1.2330851149011131"/>
    <x v="0"/>
    <x v="0"/>
    <x v="1"/>
    <x v="1"/>
    <n v="36"/>
    <n v="0"/>
    <n v="49"/>
    <x v="0"/>
    <x v="1"/>
    <x v="1"/>
    <x v="1"/>
    <n v="0"/>
    <n v="0"/>
    <n v="0"/>
    <x v="1"/>
    <x v="0"/>
    <x v="2"/>
    <x v="0"/>
    <x v="0"/>
    <x v="1"/>
  </r>
  <r>
    <s v="Komplett"/>
    <n v="103799"/>
    <n v="24"/>
    <x v="0"/>
    <x v="1"/>
    <x v="1"/>
    <x v="0"/>
    <x v="0"/>
    <x v="5"/>
    <s v="Göteborg"/>
    <x v="1"/>
    <s v="Yes"/>
    <m/>
    <x v="0"/>
    <x v="1"/>
    <n v="-0.95752379892000228"/>
    <x v="0"/>
    <x v="0"/>
    <x v="1"/>
    <x v="0"/>
    <n v="33"/>
    <n v="0"/>
    <n v="22"/>
    <x v="0"/>
    <x v="0"/>
    <x v="0"/>
    <x v="0"/>
    <n v="16"/>
    <n v="3"/>
    <n v="0"/>
    <x v="0"/>
    <x v="0"/>
    <x v="1"/>
    <x v="0"/>
    <x v="0"/>
    <x v="1"/>
  </r>
  <r>
    <s v="Komplett"/>
    <n v="103819"/>
    <n v="25"/>
    <x v="1"/>
    <x v="1"/>
    <x v="1"/>
    <x v="0"/>
    <x v="0"/>
    <x v="5"/>
    <s v="Lund"/>
    <x v="0"/>
    <s v="Yes"/>
    <m/>
    <x v="0"/>
    <x v="0"/>
    <n v="-0.5509641873278236"/>
    <x v="0"/>
    <x v="0"/>
    <x v="1"/>
    <x v="0"/>
    <n v="48"/>
    <n v="0"/>
    <n v="26"/>
    <x v="0"/>
    <x v="0"/>
    <x v="0"/>
    <x v="0"/>
    <n v="14"/>
    <n v="8"/>
    <n v="0"/>
    <x v="0"/>
    <x v="0"/>
    <x v="1"/>
    <x v="0"/>
    <x v="0"/>
    <x v="0"/>
  </r>
  <r>
    <s v="Komplett"/>
    <n v="103834"/>
    <n v="26"/>
    <x v="0"/>
    <x v="0"/>
    <x v="1"/>
    <x v="0"/>
    <x v="0"/>
    <x v="4"/>
    <s v="Lund"/>
    <x v="1"/>
    <m/>
    <s v="Yes"/>
    <x v="1"/>
    <x v="0"/>
    <n v="-0.68458233194960305"/>
    <x v="1"/>
    <x v="1"/>
    <x v="0"/>
    <x v="1"/>
    <n v="4"/>
    <n v="0"/>
    <n v="1"/>
    <x v="0"/>
    <x v="0"/>
    <x v="1"/>
    <x v="0"/>
    <n v="1"/>
    <n v="0"/>
    <n v="0"/>
    <x v="1"/>
    <x v="1"/>
    <x v="0"/>
    <x v="0"/>
    <x v="0"/>
    <x v="1"/>
  </r>
  <r>
    <s v="Komplett"/>
    <n v="103968"/>
    <n v="27"/>
    <x v="0"/>
    <x v="1"/>
    <x v="1"/>
    <x v="0"/>
    <x v="0"/>
    <x v="4"/>
    <s v="Stockholm"/>
    <x v="1"/>
    <s v="Yes"/>
    <m/>
    <x v="0"/>
    <x v="0"/>
    <n v="-0.43307310957889339"/>
    <x v="0"/>
    <x v="2"/>
    <x v="1"/>
    <x v="0"/>
    <n v="52"/>
    <n v="0"/>
    <n v="21"/>
    <x v="0"/>
    <x v="0"/>
    <x v="0"/>
    <x v="0"/>
    <n v="11"/>
    <n v="2"/>
    <n v="0"/>
    <x v="0"/>
    <x v="0"/>
    <x v="2"/>
    <x v="0"/>
    <x v="0"/>
    <x v="0"/>
  </r>
  <r>
    <s v="Komplett"/>
    <n v="103977"/>
    <n v="28"/>
    <x v="0"/>
    <x v="0"/>
    <x v="0"/>
    <x v="0"/>
    <x v="0"/>
    <x v="0"/>
    <s v="Uppsala"/>
    <x v="1"/>
    <m/>
    <s v="Yes"/>
    <x v="0"/>
    <x v="0"/>
    <n v="-1.2141421914411525"/>
    <x v="1"/>
    <x v="0"/>
    <x v="0"/>
    <x v="0"/>
    <n v="52"/>
    <n v="0"/>
    <n v="9"/>
    <x v="0"/>
    <x v="0"/>
    <x v="0"/>
    <x v="0"/>
    <n v="8"/>
    <n v="7"/>
    <n v="0"/>
    <x v="0"/>
    <x v="0"/>
    <x v="1"/>
    <x v="0"/>
    <x v="1"/>
    <x v="0"/>
  </r>
  <r>
    <s v="Komplett"/>
    <n v="104031"/>
    <n v="29"/>
    <x v="1"/>
    <x v="1"/>
    <x v="1"/>
    <x v="0"/>
    <x v="0"/>
    <x v="1"/>
    <s v="Göteborg"/>
    <x v="1"/>
    <s v="&lt;-2 SD"/>
    <s v="Yes"/>
    <x v="1"/>
    <x v="0"/>
    <n v="-4.2117063015453597"/>
    <x v="1"/>
    <x v="0"/>
    <x v="1"/>
    <x v="0"/>
    <n v="56"/>
    <n v="0"/>
    <n v="6"/>
    <x v="0"/>
    <x v="1"/>
    <x v="0"/>
    <x v="0"/>
    <n v="12"/>
    <n v="2"/>
    <n v="0"/>
    <x v="0"/>
    <x v="0"/>
    <x v="0"/>
    <x v="0"/>
    <x v="0"/>
    <x v="1"/>
  </r>
  <r>
    <s v="Bruten"/>
    <n v="104032"/>
    <n v="30"/>
    <x v="0"/>
    <x v="1"/>
    <x v="1"/>
    <x v="0"/>
    <x v="0"/>
    <x v="1"/>
    <s v="Göteborg"/>
    <x v="1"/>
    <s v="Yes"/>
    <s v="&lt;-2 SD"/>
    <x v="0"/>
    <x v="0"/>
    <n v="-2.1997490219236733"/>
    <x v="0"/>
    <x v="0"/>
    <x v="1"/>
    <x v="0"/>
    <n v="84"/>
    <n v="0"/>
    <n v="28"/>
    <x v="1"/>
    <x v="0"/>
    <x v="0"/>
    <x v="0"/>
    <n v="24"/>
    <n v="17"/>
    <n v="0"/>
    <x v="0"/>
    <x v="0"/>
    <x v="2"/>
    <x v="0"/>
    <x v="0"/>
    <x v="0"/>
  </r>
  <r>
    <s v="Komplett"/>
    <n v="104035"/>
    <n v="31"/>
    <x v="1"/>
    <x v="0"/>
    <x v="0"/>
    <x v="1"/>
    <x v="0"/>
    <x v="0"/>
    <s v="Uppsala"/>
    <x v="1"/>
    <m/>
    <s v="No"/>
    <x v="1"/>
    <x v="1"/>
    <n v="-1.2381697858108589"/>
    <x v="0"/>
    <x v="0"/>
    <x v="1"/>
    <x v="0"/>
    <n v="34"/>
    <n v="0"/>
    <n v="2"/>
    <x v="1"/>
    <x v="0"/>
    <x v="0"/>
    <x v="0"/>
    <n v="2"/>
    <n v="0"/>
    <n v="0"/>
    <x v="0"/>
    <x v="1"/>
    <x v="2"/>
    <x v="0"/>
    <x v="0"/>
    <x v="0"/>
  </r>
  <r>
    <s v="Komplett"/>
    <n v="104038"/>
    <n v="32"/>
    <x v="0"/>
    <x v="0"/>
    <x v="1"/>
    <x v="0"/>
    <x v="0"/>
    <x v="3"/>
    <s v="Lund"/>
    <x v="1"/>
    <m/>
    <s v="Yes"/>
    <x v="0"/>
    <x v="0"/>
    <n v="-1.5293458243254063"/>
    <x v="0"/>
    <x v="1"/>
    <x v="1"/>
    <x v="0"/>
    <n v="30"/>
    <n v="0"/>
    <n v="17"/>
    <x v="0"/>
    <x v="1"/>
    <x v="0"/>
    <x v="1"/>
    <n v="7"/>
    <n v="2"/>
    <n v="0"/>
    <x v="0"/>
    <x v="0"/>
    <x v="2"/>
    <x v="0"/>
    <x v="0"/>
    <x v="1"/>
  </r>
  <r>
    <s v="Bruten"/>
    <n v="104042"/>
    <n v="33"/>
    <x v="0"/>
    <x v="0"/>
    <x v="1"/>
    <x v="0"/>
    <x v="0"/>
    <x v="0"/>
    <s v="Uppsala"/>
    <x v="1"/>
    <m/>
    <s v="Yes"/>
    <x v="0"/>
    <x v="0"/>
    <n v="-0.25845179040393512"/>
    <x v="0"/>
    <x v="0"/>
    <x v="1"/>
    <x v="0"/>
    <n v="23"/>
    <n v="0"/>
    <n v="6"/>
    <x v="1"/>
    <x v="0"/>
    <x v="0"/>
    <x v="0"/>
    <n v="1"/>
    <n v="0"/>
    <n v="0"/>
    <x v="0"/>
    <x v="0"/>
    <x v="0"/>
    <x v="1"/>
    <x v="0"/>
    <x v="0"/>
  </r>
  <r>
    <s v="Komplett"/>
    <n v="104074"/>
    <n v="34"/>
    <x v="0"/>
    <x v="1"/>
    <x v="1"/>
    <x v="0"/>
    <x v="0"/>
    <x v="1"/>
    <s v="Göteborg"/>
    <x v="1"/>
    <m/>
    <s v="Yes"/>
    <x v="1"/>
    <x v="0"/>
    <n v="-1.6512649598545674"/>
    <x v="0"/>
    <x v="0"/>
    <x v="1"/>
    <x v="0"/>
    <n v="7"/>
    <n v="0"/>
    <n v="5"/>
    <x v="0"/>
    <x v="0"/>
    <x v="0"/>
    <x v="0"/>
    <n v="2"/>
    <n v="0"/>
    <n v="0"/>
    <x v="0"/>
    <x v="0"/>
    <x v="2"/>
    <x v="0"/>
    <x v="0"/>
    <x v="0"/>
  </r>
  <r>
    <s v="Komplett"/>
    <n v="104195"/>
    <n v="35"/>
    <x v="0"/>
    <x v="0"/>
    <x v="0"/>
    <x v="1"/>
    <x v="0"/>
    <x v="3"/>
    <s v="Uppsala"/>
    <x v="1"/>
    <s v="&lt;-2 SD"/>
    <s v="Yes"/>
    <x v="1"/>
    <x v="1"/>
    <n v="-3.9986031080845117"/>
    <x v="0"/>
    <x v="0"/>
    <x v="0"/>
    <x v="0"/>
    <n v="85"/>
    <n v="0"/>
    <n v="20"/>
    <x v="1"/>
    <x v="0"/>
    <x v="0"/>
    <x v="1"/>
    <n v="5"/>
    <n v="11"/>
    <n v="0"/>
    <x v="1"/>
    <x v="0"/>
    <x v="1"/>
    <x v="0"/>
    <x v="0"/>
    <x v="1"/>
  </r>
  <r>
    <s v="Komplett"/>
    <n v="104199"/>
    <n v="36"/>
    <x v="1"/>
    <x v="1"/>
    <x v="1"/>
    <x v="0"/>
    <x v="0"/>
    <x v="3"/>
    <s v="Göteborg"/>
    <x v="1"/>
    <m/>
    <s v="Yes"/>
    <x v="0"/>
    <x v="0"/>
    <n v="5.3293067460141223E-2"/>
    <x v="0"/>
    <x v="2"/>
    <x v="1"/>
    <x v="0"/>
    <n v="49"/>
    <n v="0"/>
    <n v="10"/>
    <x v="0"/>
    <x v="0"/>
    <x v="0"/>
    <x v="0"/>
    <n v="11"/>
    <n v="1"/>
    <n v="0"/>
    <x v="0"/>
    <x v="1"/>
    <x v="2"/>
    <x v="0"/>
    <x v="0"/>
    <x v="1"/>
  </r>
  <r>
    <s v="Komplett"/>
    <n v="104300"/>
    <n v="37"/>
    <x v="0"/>
    <x v="0"/>
    <x v="1"/>
    <x v="1"/>
    <x v="0"/>
    <x v="3"/>
    <s v="Göteborg"/>
    <x v="1"/>
    <m/>
    <s v="Yes"/>
    <x v="0"/>
    <x v="1"/>
    <n v="0.99670381415790299"/>
    <x v="0"/>
    <x v="0"/>
    <x v="1"/>
    <x v="0"/>
    <n v="0"/>
    <n v="0"/>
    <n v="0"/>
    <x v="0"/>
    <x v="1"/>
    <x v="0"/>
    <x v="1"/>
    <n v="0"/>
    <n v="0"/>
    <n v="0"/>
    <x v="1"/>
    <x v="1"/>
    <x v="1"/>
    <x v="0"/>
    <x v="0"/>
    <x v="1"/>
  </r>
  <r>
    <s v="Komplett"/>
    <n v="104376"/>
    <n v="38"/>
    <x v="1"/>
    <x v="1"/>
    <x v="1"/>
    <x v="0"/>
    <x v="0"/>
    <x v="5"/>
    <s v="Göteborg"/>
    <x v="1"/>
    <s v="&lt;-2 SD"/>
    <s v="Yes"/>
    <x v="0"/>
    <x v="1"/>
    <n v="-2.1803006430183536"/>
    <x v="0"/>
    <x v="2"/>
    <x v="1"/>
    <x v="0"/>
    <n v="76"/>
    <n v="0"/>
    <n v="10"/>
    <x v="0"/>
    <x v="0"/>
    <x v="0"/>
    <x v="0"/>
    <n v="14"/>
    <n v="1"/>
    <n v="0"/>
    <x v="0"/>
    <x v="0"/>
    <x v="0"/>
    <x v="0"/>
    <x v="0"/>
    <x v="1"/>
  </r>
  <r>
    <s v="Bruten"/>
    <n v="104466"/>
    <n v="39"/>
    <x v="1"/>
    <x v="0"/>
    <x v="1"/>
    <x v="0"/>
    <x v="1"/>
    <x v="5"/>
    <s v="Umeå"/>
    <x v="1"/>
    <s v="Yes"/>
    <m/>
    <x v="0"/>
    <x v="0"/>
    <n v="-1.1312525555404116"/>
    <x v="1"/>
    <x v="2"/>
    <x v="1"/>
    <x v="1"/>
    <n v="65"/>
    <n v="0"/>
    <n v="20"/>
    <x v="1"/>
    <x v="0"/>
    <x v="0"/>
    <x v="0"/>
    <n v="16"/>
    <n v="3"/>
    <n v="0"/>
    <x v="0"/>
    <x v="0"/>
    <x v="0"/>
    <x v="0"/>
    <x v="0"/>
    <x v="0"/>
  </r>
  <r>
    <s v="Bruten"/>
    <n v="104506"/>
    <n v="40"/>
    <x v="0"/>
    <x v="0"/>
    <x v="1"/>
    <x v="0"/>
    <x v="0"/>
    <x v="5"/>
    <s v="Uppsala"/>
    <x v="1"/>
    <s v="Yes"/>
    <m/>
    <x v="0"/>
    <x v="0"/>
    <n v="-0.67187802829640153"/>
    <x v="0"/>
    <x v="2"/>
    <x v="1"/>
    <x v="0"/>
    <n v="21"/>
    <n v="0"/>
    <n v="31"/>
    <x v="0"/>
    <x v="0"/>
    <x v="1"/>
    <x v="0"/>
    <n v="5"/>
    <n v="1"/>
    <n v="0"/>
    <x v="0"/>
    <x v="0"/>
    <x v="1"/>
    <x v="0"/>
    <x v="0"/>
    <x v="0"/>
  </r>
  <r>
    <s v="Bruten"/>
    <n v="104538"/>
    <n v="41"/>
    <x v="0"/>
    <x v="0"/>
    <x v="0"/>
    <x v="1"/>
    <x v="0"/>
    <x v="2"/>
    <s v="Uppsala"/>
    <x v="1"/>
    <s v="Yes"/>
    <s v="&lt;-2 SD"/>
    <x v="0"/>
    <x v="1"/>
    <n v="-2.1592442645074224"/>
    <x v="0"/>
    <x v="0"/>
    <x v="1"/>
    <x v="1"/>
    <n v="14"/>
    <n v="0"/>
    <n v="41"/>
    <x v="0"/>
    <x v="0"/>
    <x v="1"/>
    <x v="1"/>
    <n v="4"/>
    <n v="0"/>
    <n v="0"/>
    <x v="1"/>
    <x v="0"/>
    <x v="0"/>
    <x v="0"/>
    <x v="0"/>
    <x v="0"/>
  </r>
  <r>
    <s v="Komplett"/>
    <n v="104539"/>
    <n v="42"/>
    <x v="0"/>
    <x v="1"/>
    <x v="1"/>
    <x v="0"/>
    <x v="0"/>
    <x v="2"/>
    <s v="Stockholm"/>
    <x v="1"/>
    <s v="No"/>
    <m/>
    <x v="1"/>
    <x v="1"/>
    <n v="-0.68876452862677573"/>
    <x v="0"/>
    <x v="2"/>
    <x v="1"/>
    <x v="1"/>
    <n v="28"/>
    <n v="0"/>
    <n v="31"/>
    <x v="0"/>
    <x v="0"/>
    <x v="1"/>
    <x v="0"/>
    <n v="15"/>
    <n v="11"/>
    <n v="0"/>
    <x v="0"/>
    <x v="0"/>
    <x v="2"/>
    <x v="0"/>
    <x v="0"/>
    <x v="1"/>
  </r>
  <r>
    <s v="Bruten"/>
    <n v="104596"/>
    <n v="43"/>
    <x v="0"/>
    <x v="0"/>
    <x v="1"/>
    <x v="0"/>
    <x v="0"/>
    <x v="2"/>
    <s v="Umeå"/>
    <x v="0"/>
    <m/>
    <s v="Yes"/>
    <x v="0"/>
    <x v="1"/>
    <n v="1.7231425145445662"/>
    <x v="0"/>
    <x v="0"/>
    <x v="0"/>
    <x v="0"/>
    <n v="20"/>
    <n v="0"/>
    <n v="9"/>
    <x v="0"/>
    <x v="0"/>
    <x v="0"/>
    <x v="0"/>
    <n v="8"/>
    <n v="7"/>
    <n v="0"/>
    <x v="0"/>
    <x v="0"/>
    <x v="0"/>
    <x v="0"/>
    <x v="0"/>
    <x v="1"/>
  </r>
  <r>
    <s v="Komplett"/>
    <n v="104615"/>
    <n v="44"/>
    <x v="0"/>
    <x v="1"/>
    <x v="1"/>
    <x v="0"/>
    <x v="0"/>
    <x v="5"/>
    <s v="Lund"/>
    <x v="0"/>
    <s v="Yes"/>
    <m/>
    <x v="0"/>
    <x v="1"/>
    <n v="-4.9407114624505921E-2"/>
    <x v="0"/>
    <x v="1"/>
    <x v="0"/>
    <x v="1"/>
    <n v="15"/>
    <n v="0"/>
    <n v="24"/>
    <x v="1"/>
    <x v="1"/>
    <x v="1"/>
    <x v="0"/>
    <n v="15"/>
    <n v="9"/>
    <n v="0"/>
    <x v="0"/>
    <x v="0"/>
    <x v="2"/>
    <x v="0"/>
    <x v="0"/>
    <x v="0"/>
  </r>
  <r>
    <s v="Komplett"/>
    <n v="104668"/>
    <n v="45"/>
    <x v="0"/>
    <x v="1"/>
    <x v="1"/>
    <x v="0"/>
    <x v="0"/>
    <x v="2"/>
    <s v="Göteborg"/>
    <x v="1"/>
    <s v="Yes"/>
    <m/>
    <x v="0"/>
    <x v="1"/>
    <n v="-1.8401587587948762"/>
    <x v="0"/>
    <x v="2"/>
    <x v="1"/>
    <x v="0"/>
    <n v="49"/>
    <n v="0"/>
    <n v="49"/>
    <x v="0"/>
    <x v="0"/>
    <x v="0"/>
    <x v="0"/>
    <n v="15"/>
    <n v="2"/>
    <n v="0"/>
    <x v="0"/>
    <x v="0"/>
    <x v="0"/>
    <x v="0"/>
    <x v="0"/>
    <x v="1"/>
  </r>
  <r>
    <s v="Komplett"/>
    <n v="104752"/>
    <n v="46"/>
    <x v="1"/>
    <x v="1"/>
    <x v="1"/>
    <x v="0"/>
    <x v="0"/>
    <x v="5"/>
    <s v="Lund"/>
    <x v="1"/>
    <s v="Yes"/>
    <m/>
    <x v="0"/>
    <x v="0"/>
    <n v="1.1199899326747624"/>
    <x v="0"/>
    <x v="2"/>
    <x v="1"/>
    <x v="0"/>
    <n v="16"/>
    <n v="17"/>
    <n v="23"/>
    <x v="0"/>
    <x v="0"/>
    <x v="0"/>
    <x v="0"/>
    <n v="11"/>
    <n v="2"/>
    <n v="0"/>
    <x v="0"/>
    <x v="0"/>
    <x v="1"/>
    <x v="0"/>
    <x v="0"/>
    <x v="1"/>
  </r>
  <r>
    <s v="Komplett"/>
    <n v="104782"/>
    <n v="47"/>
    <x v="0"/>
    <x v="0"/>
    <x v="1"/>
    <x v="0"/>
    <x v="0"/>
    <x v="5"/>
    <s v="Göteborg"/>
    <x v="0"/>
    <s v="&lt;-2 SD"/>
    <s v="Yes"/>
    <x v="0"/>
    <x v="1"/>
    <n v="-3.510269405174713"/>
    <x v="0"/>
    <x v="1"/>
    <x v="0"/>
    <x v="0"/>
    <n v="27"/>
    <n v="0"/>
    <n v="12"/>
    <x v="0"/>
    <x v="0"/>
    <x v="1"/>
    <x v="1"/>
    <n v="15"/>
    <n v="5"/>
    <n v="0"/>
    <x v="0"/>
    <x v="0"/>
    <x v="0"/>
    <x v="0"/>
    <x v="0"/>
    <x v="1"/>
  </r>
  <r>
    <s v="Komplett"/>
    <n v="105009"/>
    <n v="48"/>
    <x v="1"/>
    <x v="0"/>
    <x v="0"/>
    <x v="0"/>
    <x v="0"/>
    <x v="5"/>
    <s v="Göteborg"/>
    <x v="1"/>
    <m/>
    <s v="No"/>
    <x v="0"/>
    <x v="0"/>
    <n v="-1.7682982408166985"/>
    <x v="0"/>
    <x v="0"/>
    <x v="0"/>
    <x v="1"/>
    <n v="18"/>
    <n v="0"/>
    <n v="14"/>
    <x v="1"/>
    <x v="1"/>
    <x v="1"/>
    <x v="1"/>
    <n v="0"/>
    <n v="0"/>
    <n v="0"/>
    <x v="0"/>
    <x v="0"/>
    <x v="2"/>
    <x v="0"/>
    <x v="0"/>
    <x v="1"/>
  </r>
  <r>
    <s v="Komplett"/>
    <n v="105119"/>
    <n v="49"/>
    <x v="0"/>
    <x v="1"/>
    <x v="1"/>
    <x v="0"/>
    <x v="0"/>
    <x v="5"/>
    <s v="Göteborg"/>
    <x v="1"/>
    <s v="&lt;-2 SD"/>
    <s v="Yes"/>
    <x v="0"/>
    <x v="0"/>
    <n v="-3.2874845633011112"/>
    <x v="0"/>
    <x v="2"/>
    <x v="1"/>
    <x v="0"/>
    <n v="61"/>
    <n v="0"/>
    <n v="10"/>
    <x v="1"/>
    <x v="0"/>
    <x v="1"/>
    <x v="0"/>
    <n v="14"/>
    <n v="4"/>
    <n v="0"/>
    <x v="0"/>
    <x v="0"/>
    <x v="2"/>
    <x v="0"/>
    <x v="0"/>
    <x v="1"/>
  </r>
  <r>
    <s v="Komplett"/>
    <n v="105129"/>
    <n v="50"/>
    <x v="0"/>
    <x v="1"/>
    <x v="1"/>
    <x v="0"/>
    <x v="0"/>
    <x v="1"/>
    <s v="Göteborg"/>
    <x v="0"/>
    <s v="&lt;-2 SD"/>
    <s v="No"/>
    <x v="0"/>
    <x v="0"/>
    <n v="-2.0066889632107023"/>
    <x v="0"/>
    <x v="2"/>
    <x v="1"/>
    <x v="0"/>
    <n v="23"/>
    <n v="0"/>
    <n v="26"/>
    <x v="0"/>
    <x v="0"/>
    <x v="0"/>
    <x v="0"/>
    <n v="17"/>
    <n v="9"/>
    <n v="0"/>
    <x v="0"/>
    <x v="0"/>
    <x v="0"/>
    <x v="0"/>
    <x v="0"/>
    <x v="0"/>
  </r>
  <r>
    <s v="Komplett"/>
    <n v="105152"/>
    <n v="51"/>
    <x v="1"/>
    <x v="1"/>
    <x v="1"/>
    <x v="0"/>
    <x v="0"/>
    <x v="0"/>
    <s v="Stockholm"/>
    <x v="1"/>
    <m/>
    <s v="Yes"/>
    <x v="0"/>
    <x v="0"/>
    <n v="-6.1507707684619231E-2"/>
    <x v="0"/>
    <x v="0"/>
    <x v="1"/>
    <x v="0"/>
    <n v="53"/>
    <n v="0"/>
    <n v="0"/>
    <x v="0"/>
    <x v="0"/>
    <x v="1"/>
    <x v="0"/>
    <n v="4"/>
    <n v="0"/>
    <n v="0"/>
    <x v="0"/>
    <x v="0"/>
    <x v="1"/>
    <x v="0"/>
    <x v="0"/>
    <x v="0"/>
  </r>
  <r>
    <s v="Komplett"/>
    <n v="105159"/>
    <n v="52"/>
    <x v="0"/>
    <x v="1"/>
    <x v="1"/>
    <x v="0"/>
    <x v="0"/>
    <x v="0"/>
    <s v="Uppsala"/>
    <x v="1"/>
    <m/>
    <s v="Yes"/>
    <x v="0"/>
    <x v="0"/>
    <n v="0.2369884240269802"/>
    <x v="0"/>
    <x v="0"/>
    <x v="1"/>
    <x v="0"/>
    <n v="25"/>
    <n v="0"/>
    <n v="3"/>
    <x v="0"/>
    <x v="0"/>
    <x v="0"/>
    <x v="0"/>
    <n v="0"/>
    <n v="0"/>
    <n v="0"/>
    <x v="0"/>
    <x v="0"/>
    <x v="1"/>
    <x v="0"/>
    <x v="0"/>
    <x v="0"/>
  </r>
  <r>
    <s v="Komplett"/>
    <n v="105229"/>
    <n v="53"/>
    <x v="1"/>
    <x v="1"/>
    <x v="1"/>
    <x v="0"/>
    <x v="1"/>
    <x v="0"/>
    <s v="Uppsala"/>
    <x v="1"/>
    <m/>
    <s v="Yes"/>
    <x v="0"/>
    <x v="0"/>
    <n v="-1.9152665555128041"/>
    <x v="1"/>
    <x v="2"/>
    <x v="1"/>
    <x v="0"/>
    <n v="41"/>
    <n v="0"/>
    <n v="2"/>
    <x v="0"/>
    <x v="0"/>
    <x v="0"/>
    <x v="0"/>
    <n v="1"/>
    <n v="0"/>
    <n v="0"/>
    <x v="0"/>
    <x v="1"/>
    <x v="1"/>
    <x v="0"/>
    <x v="0"/>
    <x v="0"/>
  </r>
  <r>
    <s v="Komplett"/>
    <n v="105230"/>
    <n v="54"/>
    <x v="0"/>
    <x v="1"/>
    <x v="1"/>
    <x v="0"/>
    <x v="0"/>
    <x v="0"/>
    <s v="Uppsala"/>
    <x v="1"/>
    <m/>
    <s v="Yes"/>
    <x v="0"/>
    <x v="0"/>
    <n v="-0.52524073533702942"/>
    <x v="0"/>
    <x v="0"/>
    <x v="1"/>
    <x v="0"/>
    <n v="22"/>
    <n v="0"/>
    <n v="2"/>
    <x v="1"/>
    <x v="0"/>
    <x v="0"/>
    <x v="0"/>
    <n v="0"/>
    <n v="0"/>
    <n v="0"/>
    <x v="0"/>
    <x v="0"/>
    <x v="1"/>
    <x v="0"/>
    <x v="0"/>
    <x v="0"/>
  </r>
  <r>
    <s v="Komplett"/>
    <n v="105304"/>
    <n v="55"/>
    <x v="0"/>
    <x v="0"/>
    <x v="0"/>
    <x v="0"/>
    <x v="0"/>
    <x v="0"/>
    <s v="Lund"/>
    <x v="1"/>
    <s v="&lt;-2 SD"/>
    <s v="Yes"/>
    <x v="0"/>
    <x v="0"/>
    <n v="-3.0313811997438269"/>
    <x v="1"/>
    <x v="0"/>
    <x v="1"/>
    <x v="0"/>
    <n v="26"/>
    <n v="0"/>
    <n v="8"/>
    <x v="1"/>
    <x v="0"/>
    <x v="0"/>
    <x v="0"/>
    <n v="4"/>
    <n v="3"/>
    <n v="0"/>
    <x v="0"/>
    <x v="0"/>
    <x v="1"/>
    <x v="1"/>
    <x v="1"/>
    <x v="0"/>
  </r>
  <r>
    <s v="Komplett"/>
    <n v="105307"/>
    <n v="56"/>
    <x v="0"/>
    <x v="0"/>
    <x v="1"/>
    <x v="0"/>
    <x v="0"/>
    <x v="3"/>
    <s v="Göteborg"/>
    <x v="1"/>
    <s v="Yes"/>
    <m/>
    <x v="0"/>
    <x v="0"/>
    <n v="-1.3025875726104559"/>
    <x v="1"/>
    <x v="0"/>
    <x v="0"/>
    <x v="0"/>
    <n v="38"/>
    <n v="0"/>
    <n v="5"/>
    <x v="0"/>
    <x v="0"/>
    <x v="1"/>
    <x v="0"/>
    <n v="11"/>
    <n v="2"/>
    <n v="0"/>
    <x v="0"/>
    <x v="0"/>
    <x v="0"/>
    <x v="0"/>
    <x v="0"/>
    <x v="1"/>
  </r>
  <r>
    <s v="Komplett"/>
    <n v="105410"/>
    <n v="57"/>
    <x v="1"/>
    <x v="1"/>
    <x v="1"/>
    <x v="0"/>
    <x v="0"/>
    <x v="3"/>
    <s v="Uppsala"/>
    <x v="1"/>
    <s v="&lt;-2 SD"/>
    <s v="Yes"/>
    <x v="0"/>
    <x v="0"/>
    <n v="-2.9851854602160919"/>
    <x v="0"/>
    <x v="2"/>
    <x v="1"/>
    <x v="0"/>
    <n v="45"/>
    <n v="0"/>
    <n v="2"/>
    <x v="1"/>
    <x v="1"/>
    <x v="1"/>
    <x v="0"/>
    <n v="3"/>
    <n v="4"/>
    <n v="0"/>
    <x v="0"/>
    <x v="0"/>
    <x v="2"/>
    <x v="0"/>
    <x v="0"/>
    <x v="1"/>
  </r>
  <r>
    <s v="Bruten"/>
    <n v="105490"/>
    <n v="58"/>
    <x v="0"/>
    <x v="0"/>
    <x v="1"/>
    <x v="0"/>
    <x v="0"/>
    <x v="3"/>
    <s v="Göteborg"/>
    <x v="1"/>
    <m/>
    <s v="Yes"/>
    <x v="1"/>
    <x v="1"/>
    <n v="0.46838407494145196"/>
    <x v="0"/>
    <x v="1"/>
    <x v="0"/>
    <x v="0"/>
    <n v="17"/>
    <n v="0"/>
    <n v="2"/>
    <x v="0"/>
    <x v="1"/>
    <x v="0"/>
    <x v="1"/>
    <n v="5"/>
    <n v="0"/>
    <n v="0"/>
    <x v="0"/>
    <x v="1"/>
    <x v="0"/>
    <x v="0"/>
    <x v="0"/>
    <x v="1"/>
  </r>
  <r>
    <s v="Komplett"/>
    <n v="105713"/>
    <n v="59"/>
    <x v="0"/>
    <x v="1"/>
    <x v="1"/>
    <x v="0"/>
    <x v="0"/>
    <x v="5"/>
    <s v="Göteborg"/>
    <x v="1"/>
    <m/>
    <s v="Yes"/>
    <x v="0"/>
    <x v="0"/>
    <n v="-0.882943143812709"/>
    <x v="0"/>
    <x v="0"/>
    <x v="1"/>
    <x v="1"/>
    <n v="41"/>
    <n v="0"/>
    <n v="6"/>
    <x v="1"/>
    <x v="0"/>
    <x v="0"/>
    <x v="0"/>
    <n v="2"/>
    <n v="0"/>
    <n v="0"/>
    <x v="0"/>
    <x v="0"/>
    <x v="0"/>
    <x v="0"/>
    <x v="0"/>
    <x v="0"/>
  </r>
  <r>
    <s v="Bruten"/>
    <n v="105714"/>
    <n v="60"/>
    <x v="0"/>
    <x v="1"/>
    <x v="1"/>
    <x v="0"/>
    <x v="0"/>
    <x v="3"/>
    <s v="Uppsala"/>
    <x v="1"/>
    <m/>
    <s v="Yes"/>
    <x v="0"/>
    <x v="0"/>
    <n v="-1.3239620791108206"/>
    <x v="0"/>
    <x v="2"/>
    <x v="1"/>
    <x v="1"/>
    <n v="31"/>
    <n v="0"/>
    <n v="7"/>
    <x v="0"/>
    <x v="0"/>
    <x v="0"/>
    <x v="0"/>
    <n v="4"/>
    <n v="0"/>
    <n v="0"/>
    <x v="0"/>
    <x v="0"/>
    <x v="1"/>
    <x v="0"/>
    <x v="0"/>
    <x v="1"/>
  </r>
  <r>
    <s v="Komplett"/>
    <n v="105724"/>
    <n v="61"/>
    <x v="1"/>
    <x v="1"/>
    <x v="1"/>
    <x v="0"/>
    <x v="0"/>
    <x v="3"/>
    <s v="Lund"/>
    <x v="1"/>
    <m/>
    <s v="Yes"/>
    <x v="0"/>
    <x v="1"/>
    <n v="0.59201168646446012"/>
    <x v="0"/>
    <x v="2"/>
    <x v="1"/>
    <x v="0"/>
    <n v="42"/>
    <n v="0"/>
    <n v="0"/>
    <x v="0"/>
    <x v="0"/>
    <x v="0"/>
    <x v="0"/>
    <n v="2"/>
    <n v="1"/>
    <n v="0"/>
    <x v="0"/>
    <x v="0"/>
    <x v="0"/>
    <x v="0"/>
    <x v="0"/>
    <x v="1"/>
  </r>
  <r>
    <s v="Komplett"/>
    <n v="105726"/>
    <n v="62"/>
    <x v="1"/>
    <x v="0"/>
    <x v="1"/>
    <x v="0"/>
    <x v="0"/>
    <x v="3"/>
    <s v="Stockholm"/>
    <x v="1"/>
    <m/>
    <s v="Yes"/>
    <x v="0"/>
    <x v="1"/>
    <n v="-0.88996013720218781"/>
    <x v="0"/>
    <x v="1"/>
    <x v="1"/>
    <x v="0"/>
    <n v="44"/>
    <n v="0"/>
    <n v="7"/>
    <x v="0"/>
    <x v="0"/>
    <x v="0"/>
    <x v="0"/>
    <n v="7"/>
    <n v="0"/>
    <n v="0"/>
    <x v="0"/>
    <x v="0"/>
    <x v="0"/>
    <x v="0"/>
    <x v="0"/>
    <x v="1"/>
  </r>
  <r>
    <s v="Komplett"/>
    <n v="105734"/>
    <n v="63"/>
    <x v="0"/>
    <x v="1"/>
    <x v="1"/>
    <x v="0"/>
    <x v="0"/>
    <x v="0"/>
    <s v="Göteborg"/>
    <x v="1"/>
    <m/>
    <s v="Yes"/>
    <x v="0"/>
    <x v="1"/>
    <n v="6.9844595774401955E-2"/>
    <x v="0"/>
    <x v="0"/>
    <x v="1"/>
    <x v="0"/>
    <n v="34"/>
    <n v="0"/>
    <n v="0"/>
    <x v="0"/>
    <x v="0"/>
    <x v="0"/>
    <x v="0"/>
    <n v="3"/>
    <n v="0"/>
    <n v="0"/>
    <x v="0"/>
    <x v="0"/>
    <x v="2"/>
    <x v="0"/>
    <x v="0"/>
    <x v="1"/>
  </r>
  <r>
    <s v="Komplett"/>
    <n v="105795"/>
    <n v="64"/>
    <x v="1"/>
    <x v="0"/>
    <x v="0"/>
    <x v="0"/>
    <x v="0"/>
    <x v="0"/>
    <s v="Uppsala"/>
    <x v="1"/>
    <s v="Yes"/>
    <s v="&lt;-2 SD"/>
    <x v="1"/>
    <x v="0"/>
    <n v="-2.6638502611042654"/>
    <x v="0"/>
    <x v="0"/>
    <x v="1"/>
    <x v="0"/>
    <n v="52"/>
    <n v="0"/>
    <n v="47"/>
    <x v="0"/>
    <x v="0"/>
    <x v="0"/>
    <x v="1"/>
    <n v="5"/>
    <n v="0"/>
    <n v="0"/>
    <x v="0"/>
    <x v="1"/>
    <x v="2"/>
    <x v="0"/>
    <x v="0"/>
    <x v="1"/>
  </r>
  <r>
    <s v="Bruten"/>
    <n v="105869"/>
    <n v="65"/>
    <x v="1"/>
    <x v="1"/>
    <x v="1"/>
    <x v="0"/>
    <x v="0"/>
    <x v="1"/>
    <s v="Umeå"/>
    <x v="1"/>
    <s v="Yes"/>
    <m/>
    <x v="1"/>
    <x v="1"/>
    <n v="-1.4986824769433464"/>
    <x v="0"/>
    <x v="0"/>
    <x v="1"/>
    <x v="0"/>
    <n v="39"/>
    <n v="0"/>
    <n v="39"/>
    <x v="1"/>
    <x v="0"/>
    <x v="1"/>
    <x v="0"/>
    <n v="20"/>
    <n v="1"/>
    <n v="0"/>
    <x v="0"/>
    <x v="0"/>
    <x v="1"/>
    <x v="0"/>
    <x v="0"/>
    <x v="1"/>
  </r>
  <r>
    <s v="Komplett"/>
    <n v="105872"/>
    <n v="66"/>
    <x v="0"/>
    <x v="0"/>
    <x v="1"/>
    <x v="0"/>
    <x v="1"/>
    <x v="1"/>
    <s v="Umeå"/>
    <x v="0"/>
    <m/>
    <s v="Yes"/>
    <x v="1"/>
    <x v="1"/>
    <n v="-0.29525215486451734"/>
    <x v="0"/>
    <x v="2"/>
    <x v="0"/>
    <x v="0"/>
    <n v="5"/>
    <n v="0"/>
    <n v="9"/>
    <x v="1"/>
    <x v="1"/>
    <x v="0"/>
    <x v="1"/>
    <n v="15"/>
    <n v="1"/>
    <n v="0"/>
    <x v="1"/>
    <x v="1"/>
    <x v="1"/>
    <x v="0"/>
    <x v="0"/>
    <x v="0"/>
  </r>
  <r>
    <s v="Komplett"/>
    <n v="105873"/>
    <n v="67"/>
    <x v="0"/>
    <x v="0"/>
    <x v="1"/>
    <x v="0"/>
    <x v="1"/>
    <x v="1"/>
    <s v="Umeå"/>
    <x v="0"/>
    <m/>
    <s v="Yes"/>
    <x v="1"/>
    <x v="1"/>
    <n v="-0.87653767617909251"/>
    <x v="0"/>
    <x v="2"/>
    <x v="0"/>
    <x v="1"/>
    <n v="36"/>
    <n v="41"/>
    <n v="25"/>
    <x v="0"/>
    <x v="0"/>
    <x v="1"/>
    <x v="0"/>
    <n v="16"/>
    <n v="4"/>
    <n v="0"/>
    <x v="0"/>
    <x v="0"/>
    <x v="1"/>
    <x v="0"/>
    <x v="0"/>
    <x v="0"/>
  </r>
  <r>
    <s v="Komplett"/>
    <n v="105875"/>
    <n v="68"/>
    <x v="0"/>
    <x v="1"/>
    <x v="1"/>
    <x v="0"/>
    <x v="0"/>
    <x v="1"/>
    <s v="Göteborg"/>
    <x v="0"/>
    <m/>
    <s v="Yes"/>
    <x v="1"/>
    <x v="1"/>
    <n v="0.82861088623267776"/>
    <x v="0"/>
    <x v="1"/>
    <x v="1"/>
    <x v="0"/>
    <n v="52"/>
    <n v="0"/>
    <n v="15"/>
    <x v="0"/>
    <x v="0"/>
    <x v="0"/>
    <x v="0"/>
    <n v="10"/>
    <n v="9"/>
    <n v="0"/>
    <x v="0"/>
    <x v="0"/>
    <x v="0"/>
    <x v="0"/>
    <x v="0"/>
    <x v="0"/>
  </r>
  <r>
    <s v="Komplett"/>
    <n v="105917"/>
    <n v="69"/>
    <x v="1"/>
    <x v="0"/>
    <x v="1"/>
    <x v="0"/>
    <x v="0"/>
    <x v="1"/>
    <s v="Umeå"/>
    <x v="1"/>
    <m/>
    <s v="Yes"/>
    <x v="1"/>
    <x v="0"/>
    <n v="-1.3591783149277936"/>
    <x v="0"/>
    <x v="0"/>
    <x v="0"/>
    <x v="0"/>
    <n v="35"/>
    <n v="0"/>
    <n v="0"/>
    <x v="1"/>
    <x v="1"/>
    <x v="1"/>
    <x v="0"/>
    <n v="1"/>
    <n v="0"/>
    <n v="0"/>
    <x v="0"/>
    <x v="0"/>
    <x v="0"/>
    <x v="0"/>
    <x v="0"/>
    <x v="0"/>
  </r>
  <r>
    <s v="Komplett"/>
    <n v="105985"/>
    <n v="70"/>
    <x v="0"/>
    <x v="0"/>
    <x v="0"/>
    <x v="0"/>
    <x v="0"/>
    <x v="3"/>
    <s v="Linköping"/>
    <x v="1"/>
    <m/>
    <s v="Yes"/>
    <x v="1"/>
    <x v="1"/>
    <n v="0.31292968564790669"/>
    <x v="0"/>
    <x v="1"/>
    <x v="0"/>
    <x v="1"/>
    <n v="50"/>
    <n v="0"/>
    <n v="28"/>
    <x v="0"/>
    <x v="0"/>
    <x v="1"/>
    <x v="0"/>
    <n v="15"/>
    <n v="11"/>
    <n v="0"/>
    <x v="0"/>
    <x v="0"/>
    <x v="0"/>
    <x v="0"/>
    <x v="0"/>
    <x v="0"/>
  </r>
  <r>
    <s v="Komplett"/>
    <n v="106017"/>
    <n v="71"/>
    <x v="1"/>
    <x v="1"/>
    <x v="1"/>
    <x v="0"/>
    <x v="0"/>
    <x v="0"/>
    <s v="Lund"/>
    <x v="0"/>
    <s v="Yes"/>
    <m/>
    <x v="0"/>
    <x v="1"/>
    <n v="-0.93896713615023475"/>
    <x v="0"/>
    <x v="0"/>
    <x v="1"/>
    <x v="0"/>
    <n v="30"/>
    <n v="9"/>
    <n v="29"/>
    <x v="0"/>
    <x v="0"/>
    <x v="0"/>
    <x v="0"/>
    <n v="13"/>
    <n v="7"/>
    <n v="0"/>
    <x v="0"/>
    <x v="0"/>
    <x v="1"/>
    <x v="0"/>
    <x v="0"/>
    <x v="1"/>
  </r>
  <r>
    <s v="Komplett"/>
    <n v="106050"/>
    <n v="72"/>
    <x v="0"/>
    <x v="1"/>
    <x v="1"/>
    <x v="0"/>
    <x v="0"/>
    <x v="5"/>
    <s v="Uppsala"/>
    <x v="1"/>
    <s v="&lt;-2 SD"/>
    <s v="Yes"/>
    <x v="1"/>
    <x v="0"/>
    <n v="-2.0421044814911076"/>
    <x v="0"/>
    <x v="0"/>
    <x v="0"/>
    <x v="1"/>
    <n v="38"/>
    <n v="0"/>
    <n v="4"/>
    <x v="1"/>
    <x v="0"/>
    <x v="0"/>
    <x v="0"/>
    <n v="2"/>
    <n v="4"/>
    <n v="0"/>
    <x v="1"/>
    <x v="2"/>
    <x v="1"/>
    <x v="0"/>
    <x v="1"/>
    <x v="0"/>
  </r>
  <r>
    <s v="Bruten"/>
    <n v="106152"/>
    <n v="73"/>
    <x v="1"/>
    <x v="1"/>
    <x v="1"/>
    <x v="0"/>
    <x v="0"/>
    <x v="0"/>
    <s v="Uppsala"/>
    <x v="1"/>
    <s v="Yes"/>
    <m/>
    <x v="0"/>
    <x v="0"/>
    <n v="1.2010569300984866"/>
    <x v="1"/>
    <x v="0"/>
    <x v="1"/>
    <x v="0"/>
    <n v="48"/>
    <n v="0"/>
    <n v="63"/>
    <x v="0"/>
    <x v="0"/>
    <x v="0"/>
    <x v="0"/>
    <n v="0"/>
    <n v="0"/>
    <n v="0"/>
    <x v="0"/>
    <x v="0"/>
    <x v="2"/>
    <x v="0"/>
    <x v="0"/>
    <x v="0"/>
  </r>
  <r>
    <s v="Komplett"/>
    <n v="106157"/>
    <n v="74"/>
    <x v="0"/>
    <x v="1"/>
    <x v="1"/>
    <x v="0"/>
    <x v="0"/>
    <x v="0"/>
    <s v="Uppsala"/>
    <x v="1"/>
    <s v="Yes"/>
    <m/>
    <x v="0"/>
    <x v="0"/>
    <n v="-0.33057851239669422"/>
    <x v="0"/>
    <x v="0"/>
    <x v="1"/>
    <x v="0"/>
    <n v="0"/>
    <n v="0"/>
    <n v="12"/>
    <x v="0"/>
    <x v="0"/>
    <x v="0"/>
    <x v="0"/>
    <n v="3"/>
    <n v="0"/>
    <n v="0"/>
    <x v="0"/>
    <x v="0"/>
    <x v="2"/>
    <x v="0"/>
    <x v="0"/>
    <x v="0"/>
  </r>
  <r>
    <s v="Komplett"/>
    <n v="106225"/>
    <n v="75"/>
    <x v="0"/>
    <x v="0"/>
    <x v="1"/>
    <x v="0"/>
    <x v="0"/>
    <x v="2"/>
    <s v="Uppsala"/>
    <x v="1"/>
    <s v="Yes"/>
    <m/>
    <x v="0"/>
    <x v="1"/>
    <n v="0.20412329046744235"/>
    <x v="0"/>
    <x v="0"/>
    <x v="1"/>
    <x v="1"/>
    <n v="64"/>
    <n v="31"/>
    <n v="55"/>
    <x v="1"/>
    <x v="0"/>
    <x v="1"/>
    <x v="1"/>
    <n v="8"/>
    <n v="0"/>
    <n v="0"/>
    <x v="1"/>
    <x v="1"/>
    <x v="1"/>
    <x v="0"/>
    <x v="0"/>
    <x v="1"/>
  </r>
  <r>
    <s v="Komplett"/>
    <n v="106301"/>
    <n v="76"/>
    <x v="0"/>
    <x v="0"/>
    <x v="1"/>
    <x v="0"/>
    <x v="0"/>
    <x v="0"/>
    <s v="Uppsala"/>
    <x v="1"/>
    <m/>
    <s v="Yes"/>
    <x v="0"/>
    <x v="0"/>
    <n v="-0.68458233194960305"/>
    <x v="0"/>
    <x v="0"/>
    <x v="1"/>
    <x v="1"/>
    <n v="11"/>
    <n v="0"/>
    <n v="0"/>
    <x v="0"/>
    <x v="0"/>
    <x v="1"/>
    <x v="0"/>
    <n v="2"/>
    <n v="0"/>
    <n v="0"/>
    <x v="0"/>
    <x v="0"/>
    <x v="0"/>
    <x v="0"/>
    <x v="0"/>
    <x v="0"/>
  </r>
  <r>
    <s v="Komplett"/>
    <n v="106304"/>
    <n v="77"/>
    <x v="0"/>
    <x v="0"/>
    <x v="1"/>
    <x v="0"/>
    <x v="0"/>
    <x v="0"/>
    <s v="Uppsala"/>
    <x v="1"/>
    <m/>
    <s v="Yes"/>
    <x v="1"/>
    <x v="1"/>
    <n v="-1.5585172238001601"/>
    <x v="0"/>
    <x v="0"/>
    <x v="1"/>
    <x v="0"/>
    <n v="17"/>
    <n v="0"/>
    <n v="0"/>
    <x v="1"/>
    <x v="0"/>
    <x v="0"/>
    <x v="0"/>
    <n v="3"/>
    <n v="0"/>
    <n v="0"/>
    <x v="0"/>
    <x v="0"/>
    <x v="0"/>
    <x v="1"/>
    <x v="0"/>
    <x v="0"/>
  </r>
  <r>
    <s v="Komplett"/>
    <n v="106314"/>
    <n v="78"/>
    <x v="0"/>
    <x v="0"/>
    <x v="1"/>
    <x v="0"/>
    <x v="0"/>
    <x v="0"/>
    <s v="Stockholm"/>
    <x v="1"/>
    <m/>
    <s v="Yes"/>
    <x v="1"/>
    <x v="1"/>
    <n v="-1.5949311776272665"/>
    <x v="0"/>
    <x v="0"/>
    <x v="1"/>
    <x v="0"/>
    <n v="30"/>
    <n v="0"/>
    <n v="32"/>
    <x v="1"/>
    <x v="0"/>
    <x v="0"/>
    <x v="0"/>
    <n v="8"/>
    <n v="10"/>
    <n v="0"/>
    <x v="0"/>
    <x v="0"/>
    <x v="0"/>
    <x v="1"/>
    <x v="0"/>
    <x v="0"/>
  </r>
  <r>
    <s v="Bruten"/>
    <n v="106315"/>
    <n v="79"/>
    <x v="1"/>
    <x v="1"/>
    <x v="1"/>
    <x v="0"/>
    <x v="0"/>
    <x v="5"/>
    <s v="Stockholm"/>
    <x v="1"/>
    <s v="&lt;-2 SD"/>
    <s v="Yes"/>
    <x v="0"/>
    <x v="0"/>
    <n v="-2.7419707231811228"/>
    <x v="0"/>
    <x v="0"/>
    <x v="1"/>
    <x v="0"/>
    <n v="22"/>
    <n v="0"/>
    <n v="40"/>
    <x v="0"/>
    <x v="0"/>
    <x v="0"/>
    <x v="0"/>
    <n v="18"/>
    <n v="15"/>
    <n v="0"/>
    <x v="0"/>
    <x v="0"/>
    <x v="2"/>
    <x v="0"/>
    <x v="0"/>
    <x v="1"/>
  </r>
  <r>
    <s v="Komplett"/>
    <n v="106319"/>
    <n v="80"/>
    <x v="0"/>
    <x v="0"/>
    <x v="1"/>
    <x v="0"/>
    <x v="2"/>
    <x v="0"/>
    <s v="Stockholm"/>
    <x v="1"/>
    <m/>
    <s v="Yes"/>
    <x v="0"/>
    <x v="1"/>
    <n v="-1.7524644030668126"/>
    <x v="0"/>
    <x v="0"/>
    <x v="1"/>
    <x v="0"/>
    <n v="38"/>
    <n v="0"/>
    <n v="11"/>
    <x v="1"/>
    <x v="0"/>
    <x v="1"/>
    <x v="0"/>
    <n v="7"/>
    <n v="4"/>
    <n v="0"/>
    <x v="0"/>
    <x v="0"/>
    <x v="2"/>
    <x v="1"/>
    <x v="0"/>
    <x v="1"/>
  </r>
  <r>
    <s v="Komplett"/>
    <n v="106352"/>
    <n v="81"/>
    <x v="0"/>
    <x v="0"/>
    <x v="0"/>
    <x v="0"/>
    <x v="0"/>
    <x v="4"/>
    <s v="Linköping"/>
    <x v="1"/>
    <m/>
    <s v="Yes"/>
    <x v="1"/>
    <x v="1"/>
    <n v="-0.2443742999694532"/>
    <x v="0"/>
    <x v="0"/>
    <x v="0"/>
    <x v="1"/>
    <n v="48"/>
    <n v="6"/>
    <n v="10"/>
    <x v="0"/>
    <x v="0"/>
    <x v="1"/>
    <x v="1"/>
    <n v="11"/>
    <n v="10"/>
    <n v="0"/>
    <x v="1"/>
    <x v="1"/>
    <x v="0"/>
    <x v="1"/>
    <x v="0"/>
    <x v="0"/>
  </r>
  <r>
    <s v="Komplett"/>
    <n v="106396"/>
    <n v="82"/>
    <x v="1"/>
    <x v="1"/>
    <x v="1"/>
    <x v="0"/>
    <x v="0"/>
    <x v="1"/>
    <s v="Lund"/>
    <x v="0"/>
    <s v="Yes"/>
    <m/>
    <x v="0"/>
    <x v="0"/>
    <n v="-0.76086956521739135"/>
    <x v="0"/>
    <x v="2"/>
    <x v="1"/>
    <x v="0"/>
    <n v="36"/>
    <n v="0"/>
    <n v="17"/>
    <x v="0"/>
    <x v="0"/>
    <x v="0"/>
    <x v="0"/>
    <n v="9"/>
    <n v="0"/>
    <n v="0"/>
    <x v="0"/>
    <x v="0"/>
    <x v="2"/>
    <x v="0"/>
    <x v="0"/>
    <x v="0"/>
  </r>
  <r>
    <s v="Komplett"/>
    <n v="106440"/>
    <n v="83"/>
    <x v="0"/>
    <x v="1"/>
    <x v="1"/>
    <x v="0"/>
    <x v="0"/>
    <x v="0"/>
    <s v="Uppsala"/>
    <x v="0"/>
    <m/>
    <s v="Yes"/>
    <x v="0"/>
    <x v="0"/>
    <n v="6.7859047065096212E-2"/>
    <x v="0"/>
    <x v="0"/>
    <x v="1"/>
    <x v="0"/>
    <n v="42"/>
    <n v="0"/>
    <n v="5"/>
    <x v="0"/>
    <x v="0"/>
    <x v="0"/>
    <x v="0"/>
    <n v="0"/>
    <n v="0"/>
    <n v="0"/>
    <x v="0"/>
    <x v="0"/>
    <x v="2"/>
    <x v="0"/>
    <x v="0"/>
    <x v="0"/>
  </r>
  <r>
    <s v="Komplett"/>
    <n v="106441"/>
    <n v="84"/>
    <x v="0"/>
    <x v="1"/>
    <x v="1"/>
    <x v="0"/>
    <x v="0"/>
    <x v="0"/>
    <s v="Uppsala"/>
    <x v="0"/>
    <s v="No"/>
    <m/>
    <x v="0"/>
    <x v="1"/>
    <n v="1.1258833393220744"/>
    <x v="0"/>
    <x v="0"/>
    <x v="1"/>
    <x v="1"/>
    <n v="42"/>
    <n v="0"/>
    <n v="48"/>
    <x v="0"/>
    <x v="0"/>
    <x v="1"/>
    <x v="0"/>
    <n v="5"/>
    <n v="0"/>
    <n v="0"/>
    <x v="0"/>
    <x v="0"/>
    <x v="1"/>
    <x v="0"/>
    <x v="0"/>
    <x v="1"/>
  </r>
  <r>
    <s v="Komplett"/>
    <n v="106458"/>
    <n v="85"/>
    <x v="0"/>
    <x v="1"/>
    <x v="1"/>
    <x v="1"/>
    <x v="0"/>
    <x v="1"/>
    <s v="Lund"/>
    <x v="1"/>
    <m/>
    <s v="Yes"/>
    <x v="1"/>
    <x v="1"/>
    <n v="-0.40727376656782532"/>
    <x v="0"/>
    <x v="1"/>
    <x v="0"/>
    <x v="1"/>
    <n v="26"/>
    <n v="0"/>
    <n v="0"/>
    <x v="1"/>
    <x v="1"/>
    <x v="1"/>
    <x v="0"/>
    <n v="1"/>
    <n v="1"/>
    <n v="0"/>
    <x v="1"/>
    <x v="0"/>
    <x v="0"/>
    <x v="1"/>
    <x v="0"/>
    <x v="0"/>
  </r>
  <r>
    <s v="Bruten"/>
    <n v="106490"/>
    <n v="86"/>
    <x v="1"/>
    <x v="1"/>
    <x v="1"/>
    <x v="1"/>
    <x v="0"/>
    <x v="4"/>
    <s v="Uppsala"/>
    <x v="0"/>
    <m/>
    <s v="Yes"/>
    <x v="0"/>
    <x v="0"/>
    <n v="-0.65241735235405807"/>
    <x v="0"/>
    <x v="2"/>
    <x v="1"/>
    <x v="0"/>
    <n v="48"/>
    <n v="0"/>
    <n v="49"/>
    <x v="0"/>
    <x v="0"/>
    <x v="0"/>
    <x v="0"/>
    <n v="4"/>
    <n v="1"/>
    <n v="0"/>
    <x v="0"/>
    <x v="2"/>
    <x v="1"/>
    <x v="0"/>
    <x v="1"/>
    <x v="0"/>
  </r>
  <r>
    <s v="Komplett"/>
    <n v="106673"/>
    <n v="87"/>
    <x v="1"/>
    <x v="1"/>
    <x v="1"/>
    <x v="0"/>
    <x v="0"/>
    <x v="2"/>
    <s v="Stockholm"/>
    <x v="1"/>
    <s v="&lt;-2 SD"/>
    <s v="Yes"/>
    <x v="0"/>
    <x v="1"/>
    <n v="-2.0435825252841204"/>
    <x v="0"/>
    <x v="0"/>
    <x v="1"/>
    <x v="0"/>
    <n v="29"/>
    <n v="0"/>
    <n v="9"/>
    <x v="0"/>
    <x v="0"/>
    <x v="1"/>
    <x v="0"/>
    <n v="5"/>
    <n v="2"/>
    <n v="0"/>
    <x v="0"/>
    <x v="0"/>
    <x v="2"/>
    <x v="0"/>
    <x v="0"/>
    <x v="1"/>
  </r>
  <r>
    <s v="Komplett"/>
    <n v="106677"/>
    <n v="88"/>
    <x v="0"/>
    <x v="0"/>
    <x v="1"/>
    <x v="0"/>
    <x v="0"/>
    <x v="5"/>
    <s v="Stockholm"/>
    <x v="0"/>
    <s v="&lt;-2 SD"/>
    <s v="Yes"/>
    <x v="0"/>
    <x v="0"/>
    <n v="-3.9946633181604145"/>
    <x v="0"/>
    <x v="1"/>
    <x v="1"/>
    <x v="0"/>
    <n v="30"/>
    <n v="0"/>
    <n v="0"/>
    <x v="0"/>
    <x v="0"/>
    <x v="1"/>
    <x v="0"/>
    <n v="4"/>
    <n v="1"/>
    <n v="0"/>
    <x v="0"/>
    <x v="0"/>
    <x v="0"/>
    <x v="0"/>
    <x v="0"/>
    <x v="1"/>
  </r>
  <r>
    <s v="Komplett"/>
    <n v="106781"/>
    <n v="89"/>
    <x v="0"/>
    <x v="1"/>
    <x v="1"/>
    <x v="1"/>
    <x v="0"/>
    <x v="5"/>
    <s v="Lund"/>
    <x v="1"/>
    <m/>
    <s v="Yes"/>
    <x v="0"/>
    <x v="0"/>
    <n v="-0.25957170668397145"/>
    <x v="1"/>
    <x v="1"/>
    <x v="1"/>
    <x v="0"/>
    <n v="25"/>
    <n v="0"/>
    <n v="18"/>
    <x v="0"/>
    <x v="0"/>
    <x v="0"/>
    <x v="0"/>
    <n v="11"/>
    <n v="9"/>
    <n v="0"/>
    <x v="0"/>
    <x v="2"/>
    <x v="1"/>
    <x v="0"/>
    <x v="1"/>
    <x v="0"/>
  </r>
  <r>
    <s v="Bruten"/>
    <n v="106790"/>
    <n v="90"/>
    <x v="1"/>
    <x v="0"/>
    <x v="1"/>
    <x v="0"/>
    <x v="0"/>
    <x v="2"/>
    <s v="Uppsala"/>
    <x v="1"/>
    <m/>
    <s v="Yes"/>
    <x v="0"/>
    <x v="0"/>
    <n v="-0.48842981824005122"/>
    <x v="0"/>
    <x v="0"/>
    <x v="1"/>
    <x v="0"/>
    <n v="6"/>
    <n v="0"/>
    <n v="0"/>
    <x v="1"/>
    <x v="0"/>
    <x v="1"/>
    <x v="0"/>
    <n v="0"/>
    <n v="0"/>
    <n v="0"/>
    <x v="0"/>
    <x v="0"/>
    <x v="0"/>
    <x v="0"/>
    <x v="0"/>
    <x v="0"/>
  </r>
  <r>
    <s v="Komplett"/>
    <n v="106791"/>
    <n v="91"/>
    <x v="1"/>
    <x v="0"/>
    <x v="1"/>
    <x v="0"/>
    <x v="0"/>
    <x v="2"/>
    <s v="Umeå"/>
    <x v="1"/>
    <m/>
    <s v="Yes"/>
    <x v="0"/>
    <x v="0"/>
    <n v="-1.6066994498271581"/>
    <x v="0"/>
    <x v="1"/>
    <x v="1"/>
    <x v="1"/>
    <n v="62"/>
    <n v="0"/>
    <n v="19"/>
    <x v="0"/>
    <x v="0"/>
    <x v="1"/>
    <x v="0"/>
    <n v="10"/>
    <n v="0"/>
    <n v="0"/>
    <x v="1"/>
    <x v="0"/>
    <x v="1"/>
    <x v="0"/>
    <x v="0"/>
    <x v="0"/>
  </r>
  <r>
    <s v="Komplett"/>
    <n v="106866"/>
    <n v="92"/>
    <x v="1"/>
    <x v="1"/>
    <x v="1"/>
    <x v="0"/>
    <x v="0"/>
    <x v="5"/>
    <s v="Lund"/>
    <x v="0"/>
    <m/>
    <s v="Yes"/>
    <x v="0"/>
    <x v="1"/>
    <n v="-0.50041701417848194"/>
    <x v="0"/>
    <x v="0"/>
    <x v="1"/>
    <x v="0"/>
    <n v="12"/>
    <n v="0"/>
    <n v="0"/>
    <x v="0"/>
    <x v="0"/>
    <x v="1"/>
    <x v="0"/>
    <n v="2"/>
    <n v="0"/>
    <n v="0"/>
    <x v="0"/>
    <x v="1"/>
    <x v="0"/>
    <x v="0"/>
    <x v="0"/>
    <x v="1"/>
  </r>
  <r>
    <s v="Komplett"/>
    <n v="106874"/>
    <n v="93"/>
    <x v="1"/>
    <x v="1"/>
    <x v="1"/>
    <x v="1"/>
    <x v="0"/>
    <x v="5"/>
    <s v="Lund"/>
    <x v="1"/>
    <m/>
    <s v="Yes"/>
    <x v="1"/>
    <x v="1"/>
    <n v="-1.9355297801181242"/>
    <x v="0"/>
    <x v="0"/>
    <x v="1"/>
    <x v="0"/>
    <n v="7"/>
    <n v="0"/>
    <n v="4"/>
    <x v="0"/>
    <x v="0"/>
    <x v="0"/>
    <x v="0"/>
    <n v="1"/>
    <n v="0"/>
    <n v="0"/>
    <x v="0"/>
    <x v="2"/>
    <x v="1"/>
    <x v="0"/>
    <x v="1"/>
    <x v="0"/>
  </r>
  <r>
    <s v="Komplett"/>
    <n v="106910"/>
    <n v="94"/>
    <x v="0"/>
    <x v="1"/>
    <x v="1"/>
    <x v="0"/>
    <x v="0"/>
    <x v="0"/>
    <s v="Uppsala"/>
    <x v="1"/>
    <m/>
    <s v="No"/>
    <x v="0"/>
    <x v="1"/>
    <n v="1.0574827623164587"/>
    <x v="1"/>
    <x v="0"/>
    <x v="1"/>
    <x v="0"/>
    <n v="18"/>
    <n v="0"/>
    <n v="3"/>
    <x v="0"/>
    <x v="0"/>
    <x v="0"/>
    <x v="0"/>
    <n v="0"/>
    <n v="0"/>
    <n v="0"/>
    <x v="0"/>
    <x v="0"/>
    <x v="1"/>
    <x v="1"/>
    <x v="0"/>
    <x v="0"/>
  </r>
  <r>
    <s v="Komplett"/>
    <n v="106973"/>
    <n v="95"/>
    <x v="0"/>
    <x v="0"/>
    <x v="0"/>
    <x v="0"/>
    <x v="0"/>
    <x v="0"/>
    <s v="Stockholm"/>
    <x v="1"/>
    <s v="&lt;-2 SD"/>
    <s v="Yes"/>
    <x v="0"/>
    <x v="1"/>
    <n v="-2.6956521739130435"/>
    <x v="0"/>
    <x v="0"/>
    <x v="1"/>
    <x v="0"/>
    <n v="78"/>
    <n v="4"/>
    <n v="38"/>
    <x v="0"/>
    <x v="0"/>
    <x v="0"/>
    <x v="0"/>
    <n v="16"/>
    <n v="7"/>
    <n v="0"/>
    <x v="0"/>
    <x v="0"/>
    <x v="0"/>
    <x v="1"/>
    <x v="0"/>
    <x v="0"/>
  </r>
  <r>
    <s v="Komplett"/>
    <n v="106984"/>
    <n v="96"/>
    <x v="1"/>
    <x v="0"/>
    <x v="1"/>
    <x v="0"/>
    <x v="0"/>
    <x v="1"/>
    <s v="Göteborg"/>
    <x v="1"/>
    <s v="&lt;-2 SD"/>
    <s v="Yes"/>
    <x v="0"/>
    <x v="0"/>
    <n v="-3.5652173913043477"/>
    <x v="0"/>
    <x v="0"/>
    <x v="0"/>
    <x v="1"/>
    <n v="55"/>
    <n v="175"/>
    <n v="21"/>
    <x v="1"/>
    <x v="0"/>
    <x v="1"/>
    <x v="0"/>
    <n v="18"/>
    <n v="7"/>
    <n v="0"/>
    <x v="0"/>
    <x v="1"/>
    <x v="0"/>
    <x v="1"/>
    <x v="0"/>
    <x v="1"/>
  </r>
  <r>
    <s v="Komplett"/>
    <n v="107001"/>
    <n v="97"/>
    <x v="0"/>
    <x v="1"/>
    <x v="1"/>
    <x v="0"/>
    <x v="0"/>
    <x v="4"/>
    <s v="Lund"/>
    <x v="1"/>
    <s v="&lt;-2 SD"/>
    <s v="Yes"/>
    <x v="0"/>
    <x v="0"/>
    <n v="-3.2261054973579308"/>
    <x v="0"/>
    <x v="1"/>
    <x v="1"/>
    <x v="0"/>
    <n v="12"/>
    <n v="0"/>
    <n v="32"/>
    <x v="0"/>
    <x v="0"/>
    <x v="1"/>
    <x v="0"/>
    <n v="17"/>
    <n v="11"/>
    <n v="0"/>
    <x v="1"/>
    <x v="0"/>
    <x v="1"/>
    <x v="0"/>
    <x v="0"/>
    <x v="0"/>
  </r>
  <r>
    <s v="Komplett"/>
    <n v="107003"/>
    <n v="98"/>
    <x v="0"/>
    <x v="0"/>
    <x v="0"/>
    <x v="0"/>
    <x v="0"/>
    <x v="4"/>
    <s v="Göteborg"/>
    <x v="1"/>
    <s v="Yes"/>
    <m/>
    <x v="1"/>
    <x v="1"/>
    <n v="-1.4492753623188406"/>
    <x v="0"/>
    <x v="1"/>
    <x v="0"/>
    <x v="1"/>
    <n v="39"/>
    <n v="0"/>
    <n v="31"/>
    <x v="1"/>
    <x v="0"/>
    <x v="1"/>
    <x v="1"/>
    <n v="28"/>
    <n v="11"/>
    <n v="0"/>
    <x v="0"/>
    <x v="0"/>
    <x v="0"/>
    <x v="1"/>
    <x v="0"/>
    <x v="1"/>
  </r>
  <r>
    <s v="Komplett"/>
    <n v="107015"/>
    <n v="99"/>
    <x v="1"/>
    <x v="1"/>
    <x v="1"/>
    <x v="0"/>
    <x v="0"/>
    <x v="2"/>
    <s v="Stockholm"/>
    <x v="1"/>
    <s v="Yes"/>
    <m/>
    <x v="0"/>
    <x v="0"/>
    <n v="0.23932987634623054"/>
    <x v="1"/>
    <x v="2"/>
    <x v="1"/>
    <x v="0"/>
    <n v="28"/>
    <n v="12"/>
    <n v="38"/>
    <x v="0"/>
    <x v="0"/>
    <x v="0"/>
    <x v="0"/>
    <n v="12"/>
    <n v="8"/>
    <n v="0"/>
    <x v="0"/>
    <x v="0"/>
    <x v="2"/>
    <x v="0"/>
    <x v="0"/>
    <x v="0"/>
  </r>
  <r>
    <s v="Komplett"/>
    <n v="107022"/>
    <n v="100"/>
    <x v="0"/>
    <x v="0"/>
    <x v="1"/>
    <x v="0"/>
    <x v="0"/>
    <x v="2"/>
    <s v="Göteborg"/>
    <x v="1"/>
    <m/>
    <s v="Yes"/>
    <x v="0"/>
    <x v="0"/>
    <n v="-0.9804709475206943"/>
    <x v="1"/>
    <x v="0"/>
    <x v="1"/>
    <x v="1"/>
    <n v="16"/>
    <n v="0"/>
    <n v="12"/>
    <x v="0"/>
    <x v="0"/>
    <x v="1"/>
    <x v="0"/>
    <n v="2"/>
    <n v="4"/>
    <n v="0"/>
    <x v="0"/>
    <x v="0"/>
    <x v="1"/>
    <x v="0"/>
    <x v="0"/>
    <x v="0"/>
  </r>
  <r>
    <s v="Komplett"/>
    <n v="107023"/>
    <n v="101"/>
    <x v="1"/>
    <x v="0"/>
    <x v="1"/>
    <x v="0"/>
    <x v="0"/>
    <x v="2"/>
    <s v="Göteborg"/>
    <x v="1"/>
    <s v="&lt;-2 SD"/>
    <s v="Yes"/>
    <x v="1"/>
    <x v="0"/>
    <n v="-3.3914650807683033"/>
    <x v="1"/>
    <x v="0"/>
    <x v="0"/>
    <x v="1"/>
    <n v="23"/>
    <n v="0"/>
    <n v="5"/>
    <x v="0"/>
    <x v="0"/>
    <x v="1"/>
    <x v="1"/>
    <n v="11"/>
    <n v="3"/>
    <n v="0"/>
    <x v="1"/>
    <x v="0"/>
    <x v="1"/>
    <x v="0"/>
    <x v="0"/>
    <x v="0"/>
  </r>
  <r>
    <s v="Komplett"/>
    <n v="107119"/>
    <n v="102"/>
    <x v="0"/>
    <x v="1"/>
    <x v="1"/>
    <x v="0"/>
    <x v="0"/>
    <x v="3"/>
    <s v="Stockholm"/>
    <x v="1"/>
    <s v="Yes"/>
    <m/>
    <x v="0"/>
    <x v="0"/>
    <n v="-0.79280186245516893"/>
    <x v="0"/>
    <x v="1"/>
    <x v="1"/>
    <x v="0"/>
    <n v="32"/>
    <n v="18"/>
    <n v="27"/>
    <x v="0"/>
    <x v="0"/>
    <x v="0"/>
    <x v="0"/>
    <n v="12"/>
    <n v="9"/>
    <n v="0"/>
    <x v="0"/>
    <x v="2"/>
    <x v="1"/>
    <x v="0"/>
    <x v="1"/>
    <x v="0"/>
  </r>
  <r>
    <s v="Bruten"/>
    <n v="107197"/>
    <n v="103"/>
    <x v="0"/>
    <x v="0"/>
    <x v="1"/>
    <x v="0"/>
    <x v="0"/>
    <x v="0"/>
    <s v="Göteborg"/>
    <x v="1"/>
    <s v="Yes"/>
    <m/>
    <x v="1"/>
    <x v="1"/>
    <n v="-0.45582047685834504"/>
    <x v="0"/>
    <x v="0"/>
    <x v="1"/>
    <x v="0"/>
    <n v="12"/>
    <n v="0"/>
    <n v="19"/>
    <x v="1"/>
    <x v="1"/>
    <x v="0"/>
    <x v="0"/>
    <n v="18"/>
    <n v="2"/>
    <n v="0"/>
    <x v="0"/>
    <x v="0"/>
    <x v="1"/>
    <x v="1"/>
    <x v="0"/>
    <x v="0"/>
  </r>
  <r>
    <s v="Komplett"/>
    <n v="107364"/>
    <n v="104"/>
    <x v="1"/>
    <x v="1"/>
    <x v="1"/>
    <x v="0"/>
    <x v="0"/>
    <x v="3"/>
    <s v="Göteborg"/>
    <x v="1"/>
    <m/>
    <s v="Yes"/>
    <x v="0"/>
    <x v="0"/>
    <n v="-1.2931995540691192"/>
    <x v="0"/>
    <x v="2"/>
    <x v="1"/>
    <x v="0"/>
    <n v="35"/>
    <n v="0"/>
    <n v="12"/>
    <x v="0"/>
    <x v="0"/>
    <x v="0"/>
    <x v="0"/>
    <n v="9"/>
    <n v="5"/>
    <n v="0"/>
    <x v="0"/>
    <x v="0"/>
    <x v="2"/>
    <x v="1"/>
    <x v="0"/>
    <x v="0"/>
  </r>
  <r>
    <s v="Komplett"/>
    <n v="107365"/>
    <n v="105"/>
    <x v="0"/>
    <x v="0"/>
    <x v="1"/>
    <x v="0"/>
    <x v="0"/>
    <x v="3"/>
    <s v="Göteborg"/>
    <x v="1"/>
    <m/>
    <s v="Yes"/>
    <x v="0"/>
    <x v="0"/>
    <n v="-1.1148272017837235"/>
    <x v="0"/>
    <x v="1"/>
    <x v="1"/>
    <x v="0"/>
    <n v="33"/>
    <n v="0"/>
    <n v="7"/>
    <x v="0"/>
    <x v="0"/>
    <x v="0"/>
    <x v="0"/>
    <n v="9"/>
    <n v="2"/>
    <n v="0"/>
    <x v="0"/>
    <x v="0"/>
    <x v="2"/>
    <x v="1"/>
    <x v="0"/>
    <x v="0"/>
  </r>
  <r>
    <s v="Komplett"/>
    <n v="107453"/>
    <n v="106"/>
    <x v="0"/>
    <x v="1"/>
    <x v="1"/>
    <x v="1"/>
    <x v="0"/>
    <x v="3"/>
    <s v="Uppsala"/>
    <x v="1"/>
    <s v="Yes"/>
    <m/>
    <x v="0"/>
    <x v="0"/>
    <n v="-0.2073478908831724"/>
    <x v="0"/>
    <x v="0"/>
    <x v="1"/>
    <x v="0"/>
    <n v="2"/>
    <n v="0"/>
    <n v="11"/>
    <x v="0"/>
    <x v="0"/>
    <x v="0"/>
    <x v="0"/>
    <n v="1"/>
    <n v="0"/>
    <n v="0"/>
    <x v="1"/>
    <x v="2"/>
    <x v="1"/>
    <x v="0"/>
    <x v="1"/>
    <x v="0"/>
  </r>
  <r>
    <s v="Komplett"/>
    <n v="107489"/>
    <n v="107"/>
    <x v="0"/>
    <x v="0"/>
    <x v="0"/>
    <x v="0"/>
    <x v="0"/>
    <x v="5"/>
    <s v="Linköping"/>
    <x v="1"/>
    <m/>
    <s v="Yes"/>
    <x v="0"/>
    <x v="0"/>
    <n v="-1.5841246859430225"/>
    <x v="0"/>
    <x v="0"/>
    <x v="0"/>
    <x v="1"/>
    <n v="52"/>
    <n v="0"/>
    <n v="6"/>
    <x v="0"/>
    <x v="0"/>
    <x v="0"/>
    <x v="0"/>
    <n v="13"/>
    <n v="9"/>
    <n v="0"/>
    <x v="0"/>
    <x v="0"/>
    <x v="1"/>
    <x v="1"/>
    <x v="1"/>
    <x v="0"/>
  </r>
  <r>
    <s v="Komplett"/>
    <n v="107543"/>
    <n v="108"/>
    <x v="1"/>
    <x v="0"/>
    <x v="1"/>
    <x v="0"/>
    <x v="0"/>
    <x v="3"/>
    <s v="Stockholm"/>
    <x v="1"/>
    <s v="&lt;-2 SD"/>
    <s v="Yes"/>
    <x v="1"/>
    <x v="1"/>
    <n v="-2.572347266881029"/>
    <x v="0"/>
    <x v="0"/>
    <x v="0"/>
    <x v="1"/>
    <n v="38"/>
    <n v="1"/>
    <n v="12"/>
    <x v="1"/>
    <x v="1"/>
    <x v="1"/>
    <x v="1"/>
    <n v="13"/>
    <n v="8"/>
    <n v="0"/>
    <x v="0"/>
    <x v="1"/>
    <x v="0"/>
    <x v="1"/>
    <x v="0"/>
    <x v="1"/>
  </r>
  <r>
    <s v="Komplett"/>
    <n v="107544"/>
    <n v="109"/>
    <x v="0"/>
    <x v="1"/>
    <x v="1"/>
    <x v="1"/>
    <x v="2"/>
    <x v="2"/>
    <s v="Stockholm"/>
    <x v="0"/>
    <m/>
    <s v="Yes"/>
    <x v="0"/>
    <x v="0"/>
    <n v="-1.9152219297449395"/>
    <x v="0"/>
    <x v="2"/>
    <x v="1"/>
    <x v="1"/>
    <n v="37"/>
    <n v="0"/>
    <n v="17"/>
    <x v="1"/>
    <x v="0"/>
    <x v="0"/>
    <x v="0"/>
    <n v="5"/>
    <n v="3"/>
    <n v="0"/>
    <x v="1"/>
    <x v="0"/>
    <x v="2"/>
    <x v="1"/>
    <x v="0"/>
    <x v="1"/>
  </r>
  <r>
    <s v="Komplett"/>
    <n v="107552"/>
    <n v="110"/>
    <x v="0"/>
    <x v="0"/>
    <x v="0"/>
    <x v="1"/>
    <x v="0"/>
    <x v="3"/>
    <s v="Göteborg"/>
    <x v="1"/>
    <m/>
    <s v="Yes"/>
    <x v="1"/>
    <x v="1"/>
    <n v="-1.5357476393068381"/>
    <x v="0"/>
    <x v="1"/>
    <x v="0"/>
    <x v="0"/>
    <n v="10"/>
    <n v="0"/>
    <n v="13"/>
    <x v="1"/>
    <x v="1"/>
    <x v="1"/>
    <x v="1"/>
    <n v="15"/>
    <n v="7"/>
    <n v="0"/>
    <x v="1"/>
    <x v="1"/>
    <x v="1"/>
    <x v="0"/>
    <x v="1"/>
    <x v="0"/>
  </r>
  <r>
    <s v="Komplett"/>
    <n v="107560"/>
    <n v="111"/>
    <x v="0"/>
    <x v="0"/>
    <x v="0"/>
    <x v="0"/>
    <x v="0"/>
    <x v="3"/>
    <s v="Uppsala"/>
    <x v="1"/>
    <s v="No"/>
    <m/>
    <x v="0"/>
    <x v="1"/>
    <n v="4.7909929332854227E-2"/>
    <x v="0"/>
    <x v="0"/>
    <x v="0"/>
    <x v="0"/>
    <n v="0"/>
    <n v="0"/>
    <n v="2"/>
    <x v="1"/>
    <x v="0"/>
    <x v="1"/>
    <x v="0"/>
    <n v="0"/>
    <n v="0"/>
    <n v="0"/>
    <x v="1"/>
    <x v="0"/>
    <x v="2"/>
    <x v="1"/>
    <x v="0"/>
    <x v="0"/>
  </r>
  <r>
    <s v="Komplett"/>
    <n v="107572"/>
    <n v="112"/>
    <x v="0"/>
    <x v="1"/>
    <x v="1"/>
    <x v="0"/>
    <x v="0"/>
    <x v="0"/>
    <s v="Stockholm"/>
    <x v="1"/>
    <s v="Yes"/>
    <m/>
    <x v="0"/>
    <x v="1"/>
    <n v="-1.1396660778391932"/>
    <x v="1"/>
    <x v="0"/>
    <x v="1"/>
    <x v="0"/>
    <n v="46"/>
    <n v="0"/>
    <n v="30"/>
    <x v="0"/>
    <x v="0"/>
    <x v="0"/>
    <x v="0"/>
    <n v="1"/>
    <n v="0"/>
    <n v="0"/>
    <x v="0"/>
    <x v="0"/>
    <x v="2"/>
    <x v="1"/>
    <x v="0"/>
    <x v="0"/>
  </r>
  <r>
    <s v="Komplett"/>
    <n v="107583"/>
    <n v="113"/>
    <x v="0"/>
    <x v="0"/>
    <x v="1"/>
    <x v="0"/>
    <x v="0"/>
    <x v="0"/>
    <s v="Lund"/>
    <x v="1"/>
    <s v="Yes"/>
    <m/>
    <x v="0"/>
    <x v="1"/>
    <n v="-0.8192597915918074"/>
    <x v="0"/>
    <x v="0"/>
    <x v="1"/>
    <x v="0"/>
    <n v="49"/>
    <n v="0"/>
    <n v="29"/>
    <x v="0"/>
    <x v="0"/>
    <x v="0"/>
    <x v="0"/>
    <n v="16"/>
    <n v="6"/>
    <n v="0"/>
    <x v="0"/>
    <x v="0"/>
    <x v="2"/>
    <x v="1"/>
    <x v="0"/>
    <x v="0"/>
  </r>
  <r>
    <s v="Bruten"/>
    <n v="107630"/>
    <n v="114"/>
    <x v="1"/>
    <x v="1"/>
    <x v="1"/>
    <x v="0"/>
    <x v="0"/>
    <x v="1"/>
    <s v="Lund"/>
    <x v="1"/>
    <m/>
    <s v="Yes"/>
    <x v="1"/>
    <x v="0"/>
    <n v="0.95353305344054651"/>
    <x v="0"/>
    <x v="0"/>
    <x v="1"/>
    <x v="0"/>
    <n v="4"/>
    <n v="0"/>
    <n v="1"/>
    <x v="0"/>
    <x v="0"/>
    <x v="0"/>
    <x v="0"/>
    <n v="0"/>
    <n v="0"/>
    <n v="0"/>
    <x v="0"/>
    <x v="0"/>
    <x v="0"/>
    <x v="1"/>
    <x v="0"/>
    <x v="0"/>
  </r>
  <r>
    <s v="Komplett"/>
    <n v="107631"/>
    <n v="115"/>
    <x v="1"/>
    <x v="0"/>
    <x v="0"/>
    <x v="0"/>
    <x v="0"/>
    <x v="3"/>
    <s v="Stockholm"/>
    <x v="1"/>
    <m/>
    <s v="No"/>
    <x v="1"/>
    <x v="1"/>
    <n v="8.6956521739130432E-2"/>
    <x v="0"/>
    <x v="0"/>
    <x v="0"/>
    <x v="1"/>
    <n v="28"/>
    <n v="15"/>
    <n v="19"/>
    <x v="0"/>
    <x v="1"/>
    <x v="1"/>
    <x v="1"/>
    <n v="12"/>
    <n v="11"/>
    <n v="0"/>
    <x v="1"/>
    <x v="0"/>
    <x v="0"/>
    <x v="1"/>
    <x v="0"/>
    <x v="1"/>
  </r>
  <r>
    <s v="Komplett"/>
    <n v="107800"/>
    <n v="116"/>
    <x v="0"/>
    <x v="0"/>
    <x v="0"/>
    <x v="0"/>
    <x v="0"/>
    <x v="3"/>
    <s v="Lund"/>
    <x v="1"/>
    <m/>
    <s v="No"/>
    <x v="0"/>
    <x v="0"/>
    <n v="-0.27475587569153087"/>
    <x v="0"/>
    <x v="0"/>
    <x v="0"/>
    <x v="0"/>
    <n v="23"/>
    <n v="11"/>
    <n v="3"/>
    <x v="0"/>
    <x v="1"/>
    <x v="1"/>
    <x v="0"/>
    <n v="3"/>
    <n v="0"/>
    <n v="0"/>
    <x v="1"/>
    <x v="0"/>
    <x v="2"/>
    <x v="0"/>
    <x v="0"/>
    <x v="1"/>
  </r>
  <r>
    <s v="Komplett"/>
    <n v="107815"/>
    <n v="117"/>
    <x v="1"/>
    <x v="0"/>
    <x v="1"/>
    <x v="0"/>
    <x v="0"/>
    <x v="5"/>
    <s v="Lund"/>
    <x v="1"/>
    <s v="Yes"/>
    <m/>
    <x v="0"/>
    <x v="0"/>
    <n v="-3.8762193940177006E-2"/>
    <x v="0"/>
    <x v="0"/>
    <x v="1"/>
    <x v="0"/>
    <n v="0"/>
    <n v="0"/>
    <n v="2"/>
    <x v="0"/>
    <x v="0"/>
    <x v="0"/>
    <x v="0"/>
    <n v="3"/>
    <n v="0"/>
    <n v="0"/>
    <x v="0"/>
    <x v="0"/>
    <x v="1"/>
    <x v="1"/>
    <x v="0"/>
    <x v="0"/>
  </r>
  <r>
    <s v="Komplett"/>
    <n v="107847"/>
    <n v="118"/>
    <x v="1"/>
    <x v="1"/>
    <x v="1"/>
    <x v="0"/>
    <x v="0"/>
    <x v="2"/>
    <s v="Linköping"/>
    <x v="1"/>
    <s v="Yes"/>
    <s v="&lt;-2 SD"/>
    <x v="0"/>
    <x v="0"/>
    <n v="-2.3135221380135618"/>
    <x v="1"/>
    <x v="1"/>
    <x v="1"/>
    <x v="1"/>
    <n v="55"/>
    <n v="0"/>
    <n v="49"/>
    <x v="1"/>
    <x v="0"/>
    <x v="0"/>
    <x v="0"/>
    <n v="22"/>
    <n v="19"/>
    <n v="0"/>
    <x v="0"/>
    <x v="0"/>
    <x v="2"/>
    <x v="0"/>
    <x v="0"/>
    <x v="0"/>
  </r>
  <r>
    <s v="Komplett"/>
    <n v="107876"/>
    <n v="119"/>
    <x v="0"/>
    <x v="1"/>
    <x v="1"/>
    <x v="0"/>
    <x v="0"/>
    <x v="2"/>
    <s v="Linköping"/>
    <x v="1"/>
    <m/>
    <s v="Yes"/>
    <x v="0"/>
    <x v="0"/>
    <n v="0.22510317228729834"/>
    <x v="1"/>
    <x v="1"/>
    <x v="1"/>
    <x v="1"/>
    <n v="39"/>
    <n v="0"/>
    <n v="0"/>
    <x v="1"/>
    <x v="0"/>
    <x v="0"/>
    <x v="0"/>
    <n v="7"/>
    <n v="3"/>
    <n v="0"/>
    <x v="0"/>
    <x v="0"/>
    <x v="1"/>
    <x v="0"/>
    <x v="0"/>
    <x v="0"/>
  </r>
  <r>
    <s v="Komplett"/>
    <n v="107880"/>
    <n v="120"/>
    <x v="0"/>
    <x v="1"/>
    <x v="1"/>
    <x v="1"/>
    <x v="0"/>
    <x v="5"/>
    <s v="Göteborg"/>
    <x v="1"/>
    <m/>
    <s v="Yes"/>
    <x v="1"/>
    <x v="1"/>
    <n v="-6.7018513864455051E-2"/>
    <x v="0"/>
    <x v="0"/>
    <x v="1"/>
    <x v="0"/>
    <n v="0"/>
    <n v="0"/>
    <n v="2"/>
    <x v="0"/>
    <x v="1"/>
    <x v="0"/>
    <x v="0"/>
    <n v="4"/>
    <n v="3"/>
    <n v="0"/>
    <x v="0"/>
    <x v="2"/>
    <x v="1"/>
    <x v="0"/>
    <x v="1"/>
    <x v="0"/>
  </r>
  <r>
    <s v="Komplett"/>
    <n v="107881"/>
    <n v="121"/>
    <x v="0"/>
    <x v="0"/>
    <x v="1"/>
    <x v="0"/>
    <x v="0"/>
    <x v="0"/>
    <s v="Uppsala"/>
    <x v="0"/>
    <s v="Yes"/>
    <m/>
    <x v="0"/>
    <x v="1"/>
    <n v="-1.1100832562442182"/>
    <x v="0"/>
    <x v="0"/>
    <x v="1"/>
    <x v="0"/>
    <n v="0"/>
    <n v="0"/>
    <n v="0"/>
    <x v="0"/>
    <x v="0"/>
    <x v="0"/>
    <x v="0"/>
    <n v="0"/>
    <n v="0"/>
    <n v="0"/>
    <x v="0"/>
    <x v="0"/>
    <x v="0"/>
    <x v="1"/>
    <x v="0"/>
    <x v="0"/>
  </r>
  <r>
    <s v="Komplett"/>
    <n v="107971"/>
    <n v="122"/>
    <x v="1"/>
    <x v="0"/>
    <x v="1"/>
    <x v="1"/>
    <x v="0"/>
    <x v="2"/>
    <s v="Göteborg"/>
    <x v="0"/>
    <s v="Yes"/>
    <m/>
    <x v="1"/>
    <x v="0"/>
    <n v="0.8650125199180515"/>
    <x v="0"/>
    <x v="0"/>
    <x v="0"/>
    <x v="1"/>
    <n v="0"/>
    <n v="0"/>
    <n v="1"/>
    <x v="0"/>
    <x v="0"/>
    <x v="1"/>
    <x v="1"/>
    <n v="0"/>
    <n v="0"/>
    <n v="0"/>
    <x v="1"/>
    <x v="0"/>
    <x v="0"/>
    <x v="1"/>
    <x v="0"/>
    <x v="1"/>
  </r>
  <r>
    <s v="Komplett"/>
    <n v="107990"/>
    <n v="123"/>
    <x v="1"/>
    <x v="1"/>
    <x v="1"/>
    <x v="0"/>
    <x v="0"/>
    <x v="0"/>
    <s v="Umeå"/>
    <x v="0"/>
    <s v="&lt;-2 SD"/>
    <s v="Yes"/>
    <x v="0"/>
    <x v="0"/>
    <n v="-4.5867176301958912"/>
    <x v="0"/>
    <x v="1"/>
    <x v="1"/>
    <x v="0"/>
    <n v="45"/>
    <n v="0"/>
    <n v="133"/>
    <x v="0"/>
    <x v="0"/>
    <x v="0"/>
    <x v="0"/>
    <n v="6"/>
    <n v="0"/>
    <n v="0"/>
    <x v="0"/>
    <x v="2"/>
    <x v="1"/>
    <x v="0"/>
    <x v="1"/>
    <x v="0"/>
  </r>
  <r>
    <s v="Komplett"/>
    <n v="108042"/>
    <n v="124"/>
    <x v="0"/>
    <x v="1"/>
    <x v="1"/>
    <x v="0"/>
    <x v="0"/>
    <x v="0"/>
    <s v="Lund"/>
    <x v="0"/>
    <s v="No"/>
    <m/>
    <x v="0"/>
    <x v="0"/>
    <n v="-1.7743660731139494"/>
    <x v="0"/>
    <x v="0"/>
    <x v="1"/>
    <x v="0"/>
    <n v="0"/>
    <n v="0"/>
    <n v="5"/>
    <x v="0"/>
    <x v="0"/>
    <x v="1"/>
    <x v="0"/>
    <n v="6"/>
    <n v="6"/>
    <n v="0"/>
    <x v="0"/>
    <x v="0"/>
    <x v="0"/>
    <x v="0"/>
    <x v="0"/>
    <x v="0"/>
  </r>
  <r>
    <s v="Komplett"/>
    <n v="108050"/>
    <n v="125"/>
    <x v="1"/>
    <x v="1"/>
    <x v="1"/>
    <x v="0"/>
    <x v="1"/>
    <x v="3"/>
    <s v="Umeå"/>
    <x v="1"/>
    <s v="Yes"/>
    <s v="&lt;-2 SD"/>
    <x v="0"/>
    <x v="0"/>
    <n v="-2.4365709176260197"/>
    <x v="0"/>
    <x v="2"/>
    <x v="1"/>
    <x v="0"/>
    <n v="38"/>
    <n v="16"/>
    <n v="3"/>
    <x v="1"/>
    <x v="0"/>
    <x v="0"/>
    <x v="0"/>
    <n v="9"/>
    <n v="0"/>
    <n v="0"/>
    <x v="0"/>
    <x v="0"/>
    <x v="0"/>
    <x v="1"/>
    <x v="0"/>
    <x v="1"/>
  </r>
  <r>
    <s v="Komplett"/>
    <n v="108121"/>
    <n v="126"/>
    <x v="1"/>
    <x v="0"/>
    <x v="1"/>
    <x v="0"/>
    <x v="0"/>
    <x v="0"/>
    <s v="Lund"/>
    <x v="0"/>
    <s v="No"/>
    <m/>
    <x v="0"/>
    <x v="0"/>
    <n v="-0.39010885295413072"/>
    <x v="0"/>
    <x v="2"/>
    <x v="1"/>
    <x v="0"/>
    <n v="0"/>
    <n v="0"/>
    <n v="3"/>
    <x v="0"/>
    <x v="0"/>
    <x v="0"/>
    <x v="0"/>
    <n v="2"/>
    <n v="0"/>
    <n v="0"/>
    <x v="0"/>
    <x v="0"/>
    <x v="2"/>
    <x v="1"/>
    <x v="0"/>
    <x v="0"/>
  </r>
  <r>
    <s v="Komplett"/>
    <n v="108156"/>
    <n v="127"/>
    <x v="0"/>
    <x v="0"/>
    <x v="1"/>
    <x v="0"/>
    <x v="0"/>
    <x v="0"/>
    <s v="Umeå"/>
    <x v="0"/>
    <m/>
    <s v="Yes"/>
    <x v="1"/>
    <x v="1"/>
    <n v="0.71541114849039722"/>
    <x v="0"/>
    <x v="0"/>
    <x v="0"/>
    <x v="0"/>
    <n v="39"/>
    <n v="0"/>
    <n v="5"/>
    <x v="1"/>
    <x v="1"/>
    <x v="0"/>
    <x v="1"/>
    <n v="4"/>
    <n v="0"/>
    <n v="0"/>
    <x v="1"/>
    <x v="1"/>
    <x v="2"/>
    <x v="1"/>
    <x v="0"/>
    <x v="0"/>
  </r>
  <r>
    <s v="Komplett"/>
    <n v="108167"/>
    <n v="128"/>
    <x v="1"/>
    <x v="0"/>
    <x v="0"/>
    <x v="1"/>
    <x v="0"/>
    <x v="4"/>
    <s v="Uppsala"/>
    <x v="1"/>
    <s v="Yes"/>
    <m/>
    <x v="1"/>
    <x v="1"/>
    <n v="-0.51374750261630675"/>
    <x v="0"/>
    <x v="0"/>
    <x v="0"/>
    <x v="1"/>
    <n v="93"/>
    <n v="0"/>
    <n v="58"/>
    <x v="0"/>
    <x v="0"/>
    <x v="0"/>
    <x v="1"/>
    <n v="11"/>
    <n v="0"/>
    <n v="0"/>
    <x v="1"/>
    <x v="0"/>
    <x v="0"/>
    <x v="0"/>
    <x v="0"/>
    <x v="1"/>
  </r>
  <r>
    <s v="Komplett"/>
    <n v="108171"/>
    <n v="129"/>
    <x v="1"/>
    <x v="0"/>
    <x v="0"/>
    <x v="0"/>
    <x v="0"/>
    <x v="4"/>
    <s v="Göteborg"/>
    <x v="1"/>
    <m/>
    <s v="Yes"/>
    <x v="1"/>
    <x v="1"/>
    <n v="-0.54792570981285138"/>
    <x v="0"/>
    <x v="0"/>
    <x v="0"/>
    <x v="1"/>
    <n v="30"/>
    <n v="0"/>
    <n v="8"/>
    <x v="0"/>
    <x v="0"/>
    <x v="1"/>
    <x v="1"/>
    <n v="8"/>
    <n v="4"/>
    <n v="0"/>
    <x v="0"/>
    <x v="0"/>
    <x v="0"/>
    <x v="2"/>
    <x v="0"/>
    <x v="1"/>
  </r>
  <r>
    <s v="Komplett"/>
    <n v="108191"/>
    <n v="130"/>
    <x v="0"/>
    <x v="1"/>
    <x v="1"/>
    <x v="0"/>
    <x v="0"/>
    <x v="2"/>
    <s v="Uppsala"/>
    <x v="1"/>
    <m/>
    <s v="Yes"/>
    <x v="0"/>
    <x v="0"/>
    <n v="-0.68275567777725099"/>
    <x v="1"/>
    <x v="0"/>
    <x v="1"/>
    <x v="0"/>
    <n v="67"/>
    <n v="0"/>
    <n v="2"/>
    <x v="0"/>
    <x v="0"/>
    <x v="0"/>
    <x v="0"/>
    <n v="8"/>
    <n v="0"/>
    <n v="0"/>
    <x v="1"/>
    <x v="2"/>
    <x v="1"/>
    <x v="0"/>
    <x v="1"/>
    <x v="0"/>
  </r>
  <r>
    <s v="Komplett"/>
    <n v="108193"/>
    <n v="131"/>
    <x v="0"/>
    <x v="0"/>
    <x v="1"/>
    <x v="0"/>
    <x v="0"/>
    <x v="2"/>
    <s v="Uppsala"/>
    <x v="1"/>
    <m/>
    <s v="Yes"/>
    <x v="1"/>
    <x v="0"/>
    <n v="-1.0372740051378992"/>
    <x v="0"/>
    <x v="0"/>
    <x v="0"/>
    <x v="1"/>
    <n v="0"/>
    <n v="0"/>
    <n v="3"/>
    <x v="0"/>
    <x v="0"/>
    <x v="1"/>
    <x v="1"/>
    <n v="2"/>
    <n v="1"/>
    <n v="0"/>
    <x v="1"/>
    <x v="0"/>
    <x v="2"/>
    <x v="0"/>
    <x v="0"/>
    <x v="1"/>
  </r>
  <r>
    <s v="Komplett"/>
    <n v="108218"/>
    <n v="132"/>
    <x v="1"/>
    <x v="1"/>
    <x v="1"/>
    <x v="0"/>
    <x v="2"/>
    <x v="4"/>
    <s v="Umeå"/>
    <x v="1"/>
    <s v="Yes"/>
    <m/>
    <x v="1"/>
    <x v="1"/>
    <n v="-9.8255956767379027E-2"/>
    <x v="0"/>
    <x v="2"/>
    <x v="1"/>
    <x v="0"/>
    <n v="70"/>
    <n v="0"/>
    <n v="2"/>
    <x v="0"/>
    <x v="0"/>
    <x v="0"/>
    <x v="0"/>
    <n v="6"/>
    <n v="0"/>
    <n v="0"/>
    <x v="0"/>
    <x v="2"/>
    <x v="1"/>
    <x v="0"/>
    <x v="1"/>
    <x v="0"/>
  </r>
  <r>
    <s v="Komplett"/>
    <n v="108221"/>
    <n v="133"/>
    <x v="1"/>
    <x v="0"/>
    <x v="1"/>
    <x v="0"/>
    <x v="2"/>
    <x v="4"/>
    <s v="Umeå"/>
    <x v="1"/>
    <s v="Yes"/>
    <m/>
    <x v="0"/>
    <x v="1"/>
    <n v="-1.5213387781247498"/>
    <x v="1"/>
    <x v="1"/>
    <x v="0"/>
    <x v="1"/>
    <n v="0"/>
    <n v="0"/>
    <n v="0"/>
    <x v="0"/>
    <x v="1"/>
    <x v="1"/>
    <x v="1"/>
    <n v="0"/>
    <n v="0"/>
    <n v="0"/>
    <x v="0"/>
    <x v="0"/>
    <x v="2"/>
    <x v="1"/>
    <x v="0"/>
    <x v="1"/>
  </r>
  <r>
    <s v="Bruten"/>
    <n v="108226"/>
    <n v="134"/>
    <x v="1"/>
    <x v="1"/>
    <x v="1"/>
    <x v="1"/>
    <x v="2"/>
    <x v="4"/>
    <s v="Göteborg"/>
    <x v="1"/>
    <s v="Yes"/>
    <m/>
    <x v="0"/>
    <x v="1"/>
    <n v="0"/>
    <x v="0"/>
    <x v="1"/>
    <x v="1"/>
    <x v="1"/>
    <n v="54"/>
    <n v="0"/>
    <n v="18"/>
    <x v="1"/>
    <x v="1"/>
    <x v="0"/>
    <x v="0"/>
    <n v="21"/>
    <n v="1"/>
    <n v="0"/>
    <x v="1"/>
    <x v="0"/>
    <x v="2"/>
    <x v="1"/>
    <x v="0"/>
    <x v="1"/>
  </r>
  <r>
    <s v="Komplett"/>
    <n v="108228"/>
    <n v="135"/>
    <x v="0"/>
    <x v="1"/>
    <x v="1"/>
    <x v="0"/>
    <x v="0"/>
    <x v="3"/>
    <s v="Göteborg"/>
    <x v="1"/>
    <m/>
    <s v="Yes"/>
    <x v="0"/>
    <x v="0"/>
    <n v="0.44764036382684885"/>
    <x v="0"/>
    <x v="0"/>
    <x v="1"/>
    <x v="0"/>
    <n v="52"/>
    <n v="3"/>
    <n v="0"/>
    <x v="1"/>
    <x v="1"/>
    <x v="0"/>
    <x v="1"/>
    <n v="5"/>
    <n v="0"/>
    <n v="0"/>
    <x v="1"/>
    <x v="0"/>
    <x v="2"/>
    <x v="1"/>
    <x v="0"/>
    <x v="1"/>
  </r>
  <r>
    <s v="Komplett"/>
    <n v="108319"/>
    <n v="136"/>
    <x v="0"/>
    <x v="0"/>
    <x v="1"/>
    <x v="0"/>
    <x v="1"/>
    <x v="3"/>
    <s v="Uppsala"/>
    <x v="1"/>
    <m/>
    <s v="Yes"/>
    <x v="0"/>
    <x v="0"/>
    <n v="-1.2839217974905164"/>
    <x v="1"/>
    <x v="1"/>
    <x v="2"/>
    <x v="0"/>
    <n v="40"/>
    <n v="0"/>
    <n v="4"/>
    <x v="0"/>
    <x v="0"/>
    <x v="1"/>
    <x v="0"/>
    <n v="2"/>
    <n v="0"/>
    <n v="0"/>
    <x v="0"/>
    <x v="0"/>
    <x v="2"/>
    <x v="1"/>
    <x v="0"/>
    <x v="1"/>
  </r>
  <r>
    <s v="Komplett"/>
    <n v="108359"/>
    <n v="137"/>
    <x v="0"/>
    <x v="1"/>
    <x v="1"/>
    <x v="0"/>
    <x v="0"/>
    <x v="2"/>
    <s v="Göteborg"/>
    <x v="1"/>
    <m/>
    <s v="Yes"/>
    <x v="1"/>
    <x v="0"/>
    <n v="2.9745674483168904E-2"/>
    <x v="0"/>
    <x v="0"/>
    <x v="0"/>
    <x v="1"/>
    <n v="26"/>
    <n v="0"/>
    <n v="30"/>
    <x v="1"/>
    <x v="1"/>
    <x v="0"/>
    <x v="0"/>
    <n v="26"/>
    <n v="6"/>
    <n v="0"/>
    <x v="0"/>
    <x v="2"/>
    <x v="1"/>
    <x v="0"/>
    <x v="1"/>
    <x v="0"/>
  </r>
  <r>
    <s v="Komplett"/>
    <n v="108385"/>
    <n v="138"/>
    <x v="1"/>
    <x v="0"/>
    <x v="1"/>
    <x v="0"/>
    <x v="0"/>
    <x v="4"/>
    <s v="Stockholm"/>
    <x v="1"/>
    <m/>
    <s v="Yes"/>
    <x v="0"/>
    <x v="0"/>
    <n v="4.7088369172814316E-2"/>
    <x v="0"/>
    <x v="2"/>
    <x v="0"/>
    <x v="0"/>
    <n v="28"/>
    <n v="17"/>
    <n v="2"/>
    <x v="0"/>
    <x v="0"/>
    <x v="0"/>
    <x v="0"/>
    <n v="2"/>
    <n v="1"/>
    <n v="0"/>
    <x v="0"/>
    <x v="0"/>
    <x v="0"/>
    <x v="0"/>
    <x v="0"/>
    <x v="0"/>
  </r>
  <r>
    <s v="Komplett"/>
    <n v="108387"/>
    <n v="139"/>
    <x v="0"/>
    <x v="1"/>
    <x v="1"/>
    <x v="1"/>
    <x v="0"/>
    <x v="2"/>
    <s v="Stockholm"/>
    <x v="1"/>
    <m/>
    <s v="Yes"/>
    <x v="0"/>
    <x v="0"/>
    <n v="-0.31392246115209543"/>
    <x v="0"/>
    <x v="0"/>
    <x v="1"/>
    <x v="0"/>
    <n v="24"/>
    <n v="9"/>
    <n v="4"/>
    <x v="1"/>
    <x v="0"/>
    <x v="1"/>
    <x v="0"/>
    <n v="4"/>
    <n v="4"/>
    <n v="0"/>
    <x v="1"/>
    <x v="2"/>
    <x v="1"/>
    <x v="0"/>
    <x v="1"/>
    <x v="0"/>
  </r>
  <r>
    <s v="Komplett"/>
    <n v="108390"/>
    <n v="140"/>
    <x v="0"/>
    <x v="0"/>
    <x v="1"/>
    <x v="0"/>
    <x v="0"/>
    <x v="3"/>
    <s v="Lund"/>
    <x v="1"/>
    <m/>
    <s v="Yes"/>
    <x v="1"/>
    <x v="1"/>
    <n v="0.11027095148078134"/>
    <x v="0"/>
    <x v="0"/>
    <x v="0"/>
    <x v="0"/>
    <n v="4"/>
    <n v="0"/>
    <n v="4"/>
    <x v="0"/>
    <x v="0"/>
    <x v="1"/>
    <x v="0"/>
    <n v="2"/>
    <n v="1"/>
    <n v="0"/>
    <x v="1"/>
    <x v="1"/>
    <x v="0"/>
    <x v="1"/>
    <x v="0"/>
    <x v="1"/>
  </r>
  <r>
    <s v="Komplett"/>
    <n v="108456"/>
    <n v="141"/>
    <x v="0"/>
    <x v="0"/>
    <x v="1"/>
    <x v="0"/>
    <x v="2"/>
    <x v="3"/>
    <s v="Lund"/>
    <x v="1"/>
    <s v="&lt;-2 SD"/>
    <s v="Yes"/>
    <x v="0"/>
    <x v="1"/>
    <n v="-2.4526198439241917"/>
    <x v="0"/>
    <x v="1"/>
    <x v="1"/>
    <x v="0"/>
    <n v="51"/>
    <n v="0"/>
    <n v="10"/>
    <x v="1"/>
    <x v="0"/>
    <x v="1"/>
    <x v="0"/>
    <n v="7"/>
    <n v="4"/>
    <n v="0"/>
    <x v="0"/>
    <x v="0"/>
    <x v="2"/>
    <x v="0"/>
    <x v="0"/>
    <x v="1"/>
  </r>
  <r>
    <s v="Komplett"/>
    <n v="108499"/>
    <n v="142"/>
    <x v="0"/>
    <x v="1"/>
    <x v="1"/>
    <x v="1"/>
    <x v="0"/>
    <x v="2"/>
    <s v="Stockholm"/>
    <x v="1"/>
    <s v="Yes"/>
    <m/>
    <x v="0"/>
    <x v="1"/>
    <n v="-0.76867643526303142"/>
    <x v="0"/>
    <x v="1"/>
    <x v="1"/>
    <x v="1"/>
    <n v="0"/>
    <n v="0"/>
    <n v="0"/>
    <x v="1"/>
    <x v="0"/>
    <x v="0"/>
    <x v="0"/>
    <n v="0"/>
    <n v="0"/>
    <n v="0"/>
    <x v="0"/>
    <x v="0"/>
    <x v="2"/>
    <x v="0"/>
    <x v="0"/>
    <x v="0"/>
  </r>
  <r>
    <s v="Bruten"/>
    <n v="108505"/>
    <n v="143"/>
    <x v="1"/>
    <x v="0"/>
    <x v="1"/>
    <x v="0"/>
    <x v="0"/>
    <x v="2"/>
    <s v="Lund"/>
    <x v="1"/>
    <m/>
    <s v="Yes"/>
    <x v="0"/>
    <x v="1"/>
    <n v="-1.5146758750588605"/>
    <x v="0"/>
    <x v="1"/>
    <x v="1"/>
    <x v="1"/>
    <n v="37"/>
    <n v="0"/>
    <n v="0"/>
    <x v="0"/>
    <x v="0"/>
    <x v="0"/>
    <x v="0"/>
    <n v="5"/>
    <n v="0"/>
    <n v="0"/>
    <x v="0"/>
    <x v="0"/>
    <x v="2"/>
    <x v="0"/>
    <x v="0"/>
    <x v="0"/>
  </r>
  <r>
    <s v="Komplett"/>
    <n v="108521"/>
    <n v="144"/>
    <x v="1"/>
    <x v="0"/>
    <x v="1"/>
    <x v="0"/>
    <x v="0"/>
    <x v="3"/>
    <s v="Stockholm"/>
    <x v="1"/>
    <s v="Yes"/>
    <m/>
    <x v="0"/>
    <x v="0"/>
    <n v="-1.0029061484984898"/>
    <x v="0"/>
    <x v="1"/>
    <x v="1"/>
    <x v="0"/>
    <n v="0"/>
    <n v="0"/>
    <n v="0"/>
    <x v="0"/>
    <x v="0"/>
    <x v="0"/>
    <x v="1"/>
    <n v="0"/>
    <n v="0"/>
    <n v="0"/>
    <x v="0"/>
    <x v="0"/>
    <x v="0"/>
    <x v="0"/>
    <x v="0"/>
    <x v="1"/>
  </r>
  <r>
    <s v="Komplett"/>
    <n v="108527"/>
    <n v="145"/>
    <x v="0"/>
    <x v="1"/>
    <x v="1"/>
    <x v="0"/>
    <x v="0"/>
    <x v="2"/>
    <s v="Linköping"/>
    <x v="1"/>
    <s v="Yes"/>
    <m/>
    <x v="0"/>
    <x v="0"/>
    <n v="-0.55559144647587044"/>
    <x v="0"/>
    <x v="1"/>
    <x v="1"/>
    <x v="0"/>
    <n v="0"/>
    <n v="0"/>
    <n v="5"/>
    <x v="0"/>
    <x v="0"/>
    <x v="0"/>
    <x v="0"/>
    <n v="7"/>
    <n v="12"/>
    <n v="0"/>
    <x v="0"/>
    <x v="0"/>
    <x v="1"/>
    <x v="0"/>
    <x v="0"/>
    <x v="1"/>
  </r>
  <r>
    <s v="Komplett"/>
    <n v="108534"/>
    <n v="146"/>
    <x v="0"/>
    <x v="1"/>
    <x v="1"/>
    <x v="0"/>
    <x v="0"/>
    <x v="2"/>
    <s v="Stockholm"/>
    <x v="1"/>
    <m/>
    <s v="Yes"/>
    <x v="0"/>
    <x v="0"/>
    <n v="-0.35227588764253265"/>
    <x v="1"/>
    <x v="2"/>
    <x v="1"/>
    <x v="0"/>
    <n v="37"/>
    <n v="22"/>
    <n v="22"/>
    <x v="0"/>
    <x v="0"/>
    <x v="0"/>
    <x v="0"/>
    <n v="11"/>
    <n v="5"/>
    <n v="0"/>
    <x v="0"/>
    <x v="0"/>
    <x v="2"/>
    <x v="0"/>
    <x v="0"/>
    <x v="0"/>
  </r>
  <r>
    <s v="Komplett"/>
    <n v="108538"/>
    <n v="147"/>
    <x v="1"/>
    <x v="0"/>
    <x v="1"/>
    <x v="0"/>
    <x v="0"/>
    <x v="2"/>
    <s v="Stockholm"/>
    <x v="1"/>
    <s v="Yes"/>
    <m/>
    <x v="0"/>
    <x v="0"/>
    <n v="-0.10869565217391304"/>
    <x v="0"/>
    <x v="1"/>
    <x v="1"/>
    <x v="0"/>
    <n v="60"/>
    <n v="8"/>
    <n v="0"/>
    <x v="0"/>
    <x v="0"/>
    <x v="1"/>
    <x v="0"/>
    <n v="10"/>
    <n v="4"/>
    <n v="0"/>
    <x v="0"/>
    <x v="0"/>
    <x v="2"/>
    <x v="0"/>
    <x v="0"/>
    <x v="0"/>
  </r>
  <r>
    <s v="Komplett"/>
    <n v="108555"/>
    <n v="148"/>
    <x v="0"/>
    <x v="0"/>
    <x v="1"/>
    <x v="0"/>
    <x v="0"/>
    <x v="2"/>
    <s v="Stockholm"/>
    <x v="1"/>
    <m/>
    <s v="No"/>
    <x v="0"/>
    <x v="0"/>
    <n v="-0.59201168646446012"/>
    <x v="0"/>
    <x v="0"/>
    <x v="1"/>
    <x v="1"/>
    <n v="43"/>
    <n v="0"/>
    <n v="0"/>
    <x v="0"/>
    <x v="0"/>
    <x v="1"/>
    <x v="0"/>
    <n v="6"/>
    <n v="0"/>
    <n v="0"/>
    <x v="0"/>
    <x v="0"/>
    <x v="0"/>
    <x v="0"/>
    <x v="0"/>
    <x v="0"/>
  </r>
  <r>
    <s v="Komplett"/>
    <n v="108577"/>
    <n v="149"/>
    <x v="1"/>
    <x v="1"/>
    <x v="1"/>
    <x v="0"/>
    <x v="0"/>
    <x v="2"/>
    <s v="Lund"/>
    <x v="1"/>
    <m/>
    <s v="No"/>
    <x v="0"/>
    <x v="0"/>
    <n v="-0.3282888942269197"/>
    <x v="1"/>
    <x v="0"/>
    <x v="1"/>
    <x v="0"/>
    <n v="17"/>
    <n v="0"/>
    <n v="22"/>
    <x v="0"/>
    <x v="0"/>
    <x v="0"/>
    <x v="0"/>
    <n v="12"/>
    <n v="6"/>
    <n v="0"/>
    <x v="0"/>
    <x v="0"/>
    <x v="1"/>
    <x v="1"/>
    <x v="0"/>
    <x v="0"/>
  </r>
  <r>
    <s v="Komplett"/>
    <n v="108609"/>
    <n v="150"/>
    <x v="0"/>
    <x v="1"/>
    <x v="1"/>
    <x v="0"/>
    <x v="0"/>
    <x v="3"/>
    <s v="Stockholm"/>
    <x v="1"/>
    <m/>
    <s v="Yes"/>
    <x v="1"/>
    <x v="1"/>
    <n v="-0.69198382592021335"/>
    <x v="0"/>
    <x v="0"/>
    <x v="1"/>
    <x v="0"/>
    <n v="28"/>
    <n v="0"/>
    <n v="0"/>
    <x v="0"/>
    <x v="0"/>
    <x v="0"/>
    <x v="0"/>
    <n v="2"/>
    <n v="0"/>
    <n v="0"/>
    <x v="1"/>
    <x v="2"/>
    <x v="1"/>
    <x v="0"/>
    <x v="1"/>
    <x v="0"/>
  </r>
  <r>
    <s v="Komplett"/>
    <n v="108610"/>
    <n v="151"/>
    <x v="0"/>
    <x v="0"/>
    <x v="0"/>
    <x v="0"/>
    <x v="1"/>
    <x v="2"/>
    <s v="Stockholm"/>
    <x v="0"/>
    <s v="&lt;-2 SD"/>
    <s v="Yes"/>
    <x v="0"/>
    <x v="0"/>
    <n v="-3.7840759904239709"/>
    <x v="0"/>
    <x v="2"/>
    <x v="0"/>
    <x v="1"/>
    <n v="0"/>
    <n v="0"/>
    <n v="4"/>
    <x v="1"/>
    <x v="0"/>
    <x v="1"/>
    <x v="0"/>
    <n v="7"/>
    <n v="9"/>
    <n v="0"/>
    <x v="1"/>
    <x v="0"/>
    <x v="0"/>
    <x v="1"/>
    <x v="0"/>
    <x v="1"/>
  </r>
  <r>
    <s v="Komplett"/>
    <n v="108635"/>
    <n v="152"/>
    <x v="0"/>
    <x v="1"/>
    <x v="1"/>
    <x v="1"/>
    <x v="0"/>
    <x v="3"/>
    <s v="Lund"/>
    <x v="1"/>
    <m/>
    <s v="Yes"/>
    <x v="0"/>
    <x v="0"/>
    <n v="-1.7770009467627994"/>
    <x v="0"/>
    <x v="1"/>
    <x v="1"/>
    <x v="0"/>
    <n v="20"/>
    <n v="8"/>
    <n v="0"/>
    <x v="0"/>
    <x v="0"/>
    <x v="0"/>
    <x v="0"/>
    <n v="1"/>
    <n v="2"/>
    <n v="0"/>
    <x v="0"/>
    <x v="0"/>
    <x v="2"/>
    <x v="0"/>
    <x v="0"/>
    <x v="1"/>
  </r>
  <r>
    <s v="Komplett"/>
    <n v="108636"/>
    <n v="153"/>
    <x v="1"/>
    <x v="1"/>
    <x v="1"/>
    <x v="0"/>
    <x v="2"/>
    <x v="5"/>
    <s v="Lund"/>
    <x v="0"/>
    <m/>
    <s v="No"/>
    <x v="0"/>
    <x v="0"/>
    <n v="-1.2839733979164265"/>
    <x v="0"/>
    <x v="1"/>
    <x v="1"/>
    <x v="0"/>
    <n v="35"/>
    <n v="4"/>
    <n v="12"/>
    <x v="0"/>
    <x v="0"/>
    <x v="1"/>
    <x v="0"/>
    <n v="8"/>
    <n v="2"/>
    <n v="0"/>
    <x v="0"/>
    <x v="0"/>
    <x v="2"/>
    <x v="1"/>
    <x v="0"/>
    <x v="1"/>
  </r>
  <r>
    <s v="Komplett"/>
    <n v="108639"/>
    <n v="154"/>
    <x v="0"/>
    <x v="1"/>
    <x v="1"/>
    <x v="0"/>
    <x v="0"/>
    <x v="5"/>
    <s v="Lund"/>
    <x v="1"/>
    <m/>
    <s v="Yes"/>
    <x v="0"/>
    <x v="1"/>
    <n v="-1.2715340442986054"/>
    <x v="0"/>
    <x v="0"/>
    <x v="1"/>
    <x v="0"/>
    <n v="19"/>
    <n v="31"/>
    <n v="26"/>
    <x v="1"/>
    <x v="0"/>
    <x v="0"/>
    <x v="0"/>
    <n v="13"/>
    <n v="6"/>
    <n v="0"/>
    <x v="0"/>
    <x v="0"/>
    <x v="2"/>
    <x v="1"/>
    <x v="0"/>
    <x v="1"/>
  </r>
  <r>
    <s v="Komplett"/>
    <n v="108687"/>
    <n v="155"/>
    <x v="1"/>
    <x v="0"/>
    <x v="1"/>
    <x v="0"/>
    <x v="0"/>
    <x v="5"/>
    <s v="Lund"/>
    <x v="1"/>
    <m/>
    <s v="Yes"/>
    <x v="0"/>
    <x v="0"/>
    <n v="-1.7810371922472497"/>
    <x v="0"/>
    <x v="0"/>
    <x v="0"/>
    <x v="0"/>
    <n v="28"/>
    <n v="0"/>
    <n v="11"/>
    <x v="1"/>
    <x v="0"/>
    <x v="0"/>
    <x v="1"/>
    <n v="6"/>
    <n v="1"/>
    <n v="0"/>
    <x v="0"/>
    <x v="0"/>
    <x v="0"/>
    <x v="1"/>
    <x v="0"/>
    <x v="1"/>
  </r>
  <r>
    <s v="Komplett"/>
    <n v="108693"/>
    <n v="156"/>
    <x v="1"/>
    <x v="0"/>
    <x v="1"/>
    <x v="0"/>
    <x v="0"/>
    <x v="0"/>
    <s v="Lund"/>
    <x v="1"/>
    <s v="&lt;-2 SD"/>
    <s v="Yes"/>
    <x v="0"/>
    <x v="0"/>
    <n v="-2.0167627029858561"/>
    <x v="0"/>
    <x v="0"/>
    <x v="1"/>
    <x v="0"/>
    <n v="20"/>
    <n v="0"/>
    <n v="13"/>
    <x v="0"/>
    <x v="0"/>
    <x v="1"/>
    <x v="0"/>
    <n v="9"/>
    <n v="2"/>
    <n v="0"/>
    <x v="0"/>
    <x v="0"/>
    <x v="0"/>
    <x v="1"/>
    <x v="0"/>
    <x v="0"/>
  </r>
  <r>
    <s v="Komplett"/>
    <n v="108725"/>
    <n v="157"/>
    <x v="1"/>
    <x v="1"/>
    <x v="1"/>
    <x v="0"/>
    <x v="0"/>
    <x v="0"/>
    <s v="Umeå"/>
    <x v="1"/>
    <m/>
    <s v="No"/>
    <x v="0"/>
    <x v="0"/>
    <n v="-0.22770938589624992"/>
    <x v="1"/>
    <x v="0"/>
    <x v="1"/>
    <x v="0"/>
    <n v="23"/>
    <n v="0"/>
    <n v="2"/>
    <x v="0"/>
    <x v="0"/>
    <x v="1"/>
    <x v="0"/>
    <n v="0"/>
    <n v="0"/>
    <n v="0"/>
    <x v="0"/>
    <x v="0"/>
    <x v="0"/>
    <x v="1"/>
    <x v="0"/>
    <x v="1"/>
  </r>
  <r>
    <s v="Bruten"/>
    <n v="108768"/>
    <n v="158"/>
    <x v="1"/>
    <x v="1"/>
    <x v="1"/>
    <x v="0"/>
    <x v="0"/>
    <x v="1"/>
    <s v="Umeå"/>
    <x v="1"/>
    <m/>
    <s v="Yes"/>
    <x v="0"/>
    <x v="0"/>
    <n v="-1.5607580824972129"/>
    <x v="1"/>
    <x v="1"/>
    <x v="1"/>
    <x v="0"/>
    <n v="65"/>
    <n v="0"/>
    <n v="16"/>
    <x v="1"/>
    <x v="1"/>
    <x v="0"/>
    <x v="0"/>
    <n v="8"/>
    <n v="5"/>
    <n v="0"/>
    <x v="0"/>
    <x v="0"/>
    <x v="1"/>
    <x v="2"/>
    <x v="0"/>
    <x v="0"/>
  </r>
  <r>
    <s v="Bruten"/>
    <n v="108769"/>
    <n v="159"/>
    <x v="0"/>
    <x v="0"/>
    <x v="0"/>
    <x v="0"/>
    <x v="2"/>
    <x v="3"/>
    <s v="Umeå"/>
    <x v="1"/>
    <m/>
    <s v="Yes"/>
    <x v="0"/>
    <x v="0"/>
    <n v="-1.4782608695652173"/>
    <x v="0"/>
    <x v="1"/>
    <x v="1"/>
    <x v="1"/>
    <n v="58"/>
    <n v="0"/>
    <n v="9"/>
    <x v="0"/>
    <x v="0"/>
    <x v="1"/>
    <x v="0"/>
    <n v="4"/>
    <n v="0"/>
    <n v="0"/>
    <x v="1"/>
    <x v="0"/>
    <x v="0"/>
    <x v="1"/>
    <x v="0"/>
    <x v="1"/>
  </r>
  <r>
    <s v="Komplett"/>
    <n v="108781"/>
    <n v="160"/>
    <x v="0"/>
    <x v="0"/>
    <x v="0"/>
    <x v="0"/>
    <x v="0"/>
    <x v="0"/>
    <s v="Lund"/>
    <x v="0"/>
    <s v="No"/>
    <m/>
    <x v="1"/>
    <x v="1"/>
    <n v="0.37002775208140609"/>
    <x v="0"/>
    <x v="0"/>
    <x v="1"/>
    <x v="0"/>
    <n v="22"/>
    <n v="26"/>
    <n v="27"/>
    <x v="0"/>
    <x v="0"/>
    <x v="0"/>
    <x v="0"/>
    <n v="15"/>
    <n v="11"/>
    <n v="0"/>
    <x v="0"/>
    <x v="1"/>
    <x v="0"/>
    <x v="3"/>
    <x v="0"/>
    <x v="0"/>
  </r>
  <r>
    <s v="Bruten"/>
    <n v="108782"/>
    <n v="161"/>
    <x v="1"/>
    <x v="1"/>
    <x v="1"/>
    <x v="0"/>
    <x v="0"/>
    <x v="1"/>
    <s v="Uppsala"/>
    <x v="1"/>
    <s v="&lt;-2 SD"/>
    <s v="Yes"/>
    <x v="0"/>
    <x v="0"/>
    <n v="-2.0317815368842909"/>
    <x v="1"/>
    <x v="1"/>
    <x v="1"/>
    <x v="1"/>
    <n v="42"/>
    <n v="0"/>
    <n v="3"/>
    <x v="0"/>
    <x v="1"/>
    <x v="0"/>
    <x v="0"/>
    <n v="2"/>
    <n v="0"/>
    <n v="0"/>
    <x v="0"/>
    <x v="0"/>
    <x v="2"/>
    <x v="1"/>
    <x v="0"/>
    <x v="0"/>
  </r>
  <r>
    <s v="Bruten"/>
    <n v="108823"/>
    <n v="162"/>
    <x v="0"/>
    <x v="0"/>
    <x v="0"/>
    <x v="0"/>
    <x v="1"/>
    <x v="1"/>
    <s v="Uppsala"/>
    <x v="1"/>
    <m/>
    <s v="Yes"/>
    <x v="0"/>
    <x v="0"/>
    <n v="-1.2490992073024261"/>
    <x v="1"/>
    <x v="2"/>
    <x v="0"/>
    <x v="1"/>
    <n v="23"/>
    <n v="0"/>
    <n v="5"/>
    <x v="1"/>
    <x v="1"/>
    <x v="0"/>
    <x v="0"/>
    <n v="2"/>
    <n v="0"/>
    <n v="0"/>
    <x v="1"/>
    <x v="0"/>
    <x v="0"/>
    <x v="4"/>
    <x v="0"/>
    <x v="1"/>
  </r>
  <r>
    <s v="Bruten"/>
    <n v="108825"/>
    <n v="163"/>
    <x v="0"/>
    <x v="1"/>
    <x v="1"/>
    <x v="0"/>
    <x v="0"/>
    <x v="3"/>
    <s v="Uppsala"/>
    <x v="1"/>
    <s v="&lt;-2 SD"/>
    <s v="Yes"/>
    <x v="0"/>
    <x v="0"/>
    <n v="-2.9706141404435904"/>
    <x v="0"/>
    <x v="1"/>
    <x v="1"/>
    <x v="0"/>
    <n v="37"/>
    <n v="0"/>
    <n v="41"/>
    <x v="1"/>
    <x v="0"/>
    <x v="1"/>
    <x v="0"/>
    <n v="0"/>
    <n v="0"/>
    <n v="0"/>
    <x v="0"/>
    <x v="0"/>
    <x v="0"/>
    <x v="0"/>
    <x v="0"/>
    <x v="1"/>
  </r>
  <r>
    <s v="Komplett"/>
    <n v="108826"/>
    <n v="164"/>
    <x v="1"/>
    <x v="1"/>
    <x v="1"/>
    <x v="0"/>
    <x v="0"/>
    <x v="0"/>
    <s v="Uppsala"/>
    <x v="0"/>
    <s v="Yes"/>
    <s v="&lt;-2 SD"/>
    <x v="0"/>
    <x v="1"/>
    <n v="-2.9822100834133018"/>
    <x v="0"/>
    <x v="2"/>
    <x v="1"/>
    <x v="0"/>
    <n v="0"/>
    <n v="0"/>
    <n v="3"/>
    <x v="0"/>
    <x v="0"/>
    <x v="0"/>
    <x v="0"/>
    <n v="0"/>
    <n v="0"/>
    <n v="0"/>
    <x v="1"/>
    <x v="0"/>
    <x v="2"/>
    <x v="1"/>
    <x v="0"/>
    <x v="0"/>
  </r>
  <r>
    <s v="Komplett"/>
    <n v="108842"/>
    <n v="165"/>
    <x v="1"/>
    <x v="0"/>
    <x v="1"/>
    <x v="0"/>
    <x v="0"/>
    <x v="0"/>
    <s v="Uppsala"/>
    <x v="0"/>
    <m/>
    <s v="No"/>
    <x v="0"/>
    <x v="0"/>
    <n v="-0.59893522626441875"/>
    <x v="0"/>
    <x v="0"/>
    <x v="1"/>
    <x v="0"/>
    <n v="34"/>
    <n v="0"/>
    <n v="0"/>
    <x v="0"/>
    <x v="0"/>
    <x v="0"/>
    <x v="0"/>
    <n v="1"/>
    <n v="0"/>
    <n v="0"/>
    <x v="0"/>
    <x v="0"/>
    <x v="1"/>
    <x v="2"/>
    <x v="0"/>
    <x v="0"/>
  </r>
  <r>
    <s v="Komplett"/>
    <n v="108920"/>
    <n v="166"/>
    <x v="1"/>
    <x v="0"/>
    <x v="1"/>
    <x v="0"/>
    <x v="0"/>
    <x v="0"/>
    <s v="Göteborg"/>
    <x v="0"/>
    <s v="&lt;-2 SD"/>
    <s v="Yes"/>
    <x v="0"/>
    <x v="0"/>
    <n v="-3.1869269446909194"/>
    <x v="0"/>
    <x v="0"/>
    <x v="1"/>
    <x v="0"/>
    <n v="49"/>
    <n v="0"/>
    <n v="16"/>
    <x v="1"/>
    <x v="0"/>
    <x v="0"/>
    <x v="0"/>
    <n v="10"/>
    <n v="3"/>
    <n v="0"/>
    <x v="0"/>
    <x v="0"/>
    <x v="1"/>
    <x v="2"/>
    <x v="0"/>
    <x v="0"/>
  </r>
  <r>
    <s v="Komplett"/>
    <n v="108921"/>
    <n v="167"/>
    <x v="1"/>
    <x v="1"/>
    <x v="1"/>
    <x v="0"/>
    <x v="0"/>
    <x v="3"/>
    <s v="Göteborg"/>
    <x v="1"/>
    <m/>
    <s v="Yes"/>
    <x v="1"/>
    <x v="1"/>
    <n v="-2.8572789180437163E-2"/>
    <x v="0"/>
    <x v="1"/>
    <x v="0"/>
    <x v="0"/>
    <n v="22"/>
    <n v="0"/>
    <n v="1"/>
    <x v="0"/>
    <x v="1"/>
    <x v="1"/>
    <x v="1"/>
    <n v="7"/>
    <n v="1"/>
    <n v="0"/>
    <x v="0"/>
    <x v="0"/>
    <x v="2"/>
    <x v="1"/>
    <x v="0"/>
    <x v="0"/>
  </r>
  <r>
    <s v="Komplett"/>
    <n v="108922"/>
    <n v="168"/>
    <x v="0"/>
    <x v="0"/>
    <x v="1"/>
    <x v="0"/>
    <x v="0"/>
    <x v="1"/>
    <s v="Göteborg"/>
    <x v="1"/>
    <s v="Yes"/>
    <m/>
    <x v="1"/>
    <x v="1"/>
    <n v="-1.4152548139076002"/>
    <x v="0"/>
    <x v="0"/>
    <x v="0"/>
    <x v="1"/>
    <n v="75"/>
    <n v="0"/>
    <n v="25"/>
    <x v="1"/>
    <x v="1"/>
    <x v="1"/>
    <x v="0"/>
    <n v="27"/>
    <n v="6"/>
    <n v="0"/>
    <x v="0"/>
    <x v="1"/>
    <x v="2"/>
    <x v="1"/>
    <x v="0"/>
    <x v="0"/>
  </r>
  <r>
    <s v="Komplett"/>
    <n v="108927"/>
    <n v="169"/>
    <x v="0"/>
    <x v="1"/>
    <x v="1"/>
    <x v="0"/>
    <x v="0"/>
    <x v="1"/>
    <s v="Lund"/>
    <x v="1"/>
    <m/>
    <s v="Yes"/>
    <x v="0"/>
    <x v="0"/>
    <n v="0.10351966873706003"/>
    <x v="1"/>
    <x v="1"/>
    <x v="1"/>
    <x v="0"/>
    <n v="33"/>
    <n v="0"/>
    <n v="3"/>
    <x v="1"/>
    <x v="0"/>
    <x v="1"/>
    <x v="0"/>
    <n v="4"/>
    <n v="0"/>
    <n v="0"/>
    <x v="0"/>
    <x v="0"/>
    <x v="1"/>
    <x v="1"/>
    <x v="1"/>
    <x v="0"/>
  </r>
  <r>
    <s v="Bruten"/>
    <n v="108929"/>
    <n v="170"/>
    <x v="1"/>
    <x v="1"/>
    <x v="1"/>
    <x v="0"/>
    <x v="0"/>
    <x v="1"/>
    <s v="Göteborg"/>
    <x v="1"/>
    <m/>
    <s v="Yes"/>
    <x v="0"/>
    <x v="0"/>
    <n v="-1.2008687135374525"/>
    <x v="0"/>
    <x v="1"/>
    <x v="1"/>
    <x v="0"/>
    <n v="26"/>
    <n v="0"/>
    <n v="0"/>
    <x v="0"/>
    <x v="0"/>
    <x v="0"/>
    <x v="0"/>
    <n v="3"/>
    <n v="0"/>
    <n v="0"/>
    <x v="0"/>
    <x v="0"/>
    <x v="0"/>
    <x v="1"/>
    <x v="0"/>
    <x v="0"/>
  </r>
  <r>
    <s v="Komplett"/>
    <n v="109022"/>
    <n v="171"/>
    <x v="1"/>
    <x v="1"/>
    <x v="1"/>
    <x v="0"/>
    <x v="0"/>
    <x v="1"/>
    <s v="Göteborg"/>
    <x v="1"/>
    <m/>
    <s v="Yes"/>
    <x v="0"/>
    <x v="1"/>
    <n v="-1.5504983744775105"/>
    <x v="0"/>
    <x v="2"/>
    <x v="1"/>
    <x v="0"/>
    <n v="39"/>
    <n v="0"/>
    <n v="0"/>
    <x v="1"/>
    <x v="0"/>
    <x v="0"/>
    <x v="0"/>
    <n v="4"/>
    <n v="0"/>
    <n v="0"/>
    <x v="0"/>
    <x v="0"/>
    <x v="2"/>
    <x v="1"/>
    <x v="0"/>
    <x v="0"/>
  </r>
  <r>
    <s v="Komplett"/>
    <n v="109023"/>
    <n v="172"/>
    <x v="0"/>
    <x v="1"/>
    <x v="1"/>
    <x v="0"/>
    <x v="0"/>
    <x v="1"/>
    <s v="Göteborg"/>
    <x v="0"/>
    <m/>
    <s v="Yes"/>
    <x v="0"/>
    <x v="1"/>
    <n v="-1.2646922225000892"/>
    <x v="0"/>
    <x v="1"/>
    <x v="1"/>
    <x v="0"/>
    <n v="39"/>
    <n v="0"/>
    <n v="4"/>
    <x v="0"/>
    <x v="0"/>
    <x v="0"/>
    <x v="0"/>
    <n v="4"/>
    <n v="0"/>
    <n v="0"/>
    <x v="0"/>
    <x v="0"/>
    <x v="2"/>
    <x v="1"/>
    <x v="0"/>
    <x v="0"/>
  </r>
  <r>
    <s v="Komplett"/>
    <n v="109062"/>
    <n v="173"/>
    <x v="1"/>
    <x v="1"/>
    <x v="1"/>
    <x v="0"/>
    <x v="0"/>
    <x v="3"/>
    <s v="Uppsala"/>
    <x v="1"/>
    <m/>
    <s v="Yes"/>
    <x v="0"/>
    <x v="1"/>
    <n v="-0.2635046113306983"/>
    <x v="1"/>
    <x v="2"/>
    <x v="1"/>
    <x v="0"/>
    <n v="37"/>
    <n v="5"/>
    <n v="2"/>
    <x v="1"/>
    <x v="1"/>
    <x v="1"/>
    <x v="1"/>
    <n v="0"/>
    <n v="0"/>
    <n v="0"/>
    <x v="0"/>
    <x v="0"/>
    <x v="2"/>
    <x v="0"/>
    <x v="0"/>
    <x v="1"/>
  </r>
  <r>
    <s v="Komplett"/>
    <n v="109064"/>
    <n v="174"/>
    <x v="1"/>
    <x v="0"/>
    <x v="0"/>
    <x v="1"/>
    <x v="0"/>
    <x v="5"/>
    <s v="Uppsala"/>
    <x v="0"/>
    <s v="Yes"/>
    <m/>
    <x v="0"/>
    <x v="1"/>
    <n v="-0.2874595759971254"/>
    <x v="0"/>
    <x v="0"/>
    <x v="0"/>
    <x v="0"/>
    <n v="0"/>
    <n v="0"/>
    <n v="14"/>
    <x v="1"/>
    <x v="0"/>
    <x v="0"/>
    <x v="0"/>
    <n v="7"/>
    <n v="1"/>
    <n v="0"/>
    <x v="0"/>
    <x v="1"/>
    <x v="2"/>
    <x v="1"/>
    <x v="0"/>
    <x v="1"/>
  </r>
  <r>
    <s v="Komplett"/>
    <n v="109065"/>
    <n v="175"/>
    <x v="1"/>
    <x v="0"/>
    <x v="0"/>
    <x v="1"/>
    <x v="0"/>
    <x v="5"/>
    <s v="Uppsala"/>
    <x v="0"/>
    <s v="Yes"/>
    <m/>
    <x v="0"/>
    <x v="0"/>
    <n v="-0.4743083003952569"/>
    <x v="0"/>
    <x v="0"/>
    <x v="0"/>
    <x v="1"/>
    <n v="37"/>
    <n v="0"/>
    <n v="59"/>
    <x v="0"/>
    <x v="1"/>
    <x v="1"/>
    <x v="0"/>
    <n v="9"/>
    <n v="0"/>
    <n v="0"/>
    <x v="0"/>
    <x v="0"/>
    <x v="2"/>
    <x v="1"/>
    <x v="0"/>
    <x v="1"/>
  </r>
  <r>
    <s v="Bruten"/>
    <n v="109069"/>
    <n v="176"/>
    <x v="1"/>
    <x v="1"/>
    <x v="1"/>
    <x v="0"/>
    <x v="0"/>
    <x v="1"/>
    <s v="Umeå"/>
    <x v="1"/>
    <s v="Yes"/>
    <m/>
    <x v="1"/>
    <x v="1"/>
    <n v="-0.1390293225480283"/>
    <x v="0"/>
    <x v="0"/>
    <x v="0"/>
    <x v="0"/>
    <n v="57"/>
    <n v="0"/>
    <n v="4"/>
    <x v="0"/>
    <x v="1"/>
    <x v="0"/>
    <x v="0"/>
    <n v="12"/>
    <n v="0"/>
    <n v="0"/>
    <x v="1"/>
    <x v="2"/>
    <x v="1"/>
    <x v="1"/>
    <x v="1"/>
    <x v="0"/>
  </r>
  <r>
    <s v="Bruten"/>
    <n v="109070"/>
    <n v="177"/>
    <x v="0"/>
    <x v="1"/>
    <x v="1"/>
    <x v="0"/>
    <x v="1"/>
    <x v="0"/>
    <s v="Umeå"/>
    <x v="1"/>
    <s v="No"/>
    <m/>
    <x v="0"/>
    <x v="0"/>
    <n v="-1.401646594543104"/>
    <x v="0"/>
    <x v="0"/>
    <x v="1"/>
    <x v="0"/>
    <n v="64"/>
    <n v="8"/>
    <n v="39"/>
    <x v="0"/>
    <x v="0"/>
    <x v="0"/>
    <x v="0"/>
    <n v="35"/>
    <n v="7"/>
    <n v="0"/>
    <x v="0"/>
    <x v="2"/>
    <x v="1"/>
    <x v="0"/>
    <x v="1"/>
    <x v="0"/>
  </r>
  <r>
    <s v="Bruten"/>
    <n v="109071"/>
    <n v="178"/>
    <x v="0"/>
    <x v="1"/>
    <x v="1"/>
    <x v="0"/>
    <x v="0"/>
    <x v="5"/>
    <s v="Umeå"/>
    <x v="1"/>
    <s v="No"/>
    <m/>
    <x v="0"/>
    <x v="0"/>
    <n v="-0.6259780907668232"/>
    <x v="1"/>
    <x v="0"/>
    <x v="1"/>
    <x v="0"/>
    <n v="54"/>
    <n v="21"/>
    <n v="30"/>
    <x v="0"/>
    <x v="0"/>
    <x v="0"/>
    <x v="0"/>
    <n v="18"/>
    <n v="3"/>
    <n v="0"/>
    <x v="0"/>
    <x v="2"/>
    <x v="1"/>
    <x v="0"/>
    <x v="1"/>
    <x v="0"/>
  </r>
  <r>
    <s v="Komplett"/>
    <n v="109072"/>
    <n v="179"/>
    <x v="1"/>
    <x v="0"/>
    <x v="1"/>
    <x v="0"/>
    <x v="2"/>
    <x v="5"/>
    <s v="Umeå"/>
    <x v="1"/>
    <s v="No"/>
    <m/>
    <x v="0"/>
    <x v="1"/>
    <n v="-1.1954948719562071"/>
    <x v="0"/>
    <x v="1"/>
    <x v="1"/>
    <x v="0"/>
    <n v="77"/>
    <n v="0"/>
    <n v="3"/>
    <x v="0"/>
    <x v="0"/>
    <x v="1"/>
    <x v="0"/>
    <n v="8"/>
    <n v="0"/>
    <n v="0"/>
    <x v="0"/>
    <x v="0"/>
    <x v="0"/>
    <x v="0"/>
    <x v="0"/>
    <x v="0"/>
  </r>
  <r>
    <s v="Komplett"/>
    <n v="109173"/>
    <n v="180"/>
    <x v="1"/>
    <x v="1"/>
    <x v="1"/>
    <x v="0"/>
    <x v="0"/>
    <x v="0"/>
    <s v="Göteborg"/>
    <x v="0"/>
    <m/>
    <s v="Yes"/>
    <x v="0"/>
    <x v="0"/>
    <n v="-0.76867643526303142"/>
    <x v="1"/>
    <x v="2"/>
    <x v="1"/>
    <x v="0"/>
    <n v="6"/>
    <n v="0"/>
    <n v="8"/>
    <x v="0"/>
    <x v="0"/>
    <x v="0"/>
    <x v="0"/>
    <n v="12"/>
    <n v="6"/>
    <n v="0"/>
    <x v="0"/>
    <x v="2"/>
    <x v="2"/>
    <x v="0"/>
    <x v="0"/>
    <x v="0"/>
  </r>
  <r>
    <s v="Komplett"/>
    <n v="109233"/>
    <n v="181"/>
    <x v="0"/>
    <x v="0"/>
    <x v="1"/>
    <x v="0"/>
    <x v="0"/>
    <x v="5"/>
    <s v="Umeå"/>
    <x v="1"/>
    <s v="Yes"/>
    <m/>
    <x v="0"/>
    <x v="0"/>
    <n v="-0.46536364845100381"/>
    <x v="0"/>
    <x v="0"/>
    <x v="0"/>
    <x v="0"/>
    <n v="60"/>
    <n v="0"/>
    <n v="23"/>
    <x v="0"/>
    <x v="0"/>
    <x v="1"/>
    <x v="0"/>
    <n v="22"/>
    <n v="3"/>
    <n v="0"/>
    <x v="0"/>
    <x v="0"/>
    <x v="2"/>
    <x v="1"/>
    <x v="1"/>
    <x v="0"/>
  </r>
  <r>
    <s v="Komplett"/>
    <n v="109311"/>
    <n v="182"/>
    <x v="0"/>
    <x v="0"/>
    <x v="0"/>
    <x v="0"/>
    <x v="0"/>
    <x v="5"/>
    <s v="Göteborg"/>
    <x v="1"/>
    <s v="Yes"/>
    <m/>
    <x v="0"/>
    <x v="0"/>
    <n v="-0.34515392751767521"/>
    <x v="1"/>
    <x v="0"/>
    <x v="0"/>
    <x v="0"/>
    <n v="72"/>
    <n v="0"/>
    <n v="21"/>
    <x v="0"/>
    <x v="0"/>
    <x v="1"/>
    <x v="0"/>
    <n v="12"/>
    <n v="3"/>
    <n v="0"/>
    <x v="0"/>
    <x v="0"/>
    <x v="2"/>
    <x v="2"/>
    <x v="0"/>
    <x v="1"/>
  </r>
  <r>
    <s v="Bruten"/>
    <n v="109367"/>
    <n v="183"/>
    <x v="1"/>
    <x v="0"/>
    <x v="1"/>
    <x v="0"/>
    <x v="0"/>
    <x v="2"/>
    <s v="Linköping"/>
    <x v="1"/>
    <m/>
    <s v="Yes"/>
    <x v="0"/>
    <x v="0"/>
    <n v="-1.2251606155685042"/>
    <x v="1"/>
    <x v="0"/>
    <x v="1"/>
    <x v="1"/>
    <n v="5"/>
    <n v="0"/>
    <n v="20"/>
    <x v="0"/>
    <x v="0"/>
    <x v="1"/>
    <x v="0"/>
    <n v="13"/>
    <n v="17"/>
    <n v="0"/>
    <x v="0"/>
    <x v="1"/>
    <x v="0"/>
    <x v="0"/>
    <x v="0"/>
    <x v="1"/>
  </r>
  <r>
    <s v="Komplett"/>
    <n v="109375"/>
    <n v="184"/>
    <x v="1"/>
    <x v="1"/>
    <x v="1"/>
    <x v="0"/>
    <x v="2"/>
    <x v="2"/>
    <s v="Uppsala"/>
    <x v="1"/>
    <m/>
    <s v="No"/>
    <x v="0"/>
    <x v="0"/>
    <n v="1.1798121039982521"/>
    <x v="1"/>
    <x v="2"/>
    <x v="1"/>
    <x v="0"/>
    <n v="56"/>
    <n v="2"/>
    <n v="7"/>
    <x v="0"/>
    <x v="0"/>
    <x v="0"/>
    <x v="0"/>
    <n v="5"/>
    <n v="0"/>
    <n v="0"/>
    <x v="0"/>
    <x v="0"/>
    <x v="1"/>
    <x v="1"/>
    <x v="0"/>
    <x v="0"/>
  </r>
  <r>
    <s v="Bruten"/>
    <n v="109406"/>
    <n v="185"/>
    <x v="0"/>
    <x v="0"/>
    <x v="1"/>
    <x v="0"/>
    <x v="0"/>
    <x v="2"/>
    <s v="Lund"/>
    <x v="1"/>
    <s v="Yes"/>
    <m/>
    <x v="0"/>
    <x v="0"/>
    <n v="-0.88453425869225011"/>
    <x v="0"/>
    <x v="0"/>
    <x v="1"/>
    <x v="0"/>
    <n v="26"/>
    <n v="0"/>
    <n v="30"/>
    <x v="0"/>
    <x v="0"/>
    <x v="0"/>
    <x v="0"/>
    <n v="14"/>
    <n v="9"/>
    <n v="0"/>
    <x v="0"/>
    <x v="0"/>
    <x v="0"/>
    <x v="1"/>
    <x v="0"/>
    <x v="1"/>
  </r>
  <r>
    <s v="Komplett"/>
    <n v="109501"/>
    <n v="186"/>
    <x v="1"/>
    <x v="1"/>
    <x v="1"/>
    <x v="0"/>
    <x v="2"/>
    <x v="2"/>
    <s v="Stockholm"/>
    <x v="1"/>
    <m/>
    <s v="Yes"/>
    <x v="0"/>
    <x v="0"/>
    <n v="-0.62893081761006286"/>
    <x v="0"/>
    <x v="1"/>
    <x v="1"/>
    <x v="0"/>
    <n v="37"/>
    <n v="1"/>
    <n v="16"/>
    <x v="0"/>
    <x v="0"/>
    <x v="0"/>
    <x v="0"/>
    <n v="12"/>
    <n v="4"/>
    <n v="0"/>
    <x v="0"/>
    <x v="0"/>
    <x v="1"/>
    <x v="1"/>
    <x v="0"/>
    <x v="1"/>
  </r>
  <r>
    <s v="Komplett"/>
    <n v="109505"/>
    <n v="187"/>
    <x v="1"/>
    <x v="0"/>
    <x v="1"/>
    <x v="0"/>
    <x v="0"/>
    <x v="0"/>
    <s v="Göteborg"/>
    <x v="1"/>
    <s v="&lt;-2 SD"/>
    <s v="No"/>
    <x v="1"/>
    <x v="0"/>
    <n v="-2.2572337524617478"/>
    <x v="0"/>
    <x v="0"/>
    <x v="1"/>
    <x v="0"/>
    <n v="26"/>
    <n v="0"/>
    <n v="5"/>
    <x v="1"/>
    <x v="0"/>
    <x v="0"/>
    <x v="1"/>
    <n v="12"/>
    <n v="5"/>
    <n v="0"/>
    <x v="0"/>
    <x v="0"/>
    <x v="2"/>
    <x v="3"/>
    <x v="0"/>
    <x v="0"/>
  </r>
  <r>
    <s v="Komplett"/>
    <n v="109561"/>
    <n v="188"/>
    <x v="0"/>
    <x v="1"/>
    <x v="1"/>
    <x v="0"/>
    <x v="1"/>
    <x v="0"/>
    <s v="Stockholm"/>
    <x v="0"/>
    <m/>
    <s v="Yes"/>
    <x v="0"/>
    <x v="0"/>
    <n v="-9.7703957010258913E-2"/>
    <x v="1"/>
    <x v="0"/>
    <x v="1"/>
    <x v="1"/>
    <n v="0"/>
    <n v="0"/>
    <n v="4"/>
    <x v="0"/>
    <x v="0"/>
    <x v="0"/>
    <x v="0"/>
    <n v="6"/>
    <n v="4"/>
    <n v="0"/>
    <x v="0"/>
    <x v="2"/>
    <x v="1"/>
    <x v="1"/>
    <x v="1"/>
    <x v="0"/>
  </r>
  <r>
    <s v="Komplett"/>
    <n v="109585"/>
    <n v="189"/>
    <x v="1"/>
    <x v="1"/>
    <x v="1"/>
    <x v="0"/>
    <x v="0"/>
    <x v="3"/>
    <s v="Uppsala"/>
    <x v="1"/>
    <s v="&lt;-2 SD"/>
    <s v="Yes"/>
    <x v="0"/>
    <x v="1"/>
    <n v="-2.9223679039691328"/>
    <x v="0"/>
    <x v="2"/>
    <x v="1"/>
    <x v="0"/>
    <n v="30"/>
    <n v="0"/>
    <n v="0"/>
    <x v="1"/>
    <x v="0"/>
    <x v="0"/>
    <x v="0"/>
    <n v="0"/>
    <n v="0"/>
    <n v="0"/>
    <x v="0"/>
    <x v="0"/>
    <x v="2"/>
    <x v="1"/>
    <x v="0"/>
    <x v="0"/>
  </r>
  <r>
    <s v="Komplett"/>
    <n v="109586"/>
    <n v="190"/>
    <x v="0"/>
    <x v="1"/>
    <x v="1"/>
    <x v="0"/>
    <x v="0"/>
    <x v="2"/>
    <s v="Uppsala"/>
    <x v="1"/>
    <m/>
    <s v="Yes"/>
    <x v="0"/>
    <x v="0"/>
    <n v="1.7321459752051684"/>
    <x v="0"/>
    <x v="1"/>
    <x v="1"/>
    <x v="0"/>
    <n v="5"/>
    <n v="0"/>
    <n v="2"/>
    <x v="0"/>
    <x v="0"/>
    <x v="0"/>
    <x v="0"/>
    <n v="0"/>
    <n v="0"/>
    <n v="0"/>
    <x v="0"/>
    <x v="0"/>
    <x v="2"/>
    <x v="1"/>
    <x v="0"/>
    <x v="1"/>
  </r>
  <r>
    <s v="Komplett"/>
    <n v="109603"/>
    <n v="191"/>
    <x v="0"/>
    <x v="0"/>
    <x v="1"/>
    <x v="0"/>
    <x v="0"/>
    <x v="1"/>
    <s v="Lund"/>
    <x v="1"/>
    <s v="Yes"/>
    <m/>
    <x v="0"/>
    <x v="0"/>
    <n v="-1.090543836992395"/>
    <x v="1"/>
    <x v="0"/>
    <x v="1"/>
    <x v="0"/>
    <n v="14"/>
    <n v="0"/>
    <n v="66"/>
    <x v="1"/>
    <x v="0"/>
    <x v="0"/>
    <x v="0"/>
    <n v="23"/>
    <n v="7"/>
    <n v="0"/>
    <x v="0"/>
    <x v="0"/>
    <x v="2"/>
    <x v="1"/>
    <x v="0"/>
    <x v="0"/>
  </r>
  <r>
    <s v="Komplett"/>
    <n v="109639"/>
    <n v="192"/>
    <x v="1"/>
    <x v="1"/>
    <x v="1"/>
    <x v="0"/>
    <x v="0"/>
    <x v="0"/>
    <s v="Stockholm"/>
    <x v="1"/>
    <m/>
    <s v="Yes"/>
    <x v="0"/>
    <x v="1"/>
    <n v="-1.1414340562415688"/>
    <x v="0"/>
    <x v="2"/>
    <x v="1"/>
    <x v="0"/>
    <n v="49"/>
    <n v="23"/>
    <n v="18"/>
    <x v="0"/>
    <x v="0"/>
    <x v="0"/>
    <x v="0"/>
    <n v="8"/>
    <n v="9"/>
    <n v="0"/>
    <x v="0"/>
    <x v="0"/>
    <x v="1"/>
    <x v="1"/>
    <x v="0"/>
    <x v="1"/>
  </r>
  <r>
    <s v="Bruten"/>
    <n v="109731"/>
    <n v="193"/>
    <x v="0"/>
    <x v="1"/>
    <x v="1"/>
    <x v="1"/>
    <x v="1"/>
    <x v="4"/>
    <s v="Uppsala"/>
    <x v="1"/>
    <m/>
    <s v="Yes"/>
    <x v="0"/>
    <x v="0"/>
    <n v="-1.6521739130434783"/>
    <x v="0"/>
    <x v="0"/>
    <x v="1"/>
    <x v="0"/>
    <n v="32"/>
    <n v="0"/>
    <n v="26"/>
    <x v="0"/>
    <x v="0"/>
    <x v="0"/>
    <x v="0"/>
    <n v="5"/>
    <n v="1"/>
    <n v="0"/>
    <x v="0"/>
    <x v="1"/>
    <x v="0"/>
    <x v="1"/>
    <x v="0"/>
    <x v="0"/>
  </r>
  <r>
    <s v="Komplett"/>
    <n v="109746"/>
    <n v="194"/>
    <x v="0"/>
    <x v="1"/>
    <x v="1"/>
    <x v="0"/>
    <x v="1"/>
    <x v="4"/>
    <s v="Uppsala"/>
    <x v="1"/>
    <s v="Yes"/>
    <m/>
    <x v="0"/>
    <x v="0"/>
    <n v="-0.98001088900987798"/>
    <x v="1"/>
    <x v="2"/>
    <x v="1"/>
    <x v="0"/>
    <n v="40"/>
    <n v="0"/>
    <n v="54"/>
    <x v="0"/>
    <x v="0"/>
    <x v="0"/>
    <x v="0"/>
    <n v="7"/>
    <n v="0"/>
    <n v="0"/>
    <x v="0"/>
    <x v="2"/>
    <x v="1"/>
    <x v="1"/>
    <x v="1"/>
    <x v="0"/>
  </r>
  <r>
    <s v="Komplett"/>
    <n v="109747"/>
    <n v="195"/>
    <x v="1"/>
    <x v="1"/>
    <x v="1"/>
    <x v="0"/>
    <x v="2"/>
    <x v="2"/>
    <s v="Uppsala"/>
    <x v="1"/>
    <s v="Yes"/>
    <m/>
    <x v="0"/>
    <x v="0"/>
    <n v="-1.726685852065023"/>
    <x v="1"/>
    <x v="2"/>
    <x v="1"/>
    <x v="0"/>
    <n v="56"/>
    <n v="0"/>
    <n v="47"/>
    <x v="0"/>
    <x v="0"/>
    <x v="0"/>
    <x v="0"/>
    <n v="3"/>
    <n v="0"/>
    <n v="0"/>
    <x v="0"/>
    <x v="2"/>
    <x v="1"/>
    <x v="1"/>
    <x v="0"/>
    <x v="0"/>
  </r>
  <r>
    <s v="Komplett"/>
    <n v="109755"/>
    <n v="196"/>
    <x v="1"/>
    <x v="1"/>
    <x v="1"/>
    <x v="0"/>
    <x v="0"/>
    <x v="1"/>
    <s v="Lund"/>
    <x v="1"/>
    <m/>
    <s v="Yes"/>
    <x v="1"/>
    <x v="0"/>
    <n v="-1.6680824774113829"/>
    <x v="0"/>
    <x v="1"/>
    <x v="0"/>
    <x v="1"/>
    <n v="14"/>
    <n v="0"/>
    <n v="0"/>
    <x v="1"/>
    <x v="0"/>
    <x v="1"/>
    <x v="0"/>
    <n v="1"/>
    <n v="0"/>
    <n v="0"/>
    <x v="0"/>
    <x v="2"/>
    <x v="1"/>
    <x v="1"/>
    <x v="0"/>
    <x v="0"/>
  </r>
  <r>
    <s v="Komplett"/>
    <n v="109765"/>
    <n v="197"/>
    <x v="0"/>
    <x v="1"/>
    <x v="1"/>
    <x v="0"/>
    <x v="0"/>
    <x v="5"/>
    <s v="Uppsala"/>
    <x v="0"/>
    <m/>
    <s v="Yes"/>
    <x v="0"/>
    <x v="0"/>
    <n v="-0.13571809413019242"/>
    <x v="0"/>
    <x v="0"/>
    <x v="1"/>
    <x v="0"/>
    <n v="40"/>
    <n v="0"/>
    <n v="30"/>
    <x v="0"/>
    <x v="0"/>
    <x v="0"/>
    <x v="0"/>
    <n v="2"/>
    <n v="0"/>
    <n v="0"/>
    <x v="0"/>
    <x v="0"/>
    <x v="2"/>
    <x v="0"/>
    <x v="0"/>
    <x v="1"/>
  </r>
  <r>
    <s v="Bruten"/>
    <n v="109850"/>
    <n v="198"/>
    <x v="0"/>
    <x v="1"/>
    <x v="1"/>
    <x v="1"/>
    <x v="2"/>
    <x v="2"/>
    <s v="Linköping"/>
    <x v="0"/>
    <s v="Yes"/>
    <m/>
    <x v="1"/>
    <x v="0"/>
    <n v="1.4001473839351508"/>
    <x v="0"/>
    <x v="0"/>
    <x v="1"/>
    <x v="1"/>
    <n v="73"/>
    <n v="0"/>
    <n v="43"/>
    <x v="0"/>
    <x v="1"/>
    <x v="0"/>
    <x v="0"/>
    <n v="23"/>
    <n v="18"/>
    <n v="0"/>
    <x v="1"/>
    <x v="2"/>
    <x v="1"/>
    <x v="0"/>
    <x v="1"/>
    <x v="0"/>
  </r>
  <r>
    <s v="Komplett"/>
    <n v="109871"/>
    <n v="199"/>
    <x v="1"/>
    <x v="1"/>
    <x v="1"/>
    <x v="0"/>
    <x v="0"/>
    <x v="2"/>
    <s v="Umeå"/>
    <x v="0"/>
    <m/>
    <s v="No"/>
    <x v="1"/>
    <x v="1"/>
    <n v="-0.32044279367853762"/>
    <x v="0"/>
    <x v="0"/>
    <x v="1"/>
    <x v="1"/>
    <n v="33"/>
    <n v="0"/>
    <n v="0"/>
    <x v="0"/>
    <x v="0"/>
    <x v="1"/>
    <x v="0"/>
    <n v="2"/>
    <n v="0"/>
    <n v="0"/>
    <x v="0"/>
    <x v="1"/>
    <x v="0"/>
    <x v="2"/>
    <x v="0"/>
    <x v="1"/>
  </r>
  <r>
    <s v="Komplett"/>
    <n v="109944"/>
    <n v="200"/>
    <x v="0"/>
    <x v="0"/>
    <x v="1"/>
    <x v="0"/>
    <x v="0"/>
    <x v="2"/>
    <s v="Uppsala"/>
    <x v="1"/>
    <m/>
    <s v="No"/>
    <x v="0"/>
    <x v="0"/>
    <n v="-1.4737209708398811"/>
    <x v="1"/>
    <x v="1"/>
    <x v="1"/>
    <x v="1"/>
    <n v="31"/>
    <n v="0"/>
    <n v="2"/>
    <x v="0"/>
    <x v="0"/>
    <x v="1"/>
    <x v="0"/>
    <n v="3"/>
    <n v="0"/>
    <n v="0"/>
    <x v="0"/>
    <x v="0"/>
    <x v="0"/>
    <x v="1"/>
    <x v="0"/>
    <x v="0"/>
  </r>
  <r>
    <s v="Komplett"/>
    <n v="110143"/>
    <n v="201"/>
    <x v="1"/>
    <x v="1"/>
    <x v="1"/>
    <x v="0"/>
    <x v="0"/>
    <x v="0"/>
    <s v="Uppsala"/>
    <x v="1"/>
    <m/>
    <s v="No"/>
    <x v="1"/>
    <x v="1"/>
    <n v="-0.6476615172267346"/>
    <x v="0"/>
    <x v="0"/>
    <x v="1"/>
    <x v="0"/>
    <n v="39"/>
    <n v="0"/>
    <n v="10"/>
    <x v="0"/>
    <x v="0"/>
    <x v="0"/>
    <x v="0"/>
    <n v="3"/>
    <n v="1"/>
    <n v="0"/>
    <x v="0"/>
    <x v="2"/>
    <x v="1"/>
    <x v="1"/>
    <x v="1"/>
    <x v="0"/>
  </r>
  <r>
    <s v="Bruten"/>
    <n v="110147"/>
    <n v="202"/>
    <x v="1"/>
    <x v="0"/>
    <x v="1"/>
    <x v="0"/>
    <x v="0"/>
    <x v="2"/>
    <s v="Umeå"/>
    <x v="1"/>
    <s v="Yes"/>
    <m/>
    <x v="0"/>
    <x v="0"/>
    <n v="0.1855779427359491"/>
    <x v="1"/>
    <x v="0"/>
    <x v="1"/>
    <x v="1"/>
    <n v="37"/>
    <n v="0"/>
    <n v="45"/>
    <x v="0"/>
    <x v="1"/>
    <x v="1"/>
    <x v="0"/>
    <n v="23"/>
    <n v="1"/>
    <n v="0"/>
    <x v="0"/>
    <x v="0"/>
    <x v="0"/>
    <x v="1"/>
    <x v="0"/>
    <x v="0"/>
  </r>
  <r>
    <s v="Komplett"/>
    <n v="110178"/>
    <n v="203"/>
    <x v="1"/>
    <x v="1"/>
    <x v="1"/>
    <x v="0"/>
    <x v="0"/>
    <x v="2"/>
    <s v="Linköping"/>
    <x v="1"/>
    <m/>
    <s v="No"/>
    <x v="0"/>
    <x v="0"/>
    <n v="-0.53845535642529929"/>
    <x v="1"/>
    <x v="0"/>
    <x v="1"/>
    <x v="1"/>
    <n v="0"/>
    <n v="0"/>
    <n v="2"/>
    <x v="0"/>
    <x v="0"/>
    <x v="1"/>
    <x v="0"/>
    <n v="3"/>
    <n v="2"/>
    <n v="0"/>
    <x v="0"/>
    <x v="0"/>
    <x v="0"/>
    <x v="1"/>
    <x v="0"/>
    <x v="0"/>
  </r>
  <r>
    <s v="Komplett"/>
    <n v="110217"/>
    <n v="204"/>
    <x v="1"/>
    <x v="1"/>
    <x v="1"/>
    <x v="0"/>
    <x v="0"/>
    <x v="0"/>
    <s v="Stockholm"/>
    <x v="0"/>
    <m/>
    <s v="Yes"/>
    <x v="0"/>
    <x v="0"/>
    <n v="-0.23572551073860659"/>
    <x v="0"/>
    <x v="1"/>
    <x v="1"/>
    <x v="0"/>
    <n v="31"/>
    <n v="0"/>
    <n v="8"/>
    <x v="0"/>
    <x v="0"/>
    <x v="0"/>
    <x v="0"/>
    <n v="5"/>
    <n v="2"/>
    <n v="0"/>
    <x v="0"/>
    <x v="0"/>
    <x v="0"/>
    <x v="1"/>
    <x v="0"/>
    <x v="0"/>
  </r>
  <r>
    <s v="Komplett"/>
    <n v="110220"/>
    <n v="205"/>
    <x v="0"/>
    <x v="1"/>
    <x v="1"/>
    <x v="0"/>
    <x v="0"/>
    <x v="3"/>
    <s v="Lund"/>
    <x v="1"/>
    <s v="&lt;-2 SD"/>
    <s v="Yes"/>
    <x v="0"/>
    <x v="0"/>
    <n v="-3.0029175265067956"/>
    <x v="0"/>
    <x v="0"/>
    <x v="1"/>
    <x v="0"/>
    <n v="0"/>
    <n v="0"/>
    <n v="4"/>
    <x v="0"/>
    <x v="0"/>
    <x v="0"/>
    <x v="0"/>
    <n v="2"/>
    <n v="0"/>
    <n v="0"/>
    <x v="0"/>
    <x v="0"/>
    <x v="2"/>
    <x v="1"/>
    <x v="0"/>
    <x v="1"/>
  </r>
  <r>
    <s v="Komplett"/>
    <n v="110232"/>
    <n v="206"/>
    <x v="0"/>
    <x v="0"/>
    <x v="1"/>
    <x v="0"/>
    <x v="0"/>
    <x v="3"/>
    <s v="Lund"/>
    <x v="1"/>
    <m/>
    <s v="No"/>
    <x v="0"/>
    <x v="0"/>
    <n v="-1.4318142133752401"/>
    <x v="0"/>
    <x v="2"/>
    <x v="1"/>
    <x v="0"/>
    <n v="22"/>
    <n v="0"/>
    <n v="12"/>
    <x v="0"/>
    <x v="0"/>
    <x v="0"/>
    <x v="0"/>
    <n v="6"/>
    <n v="1"/>
    <n v="0"/>
    <x v="0"/>
    <x v="0"/>
    <x v="1"/>
    <x v="1"/>
    <x v="0"/>
    <x v="1"/>
  </r>
  <r>
    <s v="Komplett"/>
    <n v="110239"/>
    <n v="207"/>
    <x v="1"/>
    <x v="0"/>
    <x v="1"/>
    <x v="0"/>
    <x v="2"/>
    <x v="2"/>
    <s v="Lund"/>
    <x v="0"/>
    <s v="&lt;-2 SD"/>
    <s v="Yes"/>
    <x v="1"/>
    <x v="0"/>
    <n v="-3.2128514056224895"/>
    <x v="0"/>
    <x v="0"/>
    <x v="0"/>
    <x v="1"/>
    <n v="0"/>
    <n v="0"/>
    <n v="3"/>
    <x v="0"/>
    <x v="0"/>
    <x v="0"/>
    <x v="1"/>
    <n v="2"/>
    <n v="1"/>
    <n v="0"/>
    <x v="1"/>
    <x v="0"/>
    <x v="1"/>
    <x v="1"/>
    <x v="0"/>
    <x v="1"/>
  </r>
  <r>
    <s v="Komplett"/>
    <n v="110273"/>
    <n v="208"/>
    <x v="0"/>
    <x v="1"/>
    <x v="1"/>
    <x v="0"/>
    <x v="0"/>
    <x v="1"/>
    <s v="Göteborg"/>
    <x v="1"/>
    <m/>
    <s v="Yes"/>
    <x v="1"/>
    <x v="0"/>
    <n v="-1.2251606155685042"/>
    <x v="0"/>
    <x v="0"/>
    <x v="0"/>
    <x v="1"/>
    <n v="0"/>
    <n v="0"/>
    <n v="3"/>
    <x v="0"/>
    <x v="1"/>
    <x v="1"/>
    <x v="0"/>
    <n v="1"/>
    <n v="1"/>
    <n v="0"/>
    <x v="0"/>
    <x v="0"/>
    <x v="1"/>
    <x v="1"/>
    <x v="0"/>
    <x v="0"/>
  </r>
  <r>
    <s v="Komplett"/>
    <n v="110274"/>
    <n v="209"/>
    <x v="0"/>
    <x v="1"/>
    <x v="1"/>
    <x v="0"/>
    <x v="0"/>
    <x v="5"/>
    <s v="Göteborg"/>
    <x v="1"/>
    <m/>
    <s v="Yes"/>
    <x v="0"/>
    <x v="0"/>
    <n v="-0.72712784501220173"/>
    <x v="0"/>
    <x v="0"/>
    <x v="1"/>
    <x v="0"/>
    <n v="22"/>
    <n v="8"/>
    <n v="16"/>
    <x v="0"/>
    <x v="0"/>
    <x v="0"/>
    <x v="0"/>
    <n v="8"/>
    <n v="1"/>
    <n v="0"/>
    <x v="0"/>
    <x v="0"/>
    <x v="2"/>
    <x v="1"/>
    <x v="0"/>
    <x v="1"/>
  </r>
  <r>
    <s v="Komplett"/>
    <n v="110303"/>
    <n v="210"/>
    <x v="0"/>
    <x v="1"/>
    <x v="1"/>
    <x v="0"/>
    <x v="0"/>
    <x v="0"/>
    <s v="Stockholm"/>
    <x v="0"/>
    <m/>
    <s v="Yes"/>
    <x v="0"/>
    <x v="0"/>
    <n v="0.91533180778032031"/>
    <x v="0"/>
    <x v="0"/>
    <x v="1"/>
    <x v="0"/>
    <n v="44"/>
    <n v="20"/>
    <n v="16"/>
    <x v="1"/>
    <x v="0"/>
    <x v="0"/>
    <x v="0"/>
    <n v="7"/>
    <n v="5"/>
    <n v="0"/>
    <x v="0"/>
    <x v="0"/>
    <x v="0"/>
    <x v="2"/>
    <x v="0"/>
    <x v="1"/>
  </r>
  <r>
    <s v="Komplett"/>
    <n v="110305"/>
    <n v="211"/>
    <x v="1"/>
    <x v="0"/>
    <x v="1"/>
    <x v="0"/>
    <x v="0"/>
    <x v="5"/>
    <s v="Lund"/>
    <x v="1"/>
    <m/>
    <s v="No"/>
    <x v="0"/>
    <x v="1"/>
    <n v="0.26673779674579884"/>
    <x v="0"/>
    <x v="2"/>
    <x v="1"/>
    <x v="0"/>
    <n v="43"/>
    <n v="0"/>
    <n v="5"/>
    <x v="0"/>
    <x v="0"/>
    <x v="0"/>
    <x v="0"/>
    <n v="14"/>
    <n v="0"/>
    <n v="0"/>
    <x v="0"/>
    <x v="0"/>
    <x v="0"/>
    <x v="1"/>
    <x v="0"/>
    <x v="1"/>
  </r>
  <r>
    <s v="Komplett"/>
    <n v="110374"/>
    <n v="212"/>
    <x v="0"/>
    <x v="0"/>
    <x v="0"/>
    <x v="0"/>
    <x v="0"/>
    <x v="0"/>
    <s v="Uppsala"/>
    <x v="1"/>
    <s v="Yes"/>
    <m/>
    <x v="1"/>
    <x v="1"/>
    <n v="-1.3018200202224468"/>
    <x v="0"/>
    <x v="0"/>
    <x v="0"/>
    <x v="1"/>
    <n v="0"/>
    <n v="0"/>
    <n v="3"/>
    <x v="1"/>
    <x v="0"/>
    <x v="0"/>
    <x v="0"/>
    <n v="4"/>
    <n v="2"/>
    <n v="0"/>
    <x v="0"/>
    <x v="1"/>
    <x v="1"/>
    <x v="3"/>
    <x v="1"/>
    <x v="0"/>
  </r>
  <r>
    <s v="Komplett"/>
    <n v="110448"/>
    <n v="213"/>
    <x v="0"/>
    <x v="0"/>
    <x v="1"/>
    <x v="0"/>
    <x v="2"/>
    <x v="5"/>
    <s v="Uppsala"/>
    <x v="0"/>
    <m/>
    <s v="Yes"/>
    <x v="1"/>
    <x v="1"/>
    <n v="0.65353544522102203"/>
    <x v="0"/>
    <x v="1"/>
    <x v="0"/>
    <x v="0"/>
    <n v="28"/>
    <n v="0"/>
    <n v="9"/>
    <x v="1"/>
    <x v="0"/>
    <x v="1"/>
    <x v="1"/>
    <n v="5"/>
    <n v="0"/>
    <n v="0"/>
    <x v="0"/>
    <x v="0"/>
    <x v="0"/>
    <x v="2"/>
    <x v="0"/>
    <x v="0"/>
  </r>
  <r>
    <s v="Bruten"/>
    <n v="110454"/>
    <n v="214"/>
    <x v="1"/>
    <x v="0"/>
    <x v="1"/>
    <x v="0"/>
    <x v="0"/>
    <x v="4"/>
    <s v="Uppsala"/>
    <x v="1"/>
    <s v="&lt;-2 SD"/>
    <s v="Yes"/>
    <x v="0"/>
    <x v="0"/>
    <n v="-2.5318856384239723"/>
    <x v="0"/>
    <x v="1"/>
    <x v="0"/>
    <x v="1"/>
    <n v="29"/>
    <n v="0"/>
    <n v="30"/>
    <x v="0"/>
    <x v="0"/>
    <x v="1"/>
    <x v="0"/>
    <n v="7"/>
    <n v="1"/>
    <n v="0"/>
    <x v="1"/>
    <x v="0"/>
    <x v="1"/>
    <x v="1"/>
    <x v="0"/>
    <x v="1"/>
  </r>
  <r>
    <s v="Komplett"/>
    <n v="110456"/>
    <n v="215"/>
    <x v="1"/>
    <x v="0"/>
    <x v="0"/>
    <x v="0"/>
    <x v="0"/>
    <x v="4"/>
    <s v="Uppsala"/>
    <x v="1"/>
    <m/>
    <s v="Yes"/>
    <x v="0"/>
    <x v="0"/>
    <n v="-0.50258404058603201"/>
    <x v="1"/>
    <x v="0"/>
    <x v="0"/>
    <x v="1"/>
    <n v="46"/>
    <n v="0"/>
    <n v="27"/>
    <x v="1"/>
    <x v="1"/>
    <x v="0"/>
    <x v="1"/>
    <n v="3"/>
    <n v="0"/>
    <n v="0"/>
    <x v="1"/>
    <x v="0"/>
    <x v="0"/>
    <x v="1"/>
    <x v="0"/>
    <x v="1"/>
  </r>
  <r>
    <s v="Komplett"/>
    <n v="110580"/>
    <n v="216"/>
    <x v="1"/>
    <x v="1"/>
    <x v="1"/>
    <x v="0"/>
    <x v="0"/>
    <x v="1"/>
    <s v="Lund"/>
    <x v="1"/>
    <m/>
    <s v="Yes"/>
    <x v="0"/>
    <x v="1"/>
    <n v="0.16338386130525551"/>
    <x v="0"/>
    <x v="2"/>
    <x v="1"/>
    <x v="0"/>
    <n v="34"/>
    <n v="0"/>
    <n v="15"/>
    <x v="0"/>
    <x v="0"/>
    <x v="0"/>
    <x v="0"/>
    <n v="20"/>
    <n v="11"/>
    <n v="0"/>
    <x v="0"/>
    <x v="0"/>
    <x v="2"/>
    <x v="1"/>
    <x v="0"/>
    <x v="0"/>
  </r>
  <r>
    <s v="Komplett"/>
    <n v="110619"/>
    <n v="217"/>
    <x v="0"/>
    <x v="1"/>
    <x v="1"/>
    <x v="0"/>
    <x v="0"/>
    <x v="4"/>
    <s v="Umeå"/>
    <x v="1"/>
    <m/>
    <s v="Yes"/>
    <x v="0"/>
    <x v="0"/>
    <n v="-1.0705702425169323"/>
    <x v="0"/>
    <x v="2"/>
    <x v="1"/>
    <x v="0"/>
    <n v="41"/>
    <n v="8"/>
    <n v="52"/>
    <x v="0"/>
    <x v="0"/>
    <x v="0"/>
    <x v="0"/>
    <n v="19"/>
    <n v="1"/>
    <n v="0"/>
    <x v="0"/>
    <x v="0"/>
    <x v="2"/>
    <x v="2"/>
    <x v="0"/>
    <x v="1"/>
  </r>
  <r>
    <s v="Bruten"/>
    <n v="110648"/>
    <n v="218"/>
    <x v="1"/>
    <x v="0"/>
    <x v="1"/>
    <x v="0"/>
    <x v="0"/>
    <x v="2"/>
    <s v="Linköping"/>
    <x v="1"/>
    <m/>
    <s v="Yes"/>
    <x v="0"/>
    <x v="0"/>
    <n v="9.4176738345628633E-2"/>
    <x v="1"/>
    <x v="0"/>
    <x v="1"/>
    <x v="0"/>
    <n v="1"/>
    <n v="0"/>
    <n v="24"/>
    <x v="0"/>
    <x v="0"/>
    <x v="1"/>
    <x v="0"/>
    <n v="11"/>
    <n v="19"/>
    <n v="0"/>
    <x v="0"/>
    <x v="0"/>
    <x v="2"/>
    <x v="1"/>
    <x v="0"/>
    <x v="1"/>
  </r>
  <r>
    <s v="Komplett"/>
    <n v="110658"/>
    <n v="219"/>
    <x v="0"/>
    <x v="0"/>
    <x v="1"/>
    <x v="0"/>
    <x v="0"/>
    <x v="2"/>
    <s v="Linköping"/>
    <x v="1"/>
    <s v="Yes"/>
    <m/>
    <x v="1"/>
    <x v="1"/>
    <n v="-0.17814396258976786"/>
    <x v="0"/>
    <x v="0"/>
    <x v="1"/>
    <x v="1"/>
    <n v="76"/>
    <n v="18"/>
    <n v="48"/>
    <x v="0"/>
    <x v="0"/>
    <x v="1"/>
    <x v="0"/>
    <n v="26"/>
    <n v="14"/>
    <n v="0"/>
    <x v="0"/>
    <x v="0"/>
    <x v="2"/>
    <x v="1"/>
    <x v="0"/>
    <x v="0"/>
  </r>
  <r>
    <s v="Komplett"/>
    <n v="110759"/>
    <n v="220"/>
    <x v="0"/>
    <x v="1"/>
    <x v="1"/>
    <x v="0"/>
    <x v="0"/>
    <x v="3"/>
    <s v="Stockholm"/>
    <x v="1"/>
    <s v="&lt;-2 SD"/>
    <s v="Yes"/>
    <x v="0"/>
    <x v="1"/>
    <n v="-2.5484593404896128"/>
    <x v="0"/>
    <x v="0"/>
    <x v="1"/>
    <x v="0"/>
    <n v="31"/>
    <n v="2"/>
    <n v="0"/>
    <x v="0"/>
    <x v="0"/>
    <x v="0"/>
    <x v="0"/>
    <n v="0"/>
    <n v="0"/>
    <n v="0"/>
    <x v="0"/>
    <x v="0"/>
    <x v="2"/>
    <x v="1"/>
    <x v="0"/>
    <x v="0"/>
  </r>
  <r>
    <s v="Komplett"/>
    <n v="110760"/>
    <n v="221"/>
    <x v="1"/>
    <x v="1"/>
    <x v="1"/>
    <x v="0"/>
    <x v="2"/>
    <x v="0"/>
    <s v="Stockholm"/>
    <x v="1"/>
    <s v="&lt;-2 SD"/>
    <s v="Yes"/>
    <x v="0"/>
    <x v="0"/>
    <n v="-2.2323617029299747"/>
    <x v="0"/>
    <x v="0"/>
    <x v="1"/>
    <x v="0"/>
    <n v="33"/>
    <n v="35"/>
    <n v="2"/>
    <x v="1"/>
    <x v="0"/>
    <x v="0"/>
    <x v="0"/>
    <n v="5"/>
    <n v="3"/>
    <n v="0"/>
    <x v="0"/>
    <x v="0"/>
    <x v="2"/>
    <x v="2"/>
    <x v="0"/>
    <x v="1"/>
  </r>
  <r>
    <s v="Komplett"/>
    <n v="110821"/>
    <n v="222"/>
    <x v="1"/>
    <x v="1"/>
    <x v="1"/>
    <x v="0"/>
    <x v="2"/>
    <x v="0"/>
    <s v="Stockholm"/>
    <x v="1"/>
    <s v="Yes"/>
    <s v="&lt;-2 SD"/>
    <x v="0"/>
    <x v="0"/>
    <n v="-2.047600053184417"/>
    <x v="0"/>
    <x v="0"/>
    <x v="1"/>
    <x v="0"/>
    <n v="28"/>
    <n v="11"/>
    <n v="24"/>
    <x v="0"/>
    <x v="0"/>
    <x v="0"/>
    <x v="0"/>
    <n v="16"/>
    <n v="2"/>
    <n v="0"/>
    <x v="0"/>
    <x v="0"/>
    <x v="2"/>
    <x v="2"/>
    <x v="0"/>
    <x v="1"/>
  </r>
  <r>
    <s v="Komplett"/>
    <n v="111125"/>
    <n v="223"/>
    <x v="0"/>
    <x v="1"/>
    <x v="1"/>
    <x v="0"/>
    <x v="0"/>
    <x v="2"/>
    <s v="Göteborg"/>
    <x v="0"/>
    <m/>
    <s v="Yes"/>
    <x v="0"/>
    <x v="0"/>
    <n v="-0.99803578064447629"/>
    <x v="0"/>
    <x v="0"/>
    <x v="1"/>
    <x v="0"/>
    <n v="0"/>
    <n v="0"/>
    <n v="1"/>
    <x v="0"/>
    <x v="0"/>
    <x v="0"/>
    <x v="0"/>
    <n v="0"/>
    <n v="0"/>
    <n v="0"/>
    <x v="0"/>
    <x v="0"/>
    <x v="1"/>
    <x v="1"/>
    <x v="0"/>
    <x v="1"/>
  </r>
  <r>
    <s v="Komplett"/>
    <n v="111139"/>
    <n v="224"/>
    <x v="1"/>
    <x v="0"/>
    <x v="0"/>
    <x v="0"/>
    <x v="1"/>
    <x v="5"/>
    <s v="Uppsala"/>
    <x v="1"/>
    <s v="Yes"/>
    <m/>
    <x v="0"/>
    <x v="0"/>
    <n v="-0.53072055521535011"/>
    <x v="0"/>
    <x v="2"/>
    <x v="1"/>
    <x v="0"/>
    <n v="41"/>
    <n v="58"/>
    <n v="49"/>
    <x v="0"/>
    <x v="0"/>
    <x v="0"/>
    <x v="0"/>
    <n v="8"/>
    <n v="0"/>
    <n v="0"/>
    <x v="0"/>
    <x v="0"/>
    <x v="0"/>
    <x v="1"/>
    <x v="0"/>
    <x v="1"/>
  </r>
  <r>
    <s v="Komplett"/>
    <n v="111183"/>
    <n v="225"/>
    <x v="0"/>
    <x v="1"/>
    <x v="1"/>
    <x v="0"/>
    <x v="0"/>
    <x v="1"/>
    <s v="Göteborg"/>
    <x v="1"/>
    <m/>
    <s v="Yes"/>
    <x v="0"/>
    <x v="0"/>
    <n v="-1.1010206541830747"/>
    <x v="0"/>
    <x v="0"/>
    <x v="1"/>
    <x v="0"/>
    <n v="46"/>
    <n v="13"/>
    <n v="0"/>
    <x v="0"/>
    <x v="0"/>
    <x v="0"/>
    <x v="0"/>
    <n v="2"/>
    <n v="0"/>
    <n v="0"/>
    <x v="0"/>
    <x v="0"/>
    <x v="2"/>
    <x v="2"/>
    <x v="0"/>
    <x v="0"/>
  </r>
  <r>
    <s v="Komplett"/>
    <n v="111189"/>
    <n v="226"/>
    <x v="1"/>
    <x v="1"/>
    <x v="1"/>
    <x v="0"/>
    <x v="1"/>
    <x v="5"/>
    <s v="Göteborg"/>
    <x v="1"/>
    <m/>
    <s v="Yes"/>
    <x v="0"/>
    <x v="0"/>
    <n v="-0.72986972217862189"/>
    <x v="1"/>
    <x v="0"/>
    <x v="1"/>
    <x v="0"/>
    <n v="27"/>
    <n v="24"/>
    <n v="19"/>
    <x v="0"/>
    <x v="0"/>
    <x v="0"/>
    <x v="0"/>
    <n v="6"/>
    <n v="0"/>
    <n v="0"/>
    <x v="0"/>
    <x v="0"/>
    <x v="2"/>
    <x v="1"/>
    <x v="0"/>
    <x v="1"/>
  </r>
  <r>
    <s v="Komplett"/>
    <n v="111223"/>
    <n v="227"/>
    <x v="1"/>
    <x v="0"/>
    <x v="1"/>
    <x v="0"/>
    <x v="0"/>
    <x v="5"/>
    <s v="Göteborg"/>
    <x v="1"/>
    <m/>
    <s v="Yes"/>
    <x v="1"/>
    <x v="0"/>
    <n v="0.62835715009628057"/>
    <x v="0"/>
    <x v="0"/>
    <x v="0"/>
    <x v="1"/>
    <n v="0"/>
    <n v="0"/>
    <n v="2"/>
    <x v="1"/>
    <x v="0"/>
    <x v="1"/>
    <x v="1"/>
    <n v="4"/>
    <n v="3"/>
    <n v="0"/>
    <x v="0"/>
    <x v="0"/>
    <x v="0"/>
    <x v="2"/>
    <x v="0"/>
    <x v="0"/>
  </r>
  <r>
    <s v="Komplett"/>
    <n v="111250"/>
    <n v="228"/>
    <x v="1"/>
    <x v="0"/>
    <x v="0"/>
    <x v="0"/>
    <x v="0"/>
    <x v="0"/>
    <s v="Lund"/>
    <x v="1"/>
    <m/>
    <s v="Yes"/>
    <x v="1"/>
    <x v="1"/>
    <n v="-0.10838300887906957"/>
    <x v="0"/>
    <x v="0"/>
    <x v="1"/>
    <x v="0"/>
    <n v="118"/>
    <n v="18"/>
    <n v="4"/>
    <x v="1"/>
    <x v="1"/>
    <x v="0"/>
    <x v="0"/>
    <n v="8"/>
    <n v="0"/>
    <n v="0"/>
    <x v="0"/>
    <x v="0"/>
    <x v="2"/>
    <x v="3"/>
    <x v="0"/>
    <x v="0"/>
  </r>
  <r>
    <s v="Komplett"/>
    <n v="111251"/>
    <n v="229"/>
    <x v="1"/>
    <x v="1"/>
    <x v="1"/>
    <x v="0"/>
    <x v="0"/>
    <x v="3"/>
    <s v="Göteborg"/>
    <x v="0"/>
    <s v="Yes"/>
    <m/>
    <x v="0"/>
    <x v="0"/>
    <n v="-0.74801309022907903"/>
    <x v="0"/>
    <x v="1"/>
    <x v="1"/>
    <x v="0"/>
    <n v="32"/>
    <n v="14"/>
    <n v="29"/>
    <x v="0"/>
    <x v="0"/>
    <x v="0"/>
    <x v="0"/>
    <n v="28"/>
    <n v="0"/>
    <n v="0"/>
    <x v="1"/>
    <x v="0"/>
    <x v="0"/>
    <x v="1"/>
    <x v="0"/>
    <x v="1"/>
  </r>
  <r>
    <s v="Komplett"/>
    <n v="111296"/>
    <n v="230"/>
    <x v="1"/>
    <x v="1"/>
    <x v="1"/>
    <x v="0"/>
    <x v="0"/>
    <x v="3"/>
    <s v="Stockholm"/>
    <x v="0"/>
    <m/>
    <s v="No"/>
    <x v="0"/>
    <x v="0"/>
    <n v="-0.45654828263523917"/>
    <x v="0"/>
    <x v="1"/>
    <x v="1"/>
    <x v="0"/>
    <n v="32"/>
    <n v="23"/>
    <n v="19"/>
    <x v="0"/>
    <x v="0"/>
    <x v="0"/>
    <x v="0"/>
    <n v="15"/>
    <n v="8"/>
    <n v="0"/>
    <x v="1"/>
    <x v="0"/>
    <x v="0"/>
    <x v="1"/>
    <x v="0"/>
    <x v="1"/>
  </r>
  <r>
    <s v="Komplett"/>
    <n v="111304"/>
    <n v="231"/>
    <x v="0"/>
    <x v="1"/>
    <x v="1"/>
    <x v="0"/>
    <x v="2"/>
    <x v="2"/>
    <s v="Göteborg"/>
    <x v="1"/>
    <s v="Yes"/>
    <m/>
    <x v="1"/>
    <x v="1"/>
    <n v="-0.66656567186789872"/>
    <x v="0"/>
    <x v="2"/>
    <x v="1"/>
    <x v="0"/>
    <n v="36"/>
    <n v="0"/>
    <n v="74"/>
    <x v="0"/>
    <x v="0"/>
    <x v="0"/>
    <x v="0"/>
    <n v="55"/>
    <n v="66"/>
    <n v="0"/>
    <x v="0"/>
    <x v="2"/>
    <x v="1"/>
    <x v="1"/>
    <x v="1"/>
    <x v="0"/>
  </r>
  <r>
    <s v="Komplett"/>
    <n v="111325"/>
    <n v="232"/>
    <x v="1"/>
    <x v="0"/>
    <x v="1"/>
    <x v="0"/>
    <x v="0"/>
    <x v="5"/>
    <s v="Göteborg"/>
    <x v="1"/>
    <m/>
    <s v="Yes"/>
    <x v="0"/>
    <x v="0"/>
    <n v="-1.4227318575144661"/>
    <x v="0"/>
    <x v="0"/>
    <x v="1"/>
    <x v="1"/>
    <n v="71"/>
    <n v="6"/>
    <n v="24"/>
    <x v="0"/>
    <x v="0"/>
    <x v="1"/>
    <x v="0"/>
    <n v="20"/>
    <n v="11"/>
    <n v="0"/>
    <x v="0"/>
    <x v="0"/>
    <x v="2"/>
    <x v="1"/>
    <x v="0"/>
    <x v="1"/>
  </r>
  <r>
    <s v="Bruten"/>
    <n v="111337"/>
    <n v="233"/>
    <x v="1"/>
    <x v="1"/>
    <x v="1"/>
    <x v="0"/>
    <x v="0"/>
    <x v="5"/>
    <s v="Uppsala"/>
    <x v="1"/>
    <s v="&lt;-2 SD"/>
    <s v="Yes"/>
    <x v="0"/>
    <x v="0"/>
    <n v="-2.1239901969683217"/>
    <x v="1"/>
    <x v="0"/>
    <x v="0"/>
    <x v="0"/>
    <n v="39"/>
    <n v="0"/>
    <n v="26"/>
    <x v="0"/>
    <x v="0"/>
    <x v="1"/>
    <x v="0"/>
    <n v="3"/>
    <n v="0"/>
    <n v="0"/>
    <x v="0"/>
    <x v="0"/>
    <x v="0"/>
    <x v="0"/>
    <x v="0"/>
    <x v="1"/>
  </r>
  <r>
    <s v="Komplett"/>
    <n v="111338"/>
    <n v="234"/>
    <x v="0"/>
    <x v="0"/>
    <x v="1"/>
    <x v="1"/>
    <x v="0"/>
    <x v="5"/>
    <s v="Uppsala"/>
    <x v="1"/>
    <m/>
    <s v="Yes"/>
    <x v="1"/>
    <x v="0"/>
    <n v="-1.9424525732958156"/>
    <x v="0"/>
    <x v="0"/>
    <x v="1"/>
    <x v="0"/>
    <n v="55"/>
    <n v="0"/>
    <n v="10"/>
    <x v="1"/>
    <x v="0"/>
    <x v="1"/>
    <x v="0"/>
    <n v="2"/>
    <n v="0"/>
    <n v="0"/>
    <x v="0"/>
    <x v="0"/>
    <x v="2"/>
    <x v="1"/>
    <x v="0"/>
    <x v="1"/>
  </r>
  <r>
    <s v="Komplett"/>
    <n v="111343"/>
    <n v="235"/>
    <x v="1"/>
    <x v="1"/>
    <x v="1"/>
    <x v="0"/>
    <x v="0"/>
    <x v="0"/>
    <s v="Umeå"/>
    <x v="0"/>
    <s v="Yes"/>
    <m/>
    <x v="0"/>
    <x v="0"/>
    <n v="-1.3964677580238221"/>
    <x v="0"/>
    <x v="0"/>
    <x v="0"/>
    <x v="0"/>
    <n v="47"/>
    <n v="14"/>
    <n v="15"/>
    <x v="0"/>
    <x v="0"/>
    <x v="0"/>
    <x v="0"/>
    <n v="7"/>
    <n v="2"/>
    <n v="0"/>
    <x v="1"/>
    <x v="2"/>
    <x v="1"/>
    <x v="1"/>
    <x v="1"/>
    <x v="0"/>
  </r>
  <r>
    <s v="Komplett"/>
    <n v="111440"/>
    <n v="236"/>
    <x v="1"/>
    <x v="1"/>
    <x v="1"/>
    <x v="0"/>
    <x v="2"/>
    <x v="0"/>
    <s v="Göteborg"/>
    <x v="0"/>
    <s v="Yes"/>
    <m/>
    <x v="0"/>
    <x v="1"/>
    <n v="-1.2217031979877828"/>
    <x v="0"/>
    <x v="2"/>
    <x v="1"/>
    <x v="0"/>
    <n v="50"/>
    <n v="25"/>
    <n v="53"/>
    <x v="1"/>
    <x v="0"/>
    <x v="0"/>
    <x v="0"/>
    <n v="34"/>
    <n v="12"/>
    <n v="0"/>
    <x v="0"/>
    <x v="0"/>
    <x v="0"/>
    <x v="2"/>
    <x v="0"/>
    <x v="0"/>
  </r>
  <r>
    <s v="Komplett"/>
    <n v="111441"/>
    <n v="237"/>
    <x v="1"/>
    <x v="1"/>
    <x v="1"/>
    <x v="0"/>
    <x v="1"/>
    <x v="0"/>
    <s v="Göteborg"/>
    <x v="0"/>
    <m/>
    <s v="Yes"/>
    <x v="0"/>
    <x v="0"/>
    <n v="-1.3479274348839565"/>
    <x v="1"/>
    <x v="0"/>
    <x v="1"/>
    <x v="0"/>
    <n v="59"/>
    <n v="0"/>
    <n v="21"/>
    <x v="0"/>
    <x v="0"/>
    <x v="0"/>
    <x v="0"/>
    <n v="16"/>
    <n v="2"/>
    <n v="0"/>
    <x v="0"/>
    <x v="1"/>
    <x v="0"/>
    <x v="2"/>
    <x v="0"/>
    <x v="0"/>
  </r>
  <r>
    <s v="Komplett"/>
    <n v="111445"/>
    <n v="238"/>
    <x v="0"/>
    <x v="0"/>
    <x v="1"/>
    <x v="1"/>
    <x v="0"/>
    <x v="4"/>
    <s v="Lund"/>
    <x v="1"/>
    <m/>
    <s v="Yes"/>
    <x v="0"/>
    <x v="1"/>
    <n v="-1.1225601072296221"/>
    <x v="0"/>
    <x v="2"/>
    <x v="0"/>
    <x v="0"/>
    <n v="33"/>
    <n v="14"/>
    <n v="3"/>
    <x v="0"/>
    <x v="1"/>
    <x v="1"/>
    <x v="0"/>
    <n v="6"/>
    <n v="5"/>
    <n v="0"/>
    <x v="1"/>
    <x v="0"/>
    <x v="2"/>
    <x v="1"/>
    <x v="0"/>
    <x v="1"/>
  </r>
  <r>
    <s v="Komplett"/>
    <n v="111609"/>
    <n v="239"/>
    <x v="1"/>
    <x v="0"/>
    <x v="1"/>
    <x v="0"/>
    <x v="0"/>
    <x v="1"/>
    <s v="Stockholm"/>
    <x v="1"/>
    <s v="&lt;-2 SD"/>
    <s v="Yes"/>
    <x v="1"/>
    <x v="1"/>
    <n v="-2.0233222642675108"/>
    <x v="0"/>
    <x v="0"/>
    <x v="0"/>
    <x v="1"/>
    <n v="38"/>
    <n v="18"/>
    <n v="0"/>
    <x v="0"/>
    <x v="1"/>
    <x v="1"/>
    <x v="0"/>
    <n v="2"/>
    <n v="0"/>
    <n v="0"/>
    <x v="0"/>
    <x v="0"/>
    <x v="1"/>
    <x v="2"/>
    <x v="0"/>
    <x v="1"/>
  </r>
  <r>
    <s v="Bruten"/>
    <n v="111625"/>
    <n v="240"/>
    <x v="1"/>
    <x v="1"/>
    <x v="1"/>
    <x v="0"/>
    <x v="0"/>
    <x v="2"/>
    <s v="Stockholm"/>
    <x v="0"/>
    <s v="&lt;-2 SD"/>
    <s v="Yes"/>
    <x v="0"/>
    <x v="0"/>
    <n v="-3.6351989750980862"/>
    <x v="0"/>
    <x v="1"/>
    <x v="1"/>
    <x v="1"/>
    <n v="31"/>
    <n v="31"/>
    <n v="2"/>
    <x v="1"/>
    <x v="0"/>
    <x v="1"/>
    <x v="0"/>
    <n v="6"/>
    <n v="2"/>
    <n v="0"/>
    <x v="0"/>
    <x v="0"/>
    <x v="2"/>
    <x v="2"/>
    <x v="0"/>
    <x v="1"/>
  </r>
  <r>
    <s v="Komplett"/>
    <n v="111657"/>
    <n v="241"/>
    <x v="0"/>
    <x v="0"/>
    <x v="1"/>
    <x v="0"/>
    <x v="0"/>
    <x v="5"/>
    <s v="Lund"/>
    <x v="1"/>
    <s v="Yes"/>
    <m/>
    <x v="1"/>
    <x v="1"/>
    <n v="-0.66696029698609449"/>
    <x v="0"/>
    <x v="0"/>
    <x v="0"/>
    <x v="1"/>
    <n v="0"/>
    <n v="0"/>
    <n v="10"/>
    <x v="1"/>
    <x v="0"/>
    <x v="1"/>
    <x v="0"/>
    <n v="7"/>
    <n v="4"/>
    <n v="0"/>
    <x v="0"/>
    <x v="0"/>
    <x v="0"/>
    <x v="1"/>
    <x v="0"/>
    <x v="1"/>
  </r>
  <r>
    <s v="Komplett"/>
    <n v="111727"/>
    <n v="242"/>
    <x v="0"/>
    <x v="0"/>
    <x v="1"/>
    <x v="0"/>
    <x v="0"/>
    <x v="2"/>
    <s v="Uppsala"/>
    <x v="1"/>
    <m/>
    <s v="No"/>
    <x v="0"/>
    <x v="0"/>
    <n v="0.27937838309760782"/>
    <x v="0"/>
    <x v="0"/>
    <x v="1"/>
    <x v="0"/>
    <n v="46"/>
    <n v="26"/>
    <n v="6"/>
    <x v="0"/>
    <x v="0"/>
    <x v="1"/>
    <x v="0"/>
    <n v="4"/>
    <n v="0"/>
    <n v="0"/>
    <x v="0"/>
    <x v="0"/>
    <x v="1"/>
    <x v="1"/>
    <x v="0"/>
    <x v="1"/>
  </r>
  <r>
    <s v="Komplett"/>
    <n v="111824"/>
    <n v="243"/>
    <x v="1"/>
    <x v="1"/>
    <x v="1"/>
    <x v="0"/>
    <x v="0"/>
    <x v="2"/>
    <s v="Stockholm"/>
    <x v="1"/>
    <s v="No"/>
    <m/>
    <x v="1"/>
    <x v="0"/>
    <n v="0.12602394454946439"/>
    <x v="0"/>
    <x v="0"/>
    <x v="0"/>
    <x v="1"/>
    <n v="22"/>
    <n v="22"/>
    <n v="43"/>
    <x v="0"/>
    <x v="0"/>
    <x v="0"/>
    <x v="0"/>
    <n v="22"/>
    <n v="18"/>
    <n v="0"/>
    <x v="1"/>
    <x v="1"/>
    <x v="0"/>
    <x v="1"/>
    <x v="0"/>
    <x v="0"/>
  </r>
  <r>
    <s v="Komplett"/>
    <n v="111826"/>
    <n v="244"/>
    <x v="0"/>
    <x v="1"/>
    <x v="1"/>
    <x v="0"/>
    <x v="0"/>
    <x v="0"/>
    <s v="Uppsala"/>
    <x v="1"/>
    <m/>
    <s v="No"/>
    <x v="1"/>
    <x v="1"/>
    <n v="-1.1275001930651014"/>
    <x v="1"/>
    <x v="0"/>
    <x v="1"/>
    <x v="0"/>
    <n v="0"/>
    <n v="0"/>
    <n v="2"/>
    <x v="0"/>
    <x v="0"/>
    <x v="0"/>
    <x v="0"/>
    <n v="0"/>
    <n v="0"/>
    <n v="0"/>
    <x v="0"/>
    <x v="2"/>
    <x v="1"/>
    <x v="1"/>
    <x v="1"/>
    <x v="0"/>
  </r>
  <r>
    <s v="Komplett"/>
    <n v="111841"/>
    <n v="245"/>
    <x v="0"/>
    <x v="1"/>
    <x v="1"/>
    <x v="0"/>
    <x v="0"/>
    <x v="3"/>
    <s v="Uppsala"/>
    <x v="1"/>
    <m/>
    <s v="No"/>
    <x v="0"/>
    <x v="1"/>
    <n v="-1.4506648880737003"/>
    <x v="0"/>
    <x v="0"/>
    <x v="0"/>
    <x v="1"/>
    <n v="23"/>
    <n v="37"/>
    <n v="9"/>
    <x v="1"/>
    <x v="1"/>
    <x v="1"/>
    <x v="1"/>
    <n v="2"/>
    <n v="3"/>
    <n v="0"/>
    <x v="1"/>
    <x v="0"/>
    <x v="0"/>
    <x v="2"/>
    <x v="0"/>
    <x v="1"/>
  </r>
  <r>
    <s v="Komplett"/>
    <n v="111849"/>
    <n v="246"/>
    <x v="1"/>
    <x v="0"/>
    <x v="1"/>
    <x v="0"/>
    <x v="0"/>
    <x v="0"/>
    <s v="Göteborg"/>
    <x v="1"/>
    <m/>
    <s v="Yes"/>
    <x v="0"/>
    <x v="0"/>
    <n v="-0.35548263604047031"/>
    <x v="1"/>
    <x v="0"/>
    <x v="1"/>
    <x v="0"/>
    <n v="19"/>
    <n v="0"/>
    <n v="0"/>
    <x v="1"/>
    <x v="0"/>
    <x v="0"/>
    <x v="0"/>
    <n v="0"/>
    <n v="0"/>
    <n v="0"/>
    <x v="0"/>
    <x v="0"/>
    <x v="0"/>
    <x v="2"/>
    <x v="0"/>
    <x v="0"/>
  </r>
  <r>
    <s v="Komplett"/>
    <n v="111865"/>
    <n v="247"/>
    <x v="1"/>
    <x v="1"/>
    <x v="1"/>
    <x v="0"/>
    <x v="0"/>
    <x v="4"/>
    <s v="Uppsala"/>
    <x v="1"/>
    <m/>
    <s v="No"/>
    <x v="1"/>
    <x v="1"/>
    <n v="-0.77998301027106332"/>
    <x v="0"/>
    <x v="0"/>
    <x v="1"/>
    <x v="1"/>
    <n v="26"/>
    <n v="0"/>
    <n v="0"/>
    <x v="0"/>
    <x v="1"/>
    <x v="1"/>
    <x v="1"/>
    <n v="0"/>
    <n v="0"/>
    <n v="0"/>
    <x v="1"/>
    <x v="1"/>
    <x v="1"/>
    <x v="2"/>
    <x v="0"/>
    <x v="0"/>
  </r>
  <r>
    <s v="Bruten"/>
    <n v="111915"/>
    <n v="248"/>
    <x v="0"/>
    <x v="1"/>
    <x v="1"/>
    <x v="0"/>
    <x v="0"/>
    <x v="2"/>
    <s v="Uppsala"/>
    <x v="1"/>
    <s v="No"/>
    <m/>
    <x v="0"/>
    <x v="1"/>
    <n v="-0.42075736325385693"/>
    <x v="0"/>
    <x v="0"/>
    <x v="1"/>
    <x v="0"/>
    <n v="28"/>
    <n v="22"/>
    <n v="48"/>
    <x v="0"/>
    <x v="0"/>
    <x v="0"/>
    <x v="0"/>
    <n v="30"/>
    <n v="19"/>
    <n v="0"/>
    <x v="0"/>
    <x v="0"/>
    <x v="2"/>
    <x v="1"/>
    <x v="0"/>
    <x v="1"/>
  </r>
  <r>
    <s v="Komplett"/>
    <n v="111926"/>
    <n v="249"/>
    <x v="1"/>
    <x v="0"/>
    <x v="1"/>
    <x v="0"/>
    <x v="0"/>
    <x v="2"/>
    <s v="Linköping"/>
    <x v="1"/>
    <s v="Yes"/>
    <m/>
    <x v="0"/>
    <x v="0"/>
    <n v="-1.2217031979877828"/>
    <x v="1"/>
    <x v="1"/>
    <x v="1"/>
    <x v="0"/>
    <n v="70"/>
    <n v="0"/>
    <n v="40"/>
    <x v="1"/>
    <x v="0"/>
    <x v="0"/>
    <x v="0"/>
    <n v="21"/>
    <n v="23"/>
    <n v="0"/>
    <x v="0"/>
    <x v="0"/>
    <x v="0"/>
    <x v="1"/>
    <x v="0"/>
    <x v="1"/>
  </r>
  <r>
    <s v="Bruten"/>
    <n v="111930"/>
    <n v="250"/>
    <x v="0"/>
    <x v="1"/>
    <x v="1"/>
    <x v="0"/>
    <x v="0"/>
    <x v="2"/>
    <s v="Linköping"/>
    <x v="1"/>
    <s v="Yes"/>
    <m/>
    <x v="0"/>
    <x v="0"/>
    <n v="-0.45206754420954653"/>
    <x v="0"/>
    <x v="1"/>
    <x v="1"/>
    <x v="1"/>
    <n v="184"/>
    <n v="0"/>
    <n v="97"/>
    <x v="1"/>
    <x v="0"/>
    <x v="0"/>
    <x v="0"/>
    <n v="21"/>
    <n v="10"/>
    <n v="0"/>
    <x v="0"/>
    <x v="0"/>
    <x v="0"/>
    <x v="1"/>
    <x v="0"/>
    <x v="0"/>
  </r>
  <r>
    <s v="Komplett"/>
    <n v="111940"/>
    <n v="251"/>
    <x v="0"/>
    <x v="0"/>
    <x v="1"/>
    <x v="0"/>
    <x v="0"/>
    <x v="1"/>
    <s v="Uppsala"/>
    <x v="1"/>
    <s v="&lt;-2 SD"/>
    <s v="Yes"/>
    <x v="0"/>
    <x v="0"/>
    <n v="-3.7133245326406334"/>
    <x v="1"/>
    <x v="1"/>
    <x v="1"/>
    <x v="0"/>
    <n v="0"/>
    <n v="0"/>
    <n v="4"/>
    <x v="0"/>
    <x v="0"/>
    <x v="0"/>
    <x v="0"/>
    <n v="4"/>
    <n v="1"/>
    <n v="0"/>
    <x v="0"/>
    <x v="0"/>
    <x v="2"/>
    <x v="3"/>
    <x v="0"/>
    <x v="0"/>
  </r>
  <r>
    <s v="Komplett"/>
    <n v="111942"/>
    <n v="252"/>
    <x v="0"/>
    <x v="1"/>
    <x v="1"/>
    <x v="0"/>
    <x v="0"/>
    <x v="0"/>
    <s v="Stockholm"/>
    <x v="1"/>
    <s v="Yes"/>
    <m/>
    <x v="1"/>
    <x v="1"/>
    <n v="-1.6069291697532622"/>
    <x v="0"/>
    <x v="0"/>
    <x v="1"/>
    <x v="0"/>
    <n v="27"/>
    <n v="37"/>
    <n v="28"/>
    <x v="0"/>
    <x v="0"/>
    <x v="0"/>
    <x v="0"/>
    <n v="14"/>
    <n v="4"/>
    <n v="0"/>
    <x v="1"/>
    <x v="2"/>
    <x v="1"/>
    <x v="1"/>
    <x v="1"/>
    <x v="0"/>
  </r>
  <r>
    <s v="Komplett"/>
    <n v="111965"/>
    <n v="253"/>
    <x v="1"/>
    <x v="1"/>
    <x v="1"/>
    <x v="0"/>
    <x v="0"/>
    <x v="3"/>
    <s v="Linköping"/>
    <x v="1"/>
    <s v="Yes"/>
    <m/>
    <x v="0"/>
    <x v="0"/>
    <n v="3.2938076416337281E-2"/>
    <x v="0"/>
    <x v="1"/>
    <x v="1"/>
    <x v="0"/>
    <n v="0"/>
    <n v="0"/>
    <n v="0"/>
    <x v="0"/>
    <x v="0"/>
    <x v="0"/>
    <x v="0"/>
    <n v="0"/>
    <n v="0"/>
    <n v="0"/>
    <x v="0"/>
    <x v="0"/>
    <x v="0"/>
    <x v="1"/>
    <x v="0"/>
    <x v="1"/>
  </r>
  <r>
    <s v="Komplett"/>
    <n v="111969"/>
    <n v="254"/>
    <x v="1"/>
    <x v="0"/>
    <x v="1"/>
    <x v="0"/>
    <x v="0"/>
    <x v="2"/>
    <s v="Stockholm"/>
    <x v="0"/>
    <s v="&lt;-2 SD"/>
    <s v="Yes"/>
    <x v="1"/>
    <x v="0"/>
    <n v="-2.2477260821943901"/>
    <x v="0"/>
    <x v="0"/>
    <x v="0"/>
    <x v="1"/>
    <n v="24"/>
    <n v="0"/>
    <n v="29"/>
    <x v="1"/>
    <x v="0"/>
    <x v="1"/>
    <x v="0"/>
    <n v="13"/>
    <n v="7"/>
    <n v="0"/>
    <x v="0"/>
    <x v="1"/>
    <x v="1"/>
    <x v="2"/>
    <x v="0"/>
    <x v="1"/>
  </r>
  <r>
    <s v="Komplett"/>
    <n v="111970"/>
    <n v="255"/>
    <x v="1"/>
    <x v="1"/>
    <x v="1"/>
    <x v="0"/>
    <x v="0"/>
    <x v="2"/>
    <s v="Stockholm"/>
    <x v="0"/>
    <m/>
    <s v="Yes"/>
    <x v="0"/>
    <x v="1"/>
    <n v="-1.6953188247059383"/>
    <x v="1"/>
    <x v="0"/>
    <x v="1"/>
    <x v="0"/>
    <n v="2"/>
    <n v="1"/>
    <n v="33"/>
    <x v="0"/>
    <x v="0"/>
    <x v="0"/>
    <x v="0"/>
    <n v="12"/>
    <n v="9"/>
    <n v="0"/>
    <x v="0"/>
    <x v="0"/>
    <x v="0"/>
    <x v="2"/>
    <x v="0"/>
    <x v="0"/>
  </r>
  <r>
    <s v="Komplett"/>
    <n v="111985"/>
    <n v="256"/>
    <x v="1"/>
    <x v="0"/>
    <x v="1"/>
    <x v="0"/>
    <x v="0"/>
    <x v="2"/>
    <s v="Göteborg"/>
    <x v="1"/>
    <m/>
    <s v="Yes"/>
    <x v="0"/>
    <x v="0"/>
    <n v="0.2229654403567447"/>
    <x v="1"/>
    <x v="0"/>
    <x v="0"/>
    <x v="0"/>
    <n v="28"/>
    <n v="22"/>
    <n v="7"/>
    <x v="1"/>
    <x v="0"/>
    <x v="0"/>
    <x v="0"/>
    <n v="7"/>
    <n v="1"/>
    <n v="0"/>
    <x v="1"/>
    <x v="1"/>
    <x v="0"/>
    <x v="1"/>
    <x v="0"/>
    <x v="0"/>
  </r>
  <r>
    <s v="Komplett"/>
    <n v="112017"/>
    <n v="257"/>
    <x v="1"/>
    <x v="1"/>
    <x v="1"/>
    <x v="0"/>
    <x v="0"/>
    <x v="2"/>
    <s v="Göteborg"/>
    <x v="1"/>
    <s v="&lt;-2 SD"/>
    <s v="Yes"/>
    <x v="0"/>
    <x v="0"/>
    <n v="-2.1684737281067554"/>
    <x v="0"/>
    <x v="0"/>
    <x v="0"/>
    <x v="0"/>
    <n v="41"/>
    <n v="0"/>
    <n v="1"/>
    <x v="1"/>
    <x v="0"/>
    <x v="0"/>
    <x v="0"/>
    <n v="4"/>
    <n v="0"/>
    <n v="0"/>
    <x v="0"/>
    <x v="0"/>
    <x v="0"/>
    <x v="1"/>
    <x v="0"/>
    <x v="1"/>
  </r>
  <r>
    <s v="Komplett"/>
    <n v="112020"/>
    <n v="258"/>
    <x v="0"/>
    <x v="1"/>
    <x v="1"/>
    <x v="0"/>
    <x v="0"/>
    <x v="2"/>
    <s v="Stockholm"/>
    <x v="1"/>
    <s v="Yes"/>
    <m/>
    <x v="0"/>
    <x v="0"/>
    <n v="-1.4581124072110287"/>
    <x v="0"/>
    <x v="1"/>
    <x v="1"/>
    <x v="0"/>
    <n v="0"/>
    <n v="0"/>
    <n v="26"/>
    <x v="0"/>
    <x v="0"/>
    <x v="0"/>
    <x v="0"/>
    <n v="15"/>
    <n v="4"/>
    <n v="0"/>
    <x v="0"/>
    <x v="0"/>
    <x v="0"/>
    <x v="0"/>
    <x v="0"/>
    <x v="1"/>
  </r>
  <r>
    <s v="Bruten"/>
    <n v="112086"/>
    <n v="259"/>
    <x v="0"/>
    <x v="0"/>
    <x v="1"/>
    <x v="0"/>
    <x v="0"/>
    <x v="2"/>
    <s v="Linköping"/>
    <x v="1"/>
    <m/>
    <s v="Yes"/>
    <x v="0"/>
    <x v="0"/>
    <n v="-1.2251606155685042"/>
    <x v="1"/>
    <x v="1"/>
    <x v="1"/>
    <x v="1"/>
    <n v="50"/>
    <n v="0"/>
    <n v="0"/>
    <x v="0"/>
    <x v="0"/>
    <x v="1"/>
    <x v="0"/>
    <n v="0"/>
    <n v="0"/>
    <n v="0"/>
    <x v="0"/>
    <x v="1"/>
    <x v="0"/>
    <x v="0"/>
    <x v="0"/>
    <x v="1"/>
  </r>
  <r>
    <s v="Komplett"/>
    <n v="112129"/>
    <n v="260"/>
    <x v="0"/>
    <x v="1"/>
    <x v="1"/>
    <x v="0"/>
    <x v="0"/>
    <x v="2"/>
    <s v="Stockholm"/>
    <x v="1"/>
    <m/>
    <s v="Yes"/>
    <x v="0"/>
    <x v="0"/>
    <n v="-1.7652173913043478"/>
    <x v="0"/>
    <x v="0"/>
    <x v="1"/>
    <x v="0"/>
    <n v="1"/>
    <n v="0"/>
    <n v="12"/>
    <x v="1"/>
    <x v="0"/>
    <x v="1"/>
    <x v="0"/>
    <n v="8"/>
    <n v="8"/>
    <n v="0"/>
    <x v="0"/>
    <x v="0"/>
    <x v="2"/>
    <x v="1"/>
    <x v="0"/>
    <x v="1"/>
  </r>
  <r>
    <s v="Komplett"/>
    <n v="112153"/>
    <n v="261"/>
    <x v="1"/>
    <x v="1"/>
    <x v="1"/>
    <x v="0"/>
    <x v="0"/>
    <x v="3"/>
    <s v="Göteborg"/>
    <x v="1"/>
    <s v="Yes"/>
    <m/>
    <x v="0"/>
    <x v="0"/>
    <n v="-1.8511316792408805"/>
    <x v="0"/>
    <x v="1"/>
    <x v="0"/>
    <x v="0"/>
    <n v="58"/>
    <n v="0"/>
    <n v="39"/>
    <x v="1"/>
    <x v="1"/>
    <x v="1"/>
    <x v="1"/>
    <n v="32"/>
    <n v="16"/>
    <n v="0"/>
    <x v="1"/>
    <x v="0"/>
    <x v="2"/>
    <x v="2"/>
    <x v="0"/>
    <x v="1"/>
  </r>
  <r>
    <s v="Komplett"/>
    <n v="112190"/>
    <n v="262"/>
    <x v="1"/>
    <x v="1"/>
    <x v="1"/>
    <x v="0"/>
    <x v="0"/>
    <x v="4"/>
    <s v="Göteborg"/>
    <x v="1"/>
    <m/>
    <s v="Yes"/>
    <x v="0"/>
    <x v="0"/>
    <n v="-0.86019673806583485"/>
    <x v="0"/>
    <x v="2"/>
    <x v="1"/>
    <x v="0"/>
    <n v="53"/>
    <n v="0"/>
    <n v="11"/>
    <x v="0"/>
    <x v="0"/>
    <x v="1"/>
    <x v="0"/>
    <n v="11"/>
    <n v="0"/>
    <n v="0"/>
    <x v="0"/>
    <x v="0"/>
    <x v="2"/>
    <x v="1"/>
    <x v="0"/>
    <x v="0"/>
  </r>
  <r>
    <s v="Komplett"/>
    <n v="112210"/>
    <n v="263"/>
    <x v="1"/>
    <x v="1"/>
    <x v="1"/>
    <x v="0"/>
    <x v="0"/>
    <x v="3"/>
    <s v="Stockholm"/>
    <x v="0"/>
    <m/>
    <s v="Yes"/>
    <x v="0"/>
    <x v="0"/>
    <n v="-0.3401360544217687"/>
    <x v="0"/>
    <x v="2"/>
    <x v="1"/>
    <x v="0"/>
    <n v="37"/>
    <n v="19"/>
    <n v="4"/>
    <x v="0"/>
    <x v="0"/>
    <x v="0"/>
    <x v="0"/>
    <n v="5"/>
    <n v="0"/>
    <n v="0"/>
    <x v="0"/>
    <x v="0"/>
    <x v="1"/>
    <x v="2"/>
    <x v="0"/>
    <x v="0"/>
  </r>
  <r>
    <s v="Komplett"/>
    <n v="112214"/>
    <n v="264"/>
    <x v="0"/>
    <x v="1"/>
    <x v="1"/>
    <x v="1"/>
    <x v="0"/>
    <x v="4"/>
    <s v="Stockholm"/>
    <x v="1"/>
    <m/>
    <s v="Yes"/>
    <x v="0"/>
    <x v="0"/>
    <n v="-1.6512649598545674"/>
    <x v="0"/>
    <x v="2"/>
    <x v="1"/>
    <x v="0"/>
    <n v="44"/>
    <n v="24"/>
    <n v="0"/>
    <x v="0"/>
    <x v="0"/>
    <x v="0"/>
    <x v="0"/>
    <n v="3"/>
    <n v="0"/>
    <n v="0"/>
    <x v="0"/>
    <x v="0"/>
    <x v="2"/>
    <x v="1"/>
    <x v="0"/>
    <x v="0"/>
  </r>
  <r>
    <s v="Komplett"/>
    <n v="112222"/>
    <n v="265"/>
    <x v="1"/>
    <x v="1"/>
    <x v="1"/>
    <x v="0"/>
    <x v="0"/>
    <x v="1"/>
    <s v="Göteborg"/>
    <x v="0"/>
    <m/>
    <s v="Yes"/>
    <x v="0"/>
    <x v="0"/>
    <n v="-0.44736474206626592"/>
    <x v="0"/>
    <x v="2"/>
    <x v="1"/>
    <x v="1"/>
    <n v="22"/>
    <n v="0"/>
    <n v="10"/>
    <x v="0"/>
    <x v="0"/>
    <x v="0"/>
    <x v="0"/>
    <n v="14"/>
    <n v="5"/>
    <n v="0"/>
    <x v="0"/>
    <x v="0"/>
    <x v="2"/>
    <x v="2"/>
    <x v="0"/>
    <x v="0"/>
  </r>
  <r>
    <s v="Komplett"/>
    <n v="112227"/>
    <n v="266"/>
    <x v="0"/>
    <x v="0"/>
    <x v="1"/>
    <x v="0"/>
    <x v="0"/>
    <x v="2"/>
    <s v="Stockholm"/>
    <x v="1"/>
    <m/>
    <s v="Yes"/>
    <x v="0"/>
    <x v="1"/>
    <n v="-0.64583093068850195"/>
    <x v="0"/>
    <x v="0"/>
    <x v="1"/>
    <x v="1"/>
    <n v="18"/>
    <n v="5"/>
    <n v="3"/>
    <x v="1"/>
    <x v="0"/>
    <x v="1"/>
    <x v="0"/>
    <n v="4"/>
    <n v="1"/>
    <n v="0"/>
    <x v="1"/>
    <x v="0"/>
    <x v="0"/>
    <x v="1"/>
    <x v="0"/>
    <x v="0"/>
  </r>
  <r>
    <s v="Komplett"/>
    <n v="112297"/>
    <n v="267"/>
    <x v="0"/>
    <x v="0"/>
    <x v="1"/>
    <x v="0"/>
    <x v="0"/>
    <x v="5"/>
    <s v="Uppsala"/>
    <x v="1"/>
    <s v="&lt;-2 SD"/>
    <s v="Yes"/>
    <x v="0"/>
    <x v="0"/>
    <n v="-2.5772655840754322"/>
    <x v="0"/>
    <x v="2"/>
    <x v="1"/>
    <x v="0"/>
    <n v="59"/>
    <n v="0"/>
    <n v="0"/>
    <x v="0"/>
    <x v="0"/>
    <x v="1"/>
    <x v="0"/>
    <n v="1"/>
    <n v="0"/>
    <n v="0"/>
    <x v="0"/>
    <x v="0"/>
    <x v="2"/>
    <x v="2"/>
    <x v="0"/>
    <x v="1"/>
  </r>
  <r>
    <s v="Komplett"/>
    <n v="112300"/>
    <n v="268"/>
    <x v="1"/>
    <x v="1"/>
    <x v="1"/>
    <x v="0"/>
    <x v="0"/>
    <x v="0"/>
    <s v="Uppsala"/>
    <x v="1"/>
    <m/>
    <s v="Yes"/>
    <x v="0"/>
    <x v="1"/>
    <n v="-0.49301561216105172"/>
    <x v="1"/>
    <x v="0"/>
    <x v="1"/>
    <x v="0"/>
    <n v="69"/>
    <n v="0"/>
    <n v="0"/>
    <x v="0"/>
    <x v="0"/>
    <x v="1"/>
    <x v="0"/>
    <n v="0"/>
    <n v="1"/>
    <n v="0"/>
    <x v="0"/>
    <x v="0"/>
    <x v="2"/>
    <x v="2"/>
    <x v="0"/>
    <x v="0"/>
  </r>
  <r>
    <s v="Komplett"/>
    <n v="112302"/>
    <n v="269"/>
    <x v="0"/>
    <x v="0"/>
    <x v="0"/>
    <x v="0"/>
    <x v="0"/>
    <x v="3"/>
    <s v="Uppsala"/>
    <x v="0"/>
    <m/>
    <s v="Yes"/>
    <x v="0"/>
    <x v="0"/>
    <n v="-1.5612235635835527"/>
    <x v="0"/>
    <x v="1"/>
    <x v="0"/>
    <x v="1"/>
    <n v="43"/>
    <n v="12"/>
    <n v="8"/>
    <x v="1"/>
    <x v="0"/>
    <x v="0"/>
    <x v="0"/>
    <n v="4"/>
    <n v="2"/>
    <n v="0"/>
    <x v="1"/>
    <x v="0"/>
    <x v="2"/>
    <x v="0"/>
    <x v="0"/>
    <x v="1"/>
  </r>
  <r>
    <s v="Komplett"/>
    <n v="112305"/>
    <n v="270"/>
    <x v="0"/>
    <x v="1"/>
    <x v="1"/>
    <x v="0"/>
    <x v="0"/>
    <x v="0"/>
    <s v="Stockholm"/>
    <x v="0"/>
    <s v="&lt;-2 SD"/>
    <s v="Yes"/>
    <x v="1"/>
    <x v="1"/>
    <n v="-4.557308366465735"/>
    <x v="0"/>
    <x v="1"/>
    <x v="1"/>
    <x v="0"/>
    <n v="25"/>
    <n v="30"/>
    <n v="6"/>
    <x v="1"/>
    <x v="1"/>
    <x v="0"/>
    <x v="0"/>
    <n v="4"/>
    <n v="0"/>
    <n v="0"/>
    <x v="0"/>
    <x v="0"/>
    <x v="1"/>
    <x v="2"/>
    <x v="0"/>
    <x v="0"/>
  </r>
  <r>
    <s v="Komplett"/>
    <n v="112318"/>
    <n v="271"/>
    <x v="1"/>
    <x v="0"/>
    <x v="1"/>
    <x v="0"/>
    <x v="0"/>
    <x v="1"/>
    <s v="Göteborg"/>
    <x v="1"/>
    <s v="Yes"/>
    <m/>
    <x v="0"/>
    <x v="0"/>
    <n v="0.10020597895674442"/>
    <x v="0"/>
    <x v="0"/>
    <x v="0"/>
    <x v="0"/>
    <n v="0"/>
    <n v="0"/>
    <n v="1"/>
    <x v="1"/>
    <x v="1"/>
    <x v="1"/>
    <x v="0"/>
    <n v="2"/>
    <n v="2"/>
    <n v="0"/>
    <x v="0"/>
    <x v="0"/>
    <x v="2"/>
    <x v="2"/>
    <x v="0"/>
    <x v="0"/>
  </r>
  <r>
    <s v="Komplett"/>
    <n v="112350"/>
    <n v="272"/>
    <x v="1"/>
    <x v="1"/>
    <x v="1"/>
    <x v="0"/>
    <x v="0"/>
    <x v="1"/>
    <s v="Stockholm"/>
    <x v="1"/>
    <m/>
    <s v="No"/>
    <x v="0"/>
    <x v="0"/>
    <n v="-1.8426068802759372"/>
    <x v="1"/>
    <x v="0"/>
    <x v="1"/>
    <x v="0"/>
    <n v="16"/>
    <n v="52"/>
    <n v="24"/>
    <x v="0"/>
    <x v="0"/>
    <x v="0"/>
    <x v="0"/>
    <n v="15"/>
    <n v="6"/>
    <n v="0"/>
    <x v="1"/>
    <x v="2"/>
    <x v="1"/>
    <x v="1"/>
    <x v="1"/>
    <x v="0"/>
  </r>
  <r>
    <s v="Komplett"/>
    <n v="112372"/>
    <n v="273"/>
    <x v="1"/>
    <x v="1"/>
    <x v="1"/>
    <x v="0"/>
    <x v="0"/>
    <x v="2"/>
    <s v="Göteborg"/>
    <x v="1"/>
    <m/>
    <s v="Yes"/>
    <x v="0"/>
    <x v="0"/>
    <n v="-0.62276554030676967"/>
    <x v="0"/>
    <x v="1"/>
    <x v="1"/>
    <x v="1"/>
    <n v="1"/>
    <n v="0"/>
    <n v="7"/>
    <x v="0"/>
    <x v="0"/>
    <x v="0"/>
    <x v="0"/>
    <n v="0"/>
    <n v="0"/>
    <n v="0"/>
    <x v="0"/>
    <x v="0"/>
    <x v="2"/>
    <x v="1"/>
    <x v="0"/>
    <x v="1"/>
  </r>
  <r>
    <s v="Komplett"/>
    <n v="112414"/>
    <n v="274"/>
    <x v="1"/>
    <x v="0"/>
    <x v="0"/>
    <x v="0"/>
    <x v="0"/>
    <x v="2"/>
    <s v="Lund"/>
    <x v="1"/>
    <m/>
    <s v="No"/>
    <x v="0"/>
    <x v="0"/>
    <n v="-0.12658844150153367"/>
    <x v="1"/>
    <x v="0"/>
    <x v="0"/>
    <x v="1"/>
    <n v="38"/>
    <n v="0"/>
    <n v="5"/>
    <x v="1"/>
    <x v="0"/>
    <x v="1"/>
    <x v="1"/>
    <n v="7"/>
    <n v="6"/>
    <n v="0"/>
    <x v="1"/>
    <x v="0"/>
    <x v="1"/>
    <x v="1"/>
    <x v="1"/>
    <x v="0"/>
  </r>
  <r>
    <s v="Bruten"/>
    <n v="112432"/>
    <n v="275"/>
    <x v="0"/>
    <x v="0"/>
    <x v="1"/>
    <x v="0"/>
    <x v="0"/>
    <x v="2"/>
    <s v="Lund"/>
    <x v="1"/>
    <m/>
    <s v="Yes"/>
    <x v="0"/>
    <x v="0"/>
    <n v="-1.2329656067488644"/>
    <x v="1"/>
    <x v="0"/>
    <x v="1"/>
    <x v="1"/>
    <n v="29"/>
    <n v="0"/>
    <n v="6"/>
    <x v="0"/>
    <x v="0"/>
    <x v="0"/>
    <x v="0"/>
    <n v="4"/>
    <n v="2"/>
    <n v="0"/>
    <x v="0"/>
    <x v="1"/>
    <x v="0"/>
    <x v="2"/>
    <x v="0"/>
    <x v="0"/>
  </r>
  <r>
    <s v="Komplett"/>
    <n v="112443"/>
    <n v="276"/>
    <x v="0"/>
    <x v="1"/>
    <x v="1"/>
    <x v="0"/>
    <x v="0"/>
    <x v="0"/>
    <s v="Lund"/>
    <x v="1"/>
    <m/>
    <s v="Yes"/>
    <x v="0"/>
    <x v="0"/>
    <n v="-1.7513491497810811"/>
    <x v="0"/>
    <x v="0"/>
    <x v="1"/>
    <x v="0"/>
    <n v="54"/>
    <n v="9"/>
    <n v="18"/>
    <x v="0"/>
    <x v="0"/>
    <x v="0"/>
    <x v="0"/>
    <n v="17"/>
    <n v="4"/>
    <n v="0"/>
    <x v="0"/>
    <x v="2"/>
    <x v="1"/>
    <x v="1"/>
    <x v="1"/>
    <x v="0"/>
  </r>
  <r>
    <s v="Komplett"/>
    <n v="112463"/>
    <n v="277"/>
    <x v="1"/>
    <x v="1"/>
    <x v="1"/>
    <x v="0"/>
    <x v="0"/>
    <x v="2"/>
    <s v="Uppsala"/>
    <x v="1"/>
    <m/>
    <s v="Yes"/>
    <x v="0"/>
    <x v="0"/>
    <n v="-0.52192553241064354"/>
    <x v="0"/>
    <x v="2"/>
    <x v="1"/>
    <x v="1"/>
    <n v="42"/>
    <n v="29"/>
    <n v="17"/>
    <x v="0"/>
    <x v="0"/>
    <x v="0"/>
    <x v="0"/>
    <n v="3"/>
    <n v="0"/>
    <n v="0"/>
    <x v="0"/>
    <x v="0"/>
    <x v="1"/>
    <x v="1"/>
    <x v="0"/>
    <x v="1"/>
  </r>
  <r>
    <s v="Komplett"/>
    <n v="112464"/>
    <n v="278"/>
    <x v="0"/>
    <x v="1"/>
    <x v="1"/>
    <x v="0"/>
    <x v="0"/>
    <x v="2"/>
    <s v="Uppsala"/>
    <x v="1"/>
    <m/>
    <s v="Yes"/>
    <x v="0"/>
    <x v="1"/>
    <n v="-1.4166550165431753"/>
    <x v="0"/>
    <x v="2"/>
    <x v="1"/>
    <x v="1"/>
    <n v="32"/>
    <n v="0"/>
    <n v="2"/>
    <x v="1"/>
    <x v="0"/>
    <x v="0"/>
    <x v="0"/>
    <n v="0"/>
    <n v="0"/>
    <n v="0"/>
    <x v="0"/>
    <x v="0"/>
    <x v="0"/>
    <x v="1"/>
    <x v="0"/>
    <x v="0"/>
  </r>
  <r>
    <s v="Bruten"/>
    <n v="112468"/>
    <n v="279"/>
    <x v="0"/>
    <x v="0"/>
    <x v="1"/>
    <x v="0"/>
    <x v="0"/>
    <x v="5"/>
    <s v="Umeå"/>
    <x v="1"/>
    <s v="&lt;-2 SD"/>
    <s v="Yes"/>
    <x v="1"/>
    <x v="0"/>
    <n v="-2.0144016042293318"/>
    <x v="0"/>
    <x v="0"/>
    <x v="0"/>
    <x v="0"/>
    <n v="77"/>
    <n v="22"/>
    <n v="91"/>
    <x v="0"/>
    <x v="0"/>
    <x v="1"/>
    <x v="0"/>
    <n v="20"/>
    <n v="8"/>
    <n v="0"/>
    <x v="0"/>
    <x v="0"/>
    <x v="2"/>
    <x v="2"/>
    <x v="0"/>
    <x v="1"/>
  </r>
  <r>
    <s v="Komplett"/>
    <n v="112512"/>
    <n v="280"/>
    <x v="0"/>
    <x v="0"/>
    <x v="0"/>
    <x v="0"/>
    <x v="0"/>
    <x v="5"/>
    <s v="Göteborg"/>
    <x v="1"/>
    <m/>
    <s v="Yes"/>
    <x v="1"/>
    <x v="1"/>
    <n v="-1.5899098458942131"/>
    <x v="0"/>
    <x v="0"/>
    <x v="0"/>
    <x v="1"/>
    <n v="31"/>
    <n v="0"/>
    <n v="12"/>
    <x v="0"/>
    <x v="0"/>
    <x v="1"/>
    <x v="1"/>
    <n v="16"/>
    <n v="1"/>
    <n v="0"/>
    <x v="0"/>
    <x v="0"/>
    <x v="0"/>
    <x v="2"/>
    <x v="0"/>
    <x v="1"/>
  </r>
  <r>
    <s v="Komplett"/>
    <n v="112518"/>
    <n v="281"/>
    <x v="0"/>
    <x v="0"/>
    <x v="1"/>
    <x v="0"/>
    <x v="0"/>
    <x v="2"/>
    <s v="Uppsala"/>
    <x v="1"/>
    <s v="No"/>
    <m/>
    <x v="1"/>
    <x v="0"/>
    <n v="0.69270449521002198"/>
    <x v="0"/>
    <x v="0"/>
    <x v="0"/>
    <x v="1"/>
    <n v="61"/>
    <n v="0"/>
    <n v="95"/>
    <x v="0"/>
    <x v="0"/>
    <x v="0"/>
    <x v="0"/>
    <n v="18"/>
    <n v="4"/>
    <n v="0"/>
    <x v="1"/>
    <x v="1"/>
    <x v="0"/>
    <x v="2"/>
    <x v="0"/>
    <x v="1"/>
  </r>
  <r>
    <s v="Komplett"/>
    <n v="112576"/>
    <n v="282"/>
    <x v="1"/>
    <x v="0"/>
    <x v="1"/>
    <x v="1"/>
    <x v="0"/>
    <x v="2"/>
    <s v="Umeå"/>
    <x v="1"/>
    <s v="&lt;-2 SD"/>
    <s v="Yes"/>
    <x v="0"/>
    <x v="0"/>
    <n v="-3.3328283593394938"/>
    <x v="0"/>
    <x v="2"/>
    <x v="0"/>
    <x v="1"/>
    <n v="44"/>
    <n v="0"/>
    <n v="3"/>
    <x v="1"/>
    <x v="0"/>
    <x v="0"/>
    <x v="0"/>
    <n v="7"/>
    <n v="1"/>
    <n v="0"/>
    <x v="1"/>
    <x v="0"/>
    <x v="1"/>
    <x v="2"/>
    <x v="0"/>
    <x v="1"/>
  </r>
  <r>
    <s v="Bruten"/>
    <n v="112605"/>
    <n v="283"/>
    <x v="0"/>
    <x v="0"/>
    <x v="0"/>
    <x v="0"/>
    <x v="0"/>
    <x v="2"/>
    <s v="Umeå"/>
    <x v="1"/>
    <s v="&lt;-2 SD"/>
    <s v="Yes"/>
    <x v="1"/>
    <x v="1"/>
    <n v="-2.3176045239640306"/>
    <x v="0"/>
    <x v="0"/>
    <x v="1"/>
    <x v="0"/>
    <n v="136"/>
    <n v="17"/>
    <n v="250"/>
    <x v="0"/>
    <x v="0"/>
    <x v="1"/>
    <x v="1"/>
    <n v="20"/>
    <n v="3"/>
    <n v="0"/>
    <x v="1"/>
    <x v="0"/>
    <x v="2"/>
    <x v="2"/>
    <x v="0"/>
    <x v="1"/>
  </r>
  <r>
    <s v="Komplett"/>
    <n v="112612"/>
    <n v="284"/>
    <x v="0"/>
    <x v="0"/>
    <x v="1"/>
    <x v="1"/>
    <x v="0"/>
    <x v="2"/>
    <s v="Göteborg"/>
    <x v="1"/>
    <m/>
    <s v="Yes"/>
    <x v="0"/>
    <x v="1"/>
    <n v="-0.85872691650339739"/>
    <x v="0"/>
    <x v="0"/>
    <x v="1"/>
    <x v="0"/>
    <n v="25"/>
    <n v="0"/>
    <n v="1"/>
    <x v="0"/>
    <x v="0"/>
    <x v="1"/>
    <x v="0"/>
    <n v="8"/>
    <n v="4"/>
    <n v="0"/>
    <x v="0"/>
    <x v="0"/>
    <x v="1"/>
    <x v="1"/>
    <x v="0"/>
    <x v="1"/>
  </r>
  <r>
    <s v="Komplett"/>
    <n v="112657"/>
    <n v="285"/>
    <x v="1"/>
    <x v="1"/>
    <x v="1"/>
    <x v="0"/>
    <x v="0"/>
    <x v="4"/>
    <s v="Uppsala"/>
    <x v="1"/>
    <m/>
    <s v="No"/>
    <x v="1"/>
    <x v="1"/>
    <n v="-0.87108013937282225"/>
    <x v="0"/>
    <x v="0"/>
    <x v="0"/>
    <x v="1"/>
    <n v="10"/>
    <n v="28"/>
    <n v="0"/>
    <x v="0"/>
    <x v="0"/>
    <x v="1"/>
    <x v="0"/>
    <n v="0"/>
    <n v="0"/>
    <n v="0"/>
    <x v="0"/>
    <x v="0"/>
    <x v="2"/>
    <x v="2"/>
    <x v="0"/>
    <x v="1"/>
  </r>
  <r>
    <s v="Bruten"/>
    <n v="112671"/>
    <n v="286"/>
    <x v="0"/>
    <x v="1"/>
    <x v="1"/>
    <x v="0"/>
    <x v="0"/>
    <x v="0"/>
    <s v="Uppsala"/>
    <x v="1"/>
    <m/>
    <s v="No"/>
    <x v="0"/>
    <x v="0"/>
    <n v="1.2178368544165152"/>
    <x v="1"/>
    <x v="0"/>
    <x v="0"/>
    <x v="0"/>
    <n v="39"/>
    <n v="25"/>
    <n v="1"/>
    <x v="1"/>
    <x v="0"/>
    <x v="0"/>
    <x v="0"/>
    <n v="1"/>
    <n v="0"/>
    <n v="0"/>
    <x v="0"/>
    <x v="0"/>
    <x v="0"/>
    <x v="2"/>
    <x v="0"/>
    <x v="0"/>
  </r>
  <r>
    <s v="Bruten"/>
    <n v="112675"/>
    <n v="287"/>
    <x v="0"/>
    <x v="0"/>
    <x v="1"/>
    <x v="0"/>
    <x v="0"/>
    <x v="0"/>
    <s v="Uppsala"/>
    <x v="1"/>
    <m/>
    <s v="No"/>
    <x v="0"/>
    <x v="0"/>
    <n v="0.23762670330078345"/>
    <x v="1"/>
    <x v="0"/>
    <x v="1"/>
    <x v="0"/>
    <n v="41"/>
    <n v="23"/>
    <n v="1"/>
    <x v="0"/>
    <x v="0"/>
    <x v="0"/>
    <x v="0"/>
    <n v="1"/>
    <n v="0"/>
    <n v="0"/>
    <x v="0"/>
    <x v="0"/>
    <x v="0"/>
    <x v="2"/>
    <x v="0"/>
    <x v="0"/>
  </r>
  <r>
    <s v="Komplett"/>
    <n v="112696"/>
    <n v="288"/>
    <x v="0"/>
    <x v="0"/>
    <x v="1"/>
    <x v="0"/>
    <x v="0"/>
    <x v="5"/>
    <s v="Göteborg"/>
    <x v="1"/>
    <s v="Yes"/>
    <m/>
    <x v="1"/>
    <x v="1"/>
    <n v="-0.42472337096233376"/>
    <x v="0"/>
    <x v="1"/>
    <x v="0"/>
    <x v="0"/>
    <n v="15"/>
    <n v="51"/>
    <n v="23"/>
    <x v="0"/>
    <x v="1"/>
    <x v="0"/>
    <x v="1"/>
    <n v="14"/>
    <n v="4"/>
    <n v="0"/>
    <x v="0"/>
    <x v="0"/>
    <x v="0"/>
    <x v="2"/>
    <x v="0"/>
    <x v="1"/>
  </r>
  <r>
    <s v="Bruten"/>
    <n v="112700"/>
    <n v="289"/>
    <x v="0"/>
    <x v="1"/>
    <x v="1"/>
    <x v="0"/>
    <x v="0"/>
    <x v="4"/>
    <s v="Umeå"/>
    <x v="1"/>
    <s v="Yes"/>
    <m/>
    <x v="0"/>
    <x v="0"/>
    <n v="1.3026777264376774"/>
    <x v="0"/>
    <x v="2"/>
    <x v="1"/>
    <x v="0"/>
    <n v="29"/>
    <n v="0"/>
    <n v="21"/>
    <x v="0"/>
    <x v="0"/>
    <x v="1"/>
    <x v="0"/>
    <n v="14"/>
    <n v="3"/>
    <n v="0"/>
    <x v="0"/>
    <x v="0"/>
    <x v="2"/>
    <x v="2"/>
    <x v="0"/>
    <x v="0"/>
  </r>
  <r>
    <s v="Komplett"/>
    <n v="112701"/>
    <n v="290"/>
    <x v="1"/>
    <x v="1"/>
    <x v="1"/>
    <x v="0"/>
    <x v="0"/>
    <x v="5"/>
    <s v="Umeå"/>
    <x v="0"/>
    <s v="&lt;-2 SD"/>
    <s v="Yes"/>
    <x v="0"/>
    <x v="1"/>
    <n v="-2.1406048763156726"/>
    <x v="0"/>
    <x v="2"/>
    <x v="1"/>
    <x v="0"/>
    <n v="28"/>
    <n v="15"/>
    <n v="9"/>
    <x v="0"/>
    <x v="0"/>
    <x v="0"/>
    <x v="0"/>
    <n v="7"/>
    <n v="0"/>
    <n v="0"/>
    <x v="0"/>
    <x v="0"/>
    <x v="2"/>
    <x v="1"/>
    <x v="0"/>
    <x v="1"/>
  </r>
  <r>
    <s v="Komplett"/>
    <n v="112702"/>
    <n v="291"/>
    <x v="0"/>
    <x v="0"/>
    <x v="1"/>
    <x v="1"/>
    <x v="0"/>
    <x v="2"/>
    <s v="Umeå"/>
    <x v="0"/>
    <m/>
    <s v="Yes"/>
    <x v="0"/>
    <x v="0"/>
    <n v="-1.6891380093925161"/>
    <x v="0"/>
    <x v="0"/>
    <x v="1"/>
    <x v="0"/>
    <n v="30"/>
    <n v="0"/>
    <n v="1"/>
    <x v="0"/>
    <x v="0"/>
    <x v="0"/>
    <x v="0"/>
    <n v="5"/>
    <n v="0"/>
    <n v="0"/>
    <x v="1"/>
    <x v="1"/>
    <x v="2"/>
    <x v="2"/>
    <x v="0"/>
    <x v="1"/>
  </r>
  <r>
    <s v="Komplett"/>
    <n v="112708"/>
    <n v="292"/>
    <x v="0"/>
    <x v="0"/>
    <x v="0"/>
    <x v="0"/>
    <x v="0"/>
    <x v="0"/>
    <s v="Umeå"/>
    <x v="1"/>
    <m/>
    <s v="Yes"/>
    <x v="0"/>
    <x v="0"/>
    <n v="0.1890359168241966"/>
    <x v="1"/>
    <x v="1"/>
    <x v="1"/>
    <x v="0"/>
    <n v="79"/>
    <n v="0"/>
    <n v="0"/>
    <x v="0"/>
    <x v="0"/>
    <x v="0"/>
    <x v="0"/>
    <n v="3"/>
    <n v="0"/>
    <n v="0"/>
    <x v="0"/>
    <x v="1"/>
    <x v="0"/>
    <x v="1"/>
    <x v="0"/>
    <x v="0"/>
  </r>
  <r>
    <s v="Komplett"/>
    <n v="112759"/>
    <n v="293"/>
    <x v="0"/>
    <x v="0"/>
    <x v="1"/>
    <x v="0"/>
    <x v="0"/>
    <x v="0"/>
    <s v="Umeå"/>
    <x v="1"/>
    <m/>
    <s v="No"/>
    <x v="0"/>
    <x v="0"/>
    <n v="1.8628153399449452"/>
    <x v="0"/>
    <x v="2"/>
    <x v="0"/>
    <x v="0"/>
    <n v="50"/>
    <n v="0"/>
    <n v="2"/>
    <x v="0"/>
    <x v="0"/>
    <x v="0"/>
    <x v="0"/>
    <n v="1"/>
    <n v="0"/>
    <n v="0"/>
    <x v="0"/>
    <x v="0"/>
    <x v="0"/>
    <x v="2"/>
    <x v="0"/>
    <x v="1"/>
  </r>
  <r>
    <s v="Komplett"/>
    <n v="112848"/>
    <n v="294"/>
    <x v="0"/>
    <x v="1"/>
    <x v="1"/>
    <x v="0"/>
    <x v="0"/>
    <x v="3"/>
    <s v="Göteborg"/>
    <x v="1"/>
    <s v="&lt;-2 SD"/>
    <s v="Yes"/>
    <x v="0"/>
    <x v="0"/>
    <n v="-2.1119233893377793"/>
    <x v="0"/>
    <x v="0"/>
    <x v="0"/>
    <x v="1"/>
    <n v="20"/>
    <n v="0"/>
    <n v="4"/>
    <x v="1"/>
    <x v="0"/>
    <x v="0"/>
    <x v="0"/>
    <n v="14"/>
    <n v="5"/>
    <n v="0"/>
    <x v="0"/>
    <x v="0"/>
    <x v="2"/>
    <x v="2"/>
    <x v="0"/>
    <x v="1"/>
  </r>
  <r>
    <s v="Komplett"/>
    <n v="112937"/>
    <n v="295"/>
    <x v="1"/>
    <x v="1"/>
    <x v="1"/>
    <x v="0"/>
    <x v="0"/>
    <x v="2"/>
    <s v="Lund"/>
    <x v="1"/>
    <m/>
    <s v="No"/>
    <x v="0"/>
    <x v="1"/>
    <n v="1.4642163454355295"/>
    <x v="0"/>
    <x v="2"/>
    <x v="1"/>
    <x v="0"/>
    <n v="33"/>
    <n v="30"/>
    <n v="19"/>
    <x v="1"/>
    <x v="0"/>
    <x v="0"/>
    <x v="0"/>
    <n v="1"/>
    <n v="11"/>
    <n v="0"/>
    <x v="0"/>
    <x v="0"/>
    <x v="2"/>
    <x v="1"/>
    <x v="0"/>
    <x v="1"/>
  </r>
  <r>
    <s v="Komplett"/>
    <n v="112945"/>
    <n v="296"/>
    <x v="1"/>
    <x v="1"/>
    <x v="1"/>
    <x v="0"/>
    <x v="0"/>
    <x v="2"/>
    <s v="Lund"/>
    <x v="1"/>
    <m/>
    <s v="No"/>
    <x v="0"/>
    <x v="0"/>
    <n v="3.4563474276607398"/>
    <x v="0"/>
    <x v="0"/>
    <x v="1"/>
    <x v="0"/>
    <n v="73"/>
    <n v="7"/>
    <n v="28"/>
    <x v="0"/>
    <x v="0"/>
    <x v="0"/>
    <x v="0"/>
    <n v="16"/>
    <n v="5"/>
    <n v="0"/>
    <x v="0"/>
    <x v="0"/>
    <x v="2"/>
    <x v="1"/>
    <x v="0"/>
    <x v="1"/>
  </r>
  <r>
    <s v="Komplett"/>
    <n v="112993"/>
    <n v="297"/>
    <x v="0"/>
    <x v="1"/>
    <x v="1"/>
    <x v="0"/>
    <x v="0"/>
    <x v="2"/>
    <s v="Uppsala"/>
    <x v="1"/>
    <s v="Yes"/>
    <m/>
    <x v="0"/>
    <x v="0"/>
    <n v="0.27223957082232364"/>
    <x v="0"/>
    <x v="1"/>
    <x v="1"/>
    <x v="0"/>
    <n v="0"/>
    <n v="0"/>
    <n v="21"/>
    <x v="0"/>
    <x v="0"/>
    <x v="0"/>
    <x v="0"/>
    <n v="19"/>
    <n v="11"/>
    <n v="0"/>
    <x v="0"/>
    <x v="0"/>
    <x v="2"/>
    <x v="1"/>
    <x v="0"/>
    <x v="1"/>
  </r>
  <r>
    <s v="Komplett"/>
    <n v="113019"/>
    <n v="298"/>
    <x v="0"/>
    <x v="1"/>
    <x v="1"/>
    <x v="0"/>
    <x v="0"/>
    <x v="2"/>
    <s v="Uppsala"/>
    <x v="1"/>
    <m/>
    <s v="Yes"/>
    <x v="1"/>
    <x v="1"/>
    <n v="-1.8285983362109559"/>
    <x v="0"/>
    <x v="0"/>
    <x v="1"/>
    <x v="1"/>
    <n v="3"/>
    <n v="0"/>
    <n v="2"/>
    <x v="1"/>
    <x v="0"/>
    <x v="1"/>
    <x v="0"/>
    <n v="3"/>
    <n v="0"/>
    <n v="0"/>
    <x v="1"/>
    <x v="0"/>
    <x v="1"/>
    <x v="0"/>
    <x v="1"/>
    <x v="0"/>
  </r>
  <r>
    <s v="Komplett"/>
    <n v="113047"/>
    <n v="299"/>
    <x v="0"/>
    <x v="0"/>
    <x v="1"/>
    <x v="0"/>
    <x v="0"/>
    <x v="0"/>
    <s v="Lund"/>
    <x v="1"/>
    <s v="&lt;-2 SD"/>
    <s v="Yes"/>
    <x v="1"/>
    <x v="1"/>
    <n v="-4.472265168369848"/>
    <x v="0"/>
    <x v="0"/>
    <x v="1"/>
    <x v="0"/>
    <n v="3"/>
    <n v="0"/>
    <n v="1"/>
    <x v="0"/>
    <x v="0"/>
    <x v="0"/>
    <x v="0"/>
    <n v="1"/>
    <n v="2"/>
    <n v="0"/>
    <x v="0"/>
    <x v="0"/>
    <x v="0"/>
    <x v="3"/>
    <x v="0"/>
    <x v="0"/>
  </r>
  <r>
    <s v="Komplett"/>
    <n v="113056"/>
    <n v="300"/>
    <x v="0"/>
    <x v="1"/>
    <x v="1"/>
    <x v="1"/>
    <x v="0"/>
    <x v="2"/>
    <s v="Lund"/>
    <x v="1"/>
    <m/>
    <s v="Yes"/>
    <x v="0"/>
    <x v="0"/>
    <n v="8.0366471108253637E-2"/>
    <x v="0"/>
    <x v="0"/>
    <x v="0"/>
    <x v="0"/>
    <n v="19"/>
    <n v="0"/>
    <n v="8"/>
    <x v="1"/>
    <x v="0"/>
    <x v="0"/>
    <x v="0"/>
    <n v="6"/>
    <n v="0"/>
    <n v="0"/>
    <x v="1"/>
    <x v="2"/>
    <x v="1"/>
    <x v="1"/>
    <x v="1"/>
    <x v="0"/>
  </r>
  <r>
    <s v="Komplett"/>
    <n v="113076"/>
    <n v="301"/>
    <x v="0"/>
    <x v="0"/>
    <x v="0"/>
    <x v="0"/>
    <x v="0"/>
    <x v="4"/>
    <s v="Uppsala"/>
    <x v="1"/>
    <s v="&lt;-2 SD"/>
    <s v="No"/>
    <x v="0"/>
    <x v="0"/>
    <n v="-2.4079168304097744"/>
    <x v="0"/>
    <x v="1"/>
    <x v="0"/>
    <x v="1"/>
    <n v="8"/>
    <n v="0"/>
    <n v="3"/>
    <x v="0"/>
    <x v="0"/>
    <x v="0"/>
    <x v="0"/>
    <n v="0"/>
    <n v="0"/>
    <n v="0"/>
    <x v="0"/>
    <x v="0"/>
    <x v="1"/>
    <x v="2"/>
    <x v="0"/>
    <x v="0"/>
  </r>
  <r>
    <s v="Komplett"/>
    <n v="113147"/>
    <n v="302"/>
    <x v="0"/>
    <x v="0"/>
    <x v="1"/>
    <x v="0"/>
    <x v="0"/>
    <x v="4"/>
    <s v="Lund"/>
    <x v="1"/>
    <m/>
    <s v="Yes"/>
    <x v="0"/>
    <x v="0"/>
    <n v="-1.6837734978664514"/>
    <x v="0"/>
    <x v="2"/>
    <x v="1"/>
    <x v="1"/>
    <n v="50"/>
    <n v="0"/>
    <n v="8"/>
    <x v="0"/>
    <x v="0"/>
    <x v="0"/>
    <x v="0"/>
    <n v="7"/>
    <n v="5"/>
    <n v="0"/>
    <x v="0"/>
    <x v="0"/>
    <x v="0"/>
    <x v="1"/>
    <x v="0"/>
    <x v="1"/>
  </r>
  <r>
    <s v="Komplett"/>
    <n v="113155"/>
    <n v="303"/>
    <x v="1"/>
    <x v="0"/>
    <x v="1"/>
    <x v="0"/>
    <x v="0"/>
    <x v="4"/>
    <s v="Lund"/>
    <x v="1"/>
    <s v="&lt;-2 SD"/>
    <s v="Yes"/>
    <x v="1"/>
    <x v="1"/>
    <n v="-2.9567156221220494"/>
    <x v="0"/>
    <x v="0"/>
    <x v="1"/>
    <x v="1"/>
    <n v="9"/>
    <n v="0"/>
    <n v="19"/>
    <x v="0"/>
    <x v="1"/>
    <x v="1"/>
    <x v="1"/>
    <n v="10"/>
    <n v="2"/>
    <n v="0"/>
    <x v="1"/>
    <x v="0"/>
    <x v="2"/>
    <x v="2"/>
    <x v="0"/>
    <x v="1"/>
  </r>
  <r>
    <s v="Komplett"/>
    <n v="113179"/>
    <n v="304"/>
    <x v="1"/>
    <x v="1"/>
    <x v="1"/>
    <x v="0"/>
    <x v="1"/>
    <x v="4"/>
    <s v="Stockholm"/>
    <x v="1"/>
    <s v="&lt;-2 SD"/>
    <s v="Yes"/>
    <x v="0"/>
    <x v="0"/>
    <n v="-2.4368346800051301"/>
    <x v="0"/>
    <x v="0"/>
    <x v="1"/>
    <x v="0"/>
    <n v="28"/>
    <n v="18"/>
    <n v="0"/>
    <x v="0"/>
    <x v="0"/>
    <x v="0"/>
    <x v="0"/>
    <n v="6"/>
    <n v="1"/>
    <n v="0"/>
    <x v="0"/>
    <x v="2"/>
    <x v="1"/>
    <x v="1"/>
    <x v="1"/>
    <x v="0"/>
  </r>
  <r>
    <s v="Bruten"/>
    <n v="113181"/>
    <n v="305"/>
    <x v="1"/>
    <x v="1"/>
    <x v="1"/>
    <x v="0"/>
    <x v="0"/>
    <x v="5"/>
    <s v="Stockholm"/>
    <x v="1"/>
    <s v="&lt;-2 SD"/>
    <s v="Yes"/>
    <x v="0"/>
    <x v="0"/>
    <n v="-4.1963338888047259"/>
    <x v="0"/>
    <x v="0"/>
    <x v="1"/>
    <x v="0"/>
    <n v="12"/>
    <n v="0"/>
    <n v="0"/>
    <x v="0"/>
    <x v="0"/>
    <x v="0"/>
    <x v="0"/>
    <n v="1"/>
    <n v="1"/>
    <n v="0"/>
    <x v="0"/>
    <x v="2"/>
    <x v="1"/>
    <x v="1"/>
    <x v="1"/>
    <x v="0"/>
  </r>
  <r>
    <s v="Komplett"/>
    <n v="113182"/>
    <n v="306"/>
    <x v="0"/>
    <x v="1"/>
    <x v="1"/>
    <x v="1"/>
    <x v="0"/>
    <x v="1"/>
    <s v="Uppsala"/>
    <x v="1"/>
    <m/>
    <s v="Yes"/>
    <x v="0"/>
    <x v="1"/>
    <n v="-0.44618511724753357"/>
    <x v="0"/>
    <x v="2"/>
    <x v="1"/>
    <x v="0"/>
    <n v="36"/>
    <n v="15"/>
    <n v="25"/>
    <x v="0"/>
    <x v="0"/>
    <x v="0"/>
    <x v="0"/>
    <n v="5"/>
    <n v="4"/>
    <n v="0"/>
    <x v="1"/>
    <x v="0"/>
    <x v="1"/>
    <x v="2"/>
    <x v="0"/>
    <x v="1"/>
  </r>
  <r>
    <s v="Komplett"/>
    <n v="113183"/>
    <n v="307"/>
    <x v="0"/>
    <x v="1"/>
    <x v="1"/>
    <x v="0"/>
    <x v="0"/>
    <x v="1"/>
    <s v="Stockholm"/>
    <x v="1"/>
    <m/>
    <s v="Yes"/>
    <x v="1"/>
    <x v="1"/>
    <n v="1.0969899665551839"/>
    <x v="0"/>
    <x v="0"/>
    <x v="0"/>
    <x v="0"/>
    <n v="16"/>
    <n v="0"/>
    <n v="2"/>
    <x v="0"/>
    <x v="1"/>
    <x v="1"/>
    <x v="0"/>
    <n v="4"/>
    <n v="3"/>
    <n v="0"/>
    <x v="0"/>
    <x v="2"/>
    <x v="1"/>
    <x v="2"/>
    <x v="1"/>
    <x v="0"/>
  </r>
  <r>
    <s v="Komplett"/>
    <n v="113238"/>
    <n v="308"/>
    <x v="0"/>
    <x v="1"/>
    <x v="1"/>
    <x v="0"/>
    <x v="0"/>
    <x v="2"/>
    <s v="Uppsala"/>
    <x v="1"/>
    <s v="Yes"/>
    <m/>
    <x v="0"/>
    <x v="0"/>
    <n v="-0.37552074165346477"/>
    <x v="1"/>
    <x v="0"/>
    <x v="0"/>
    <x v="0"/>
    <n v="52"/>
    <n v="16"/>
    <n v="43"/>
    <x v="0"/>
    <x v="0"/>
    <x v="0"/>
    <x v="0"/>
    <n v="8"/>
    <n v="0"/>
    <n v="0"/>
    <x v="1"/>
    <x v="2"/>
    <x v="1"/>
    <x v="1"/>
    <x v="1"/>
    <x v="0"/>
  </r>
  <r>
    <s v="Komplett"/>
    <n v="113254"/>
    <n v="309"/>
    <x v="0"/>
    <x v="0"/>
    <x v="1"/>
    <x v="0"/>
    <x v="0"/>
    <x v="2"/>
    <s v="Uppsala"/>
    <x v="1"/>
    <s v="&lt;-2 SD"/>
    <s v="No"/>
    <x v="0"/>
    <x v="0"/>
    <n v="-3.6049624797315132"/>
    <x v="1"/>
    <x v="0"/>
    <x v="1"/>
    <x v="1"/>
    <n v="1"/>
    <n v="0"/>
    <n v="10"/>
    <x v="1"/>
    <x v="0"/>
    <x v="1"/>
    <x v="0"/>
    <n v="3"/>
    <n v="0"/>
    <n v="0"/>
    <x v="0"/>
    <x v="0"/>
    <x v="0"/>
    <x v="2"/>
    <x v="0"/>
    <x v="1"/>
  </r>
  <r>
    <s v="Komplett"/>
    <n v="113258"/>
    <n v="310"/>
    <x v="1"/>
    <x v="1"/>
    <x v="1"/>
    <x v="0"/>
    <x v="0"/>
    <x v="2"/>
    <s v="Göteborg"/>
    <x v="1"/>
    <m/>
    <s v="Yes"/>
    <x v="0"/>
    <x v="0"/>
    <n v="-1.4073887911535561"/>
    <x v="0"/>
    <x v="0"/>
    <x v="1"/>
    <x v="0"/>
    <n v="9"/>
    <n v="0"/>
    <n v="0"/>
    <x v="0"/>
    <x v="0"/>
    <x v="0"/>
    <x v="0"/>
    <n v="5"/>
    <n v="2"/>
    <n v="0"/>
    <x v="0"/>
    <x v="0"/>
    <x v="2"/>
    <x v="2"/>
    <x v="0"/>
    <x v="1"/>
  </r>
  <r>
    <s v="Komplett"/>
    <n v="113289"/>
    <n v="311"/>
    <x v="1"/>
    <x v="1"/>
    <x v="1"/>
    <x v="0"/>
    <x v="0"/>
    <x v="3"/>
    <s v="Uppsala"/>
    <x v="1"/>
    <m/>
    <s v="Yes"/>
    <x v="0"/>
    <x v="1"/>
    <n v="0.16366612111292964"/>
    <x v="0"/>
    <x v="2"/>
    <x v="1"/>
    <x v="0"/>
    <n v="36"/>
    <n v="0"/>
    <n v="3"/>
    <x v="1"/>
    <x v="0"/>
    <x v="1"/>
    <x v="0"/>
    <n v="1"/>
    <n v="0"/>
    <n v="0"/>
    <x v="0"/>
    <x v="0"/>
    <x v="2"/>
    <x v="2"/>
    <x v="0"/>
    <x v="1"/>
  </r>
  <r>
    <s v="Komplett"/>
    <n v="113493"/>
    <n v="312"/>
    <x v="0"/>
    <x v="1"/>
    <x v="1"/>
    <x v="0"/>
    <x v="0"/>
    <x v="0"/>
    <s v="Umeå"/>
    <x v="0"/>
    <s v="&lt;-2 SD"/>
    <s v="Yes"/>
    <x v="0"/>
    <x v="1"/>
    <n v="-2.1665187814256135"/>
    <x v="0"/>
    <x v="0"/>
    <x v="1"/>
    <x v="0"/>
    <n v="24"/>
    <n v="0"/>
    <n v="2"/>
    <x v="1"/>
    <x v="0"/>
    <x v="1"/>
    <x v="0"/>
    <n v="5"/>
    <n v="0"/>
    <n v="0"/>
    <x v="0"/>
    <x v="0"/>
    <x v="0"/>
    <x v="2"/>
    <x v="0"/>
    <x v="0"/>
  </r>
  <r>
    <s v="Bruten"/>
    <n v="113617"/>
    <n v="313"/>
    <x v="0"/>
    <x v="1"/>
    <x v="1"/>
    <x v="0"/>
    <x v="0"/>
    <x v="3"/>
    <s v="Uppsala"/>
    <x v="1"/>
    <m/>
    <s v="Yes"/>
    <x v="0"/>
    <x v="0"/>
    <n v="-0.7209962857767096"/>
    <x v="0"/>
    <x v="0"/>
    <x v="0"/>
    <x v="0"/>
    <n v="43"/>
    <n v="0"/>
    <n v="0"/>
    <x v="0"/>
    <x v="0"/>
    <x v="1"/>
    <x v="0"/>
    <n v="1"/>
    <n v="0"/>
    <n v="0"/>
    <x v="1"/>
    <x v="2"/>
    <x v="1"/>
    <x v="2"/>
    <x v="1"/>
    <x v="0"/>
  </r>
  <r>
    <s v="Bruten"/>
    <n v="113959"/>
    <n v="314"/>
    <x v="0"/>
    <x v="1"/>
    <x v="1"/>
    <x v="0"/>
    <x v="0"/>
    <x v="2"/>
    <s v="Lund"/>
    <x v="1"/>
    <m/>
    <s v="Yes"/>
    <x v="0"/>
    <x v="0"/>
    <n v="-1.9463192591429916"/>
    <x v="0"/>
    <x v="2"/>
    <x v="1"/>
    <x v="1"/>
    <n v="4"/>
    <n v="0"/>
    <n v="11"/>
    <x v="0"/>
    <x v="0"/>
    <x v="0"/>
    <x v="0"/>
    <n v="8"/>
    <n v="8"/>
    <n v="0"/>
    <x v="0"/>
    <x v="0"/>
    <x v="2"/>
    <x v="2"/>
    <x v="0"/>
    <x v="1"/>
  </r>
  <r>
    <s v="Komplett"/>
    <n v="113960"/>
    <n v="315"/>
    <x v="0"/>
    <x v="1"/>
    <x v="1"/>
    <x v="0"/>
    <x v="0"/>
    <x v="5"/>
    <s v="Lund"/>
    <x v="1"/>
    <s v="&lt;-2 SD"/>
    <s v="Yes"/>
    <x v="0"/>
    <x v="0"/>
    <n v="-3.476691257259457"/>
    <x v="0"/>
    <x v="1"/>
    <x v="1"/>
    <x v="0"/>
    <n v="9"/>
    <n v="0"/>
    <n v="12"/>
    <x v="0"/>
    <x v="0"/>
    <x v="0"/>
    <x v="0"/>
    <n v="6"/>
    <n v="6"/>
    <n v="0"/>
    <x v="0"/>
    <x v="0"/>
    <x v="0"/>
    <x v="2"/>
    <x v="0"/>
    <x v="1"/>
  </r>
  <r>
    <s v="Bruten"/>
    <n v="113962"/>
    <n v="316"/>
    <x v="0"/>
    <x v="0"/>
    <x v="0"/>
    <x v="0"/>
    <x v="0"/>
    <x v="0"/>
    <s v="Stockholm"/>
    <x v="1"/>
    <s v="&lt;-2 SD"/>
    <s v="Yes"/>
    <x v="0"/>
    <x v="0"/>
    <n v="-4.1963338888047259"/>
    <x v="0"/>
    <x v="0"/>
    <x v="1"/>
    <x v="0"/>
    <n v="10"/>
    <n v="4"/>
    <n v="0"/>
    <x v="0"/>
    <x v="0"/>
    <x v="0"/>
    <x v="0"/>
    <n v="1"/>
    <n v="0"/>
    <n v="0"/>
    <x v="0"/>
    <x v="0"/>
    <x v="2"/>
    <x v="2"/>
    <x v="0"/>
    <x v="1"/>
  </r>
  <r>
    <s v="Komplett"/>
    <n v="114061"/>
    <n v="317"/>
    <x v="1"/>
    <x v="1"/>
    <x v="1"/>
    <x v="0"/>
    <x v="0"/>
    <x v="2"/>
    <s v="Lund"/>
    <x v="1"/>
    <s v="&lt;-2 SD"/>
    <s v="Yes"/>
    <x v="1"/>
    <x v="0"/>
    <n v="-2.7338926031597324"/>
    <x v="0"/>
    <x v="2"/>
    <x v="1"/>
    <x v="0"/>
    <n v="55"/>
    <n v="0"/>
    <n v="17"/>
    <x v="1"/>
    <x v="0"/>
    <x v="1"/>
    <x v="0"/>
    <n v="7"/>
    <n v="0"/>
    <n v="0"/>
    <x v="0"/>
    <x v="0"/>
    <x v="2"/>
    <x v="2"/>
    <x v="0"/>
    <x v="0"/>
  </r>
  <r>
    <s v="Bruten"/>
    <n v="114110"/>
    <n v="318"/>
    <x v="0"/>
    <x v="0"/>
    <x v="1"/>
    <x v="0"/>
    <x v="0"/>
    <x v="3"/>
    <s v="Uppsala"/>
    <x v="1"/>
    <s v="Yes"/>
    <m/>
    <x v="0"/>
    <x v="0"/>
    <n v="-1.7436012071085281"/>
    <x v="1"/>
    <x v="0"/>
    <x v="0"/>
    <x v="1"/>
    <n v="16"/>
    <n v="0"/>
    <n v="61"/>
    <x v="0"/>
    <x v="1"/>
    <x v="1"/>
    <x v="0"/>
    <n v="14"/>
    <n v="0"/>
    <n v="0"/>
    <x v="1"/>
    <x v="1"/>
    <x v="0"/>
    <x v="3"/>
    <x v="0"/>
    <x v="0"/>
  </r>
  <r>
    <s v="Komplett"/>
    <n v="114123"/>
    <n v="319"/>
    <x v="0"/>
    <x v="0"/>
    <x v="1"/>
    <x v="0"/>
    <x v="0"/>
    <x v="3"/>
    <s v="Lund"/>
    <x v="1"/>
    <m/>
    <s v="No"/>
    <x v="0"/>
    <x v="0"/>
    <n v="0.73040402875485333"/>
    <x v="1"/>
    <x v="0"/>
    <x v="1"/>
    <x v="1"/>
    <n v="51"/>
    <n v="0"/>
    <n v="1"/>
    <x v="0"/>
    <x v="0"/>
    <x v="1"/>
    <x v="0"/>
    <n v="5"/>
    <n v="0"/>
    <n v="0"/>
    <x v="1"/>
    <x v="1"/>
    <x v="0"/>
    <x v="3"/>
    <x v="0"/>
    <x v="0"/>
  </r>
  <r>
    <s v="Komplett"/>
    <n v="114137"/>
    <n v="320"/>
    <x v="0"/>
    <x v="0"/>
    <x v="0"/>
    <x v="0"/>
    <x v="0"/>
    <x v="2"/>
    <s v="Stockholm"/>
    <x v="1"/>
    <s v="No"/>
    <m/>
    <x v="0"/>
    <x v="0"/>
    <n v="1.2327677624602333"/>
    <x v="0"/>
    <x v="1"/>
    <x v="0"/>
    <x v="1"/>
    <n v="14"/>
    <n v="0"/>
    <n v="34"/>
    <x v="1"/>
    <x v="0"/>
    <x v="0"/>
    <x v="0"/>
    <n v="22"/>
    <n v="18"/>
    <n v="0"/>
    <x v="1"/>
    <x v="0"/>
    <x v="1"/>
    <x v="2"/>
    <x v="0"/>
    <x v="1"/>
  </r>
  <r>
    <s v="Komplett"/>
    <n v="114155"/>
    <n v="321"/>
    <x v="1"/>
    <x v="0"/>
    <x v="1"/>
    <x v="0"/>
    <x v="0"/>
    <x v="0"/>
    <s v="Stockholm"/>
    <x v="1"/>
    <s v="No"/>
    <m/>
    <x v="0"/>
    <x v="1"/>
    <n v="-0.50498829905160736"/>
    <x v="0"/>
    <x v="0"/>
    <x v="1"/>
    <x v="0"/>
    <n v="57"/>
    <n v="0"/>
    <n v="20"/>
    <x v="0"/>
    <x v="0"/>
    <x v="0"/>
    <x v="0"/>
    <n v="7"/>
    <n v="5"/>
    <n v="0"/>
    <x v="0"/>
    <x v="0"/>
    <x v="0"/>
    <x v="3"/>
    <x v="0"/>
    <x v="0"/>
  </r>
  <r>
    <s v="Komplett"/>
    <n v="114282"/>
    <n v="322"/>
    <x v="1"/>
    <x v="0"/>
    <x v="1"/>
    <x v="0"/>
    <x v="0"/>
    <x v="0"/>
    <s v="Stockholm"/>
    <x v="1"/>
    <s v="&lt;-2 SD"/>
    <s v="Yes"/>
    <x v="0"/>
    <x v="1"/>
    <n v="-2.7169547756242358"/>
    <x v="0"/>
    <x v="0"/>
    <x v="1"/>
    <x v="0"/>
    <n v="34"/>
    <n v="39"/>
    <n v="0"/>
    <x v="0"/>
    <x v="0"/>
    <x v="1"/>
    <x v="0"/>
    <n v="2"/>
    <n v="1"/>
    <n v="0"/>
    <x v="0"/>
    <x v="0"/>
    <x v="0"/>
    <x v="3"/>
    <x v="0"/>
    <x v="0"/>
  </r>
  <r>
    <s v="Komplett"/>
    <n v="114354"/>
    <n v="323"/>
    <x v="0"/>
    <x v="1"/>
    <x v="1"/>
    <x v="0"/>
    <x v="0"/>
    <x v="3"/>
    <s v="Uppsala"/>
    <x v="1"/>
    <s v="Yes"/>
    <m/>
    <x v="0"/>
    <x v="0"/>
    <n v="0.74932473642938047"/>
    <x v="0"/>
    <x v="2"/>
    <x v="1"/>
    <x v="0"/>
    <n v="0"/>
    <n v="0"/>
    <n v="30"/>
    <x v="0"/>
    <x v="0"/>
    <x v="0"/>
    <x v="0"/>
    <n v="7"/>
    <n v="0"/>
    <n v="0"/>
    <x v="0"/>
    <x v="0"/>
    <x v="2"/>
    <x v="2"/>
    <x v="0"/>
    <x v="1"/>
  </r>
  <r>
    <s v="Komplett"/>
    <n v="114381"/>
    <n v="324"/>
    <x v="1"/>
    <x v="0"/>
    <x v="1"/>
    <x v="0"/>
    <x v="0"/>
    <x v="4"/>
    <s v="Stockholm"/>
    <x v="0"/>
    <s v="&lt;-2 SD"/>
    <s v="Yes"/>
    <x v="1"/>
    <x v="0"/>
    <n v="-3.5239773322539167"/>
    <x v="0"/>
    <x v="0"/>
    <x v="1"/>
    <x v="0"/>
    <n v="29"/>
    <n v="9"/>
    <n v="7"/>
    <x v="0"/>
    <x v="0"/>
    <x v="1"/>
    <x v="1"/>
    <n v="9"/>
    <n v="0"/>
    <n v="0"/>
    <x v="1"/>
    <x v="1"/>
    <x v="1"/>
    <x v="2"/>
    <x v="0"/>
    <x v="1"/>
  </r>
  <r>
    <s v="Komplett"/>
    <n v="114420"/>
    <n v="325"/>
    <x v="1"/>
    <x v="0"/>
    <x v="1"/>
    <x v="0"/>
    <x v="0"/>
    <x v="3"/>
    <s v="Stockholm"/>
    <x v="1"/>
    <s v="&lt;-2 SD"/>
    <s v="Yes"/>
    <x v="1"/>
    <x v="1"/>
    <n v="-2.6477451307205104"/>
    <x v="0"/>
    <x v="0"/>
    <x v="0"/>
    <x v="0"/>
    <n v="32"/>
    <n v="6"/>
    <n v="5"/>
    <x v="0"/>
    <x v="0"/>
    <x v="0"/>
    <x v="1"/>
    <n v="3"/>
    <n v="1"/>
    <n v="0"/>
    <x v="1"/>
    <x v="2"/>
    <x v="2"/>
    <x v="2"/>
    <x v="0"/>
    <x v="0"/>
  </r>
  <r>
    <s v="Komplett"/>
    <n v="114436"/>
    <n v="326"/>
    <x v="0"/>
    <x v="1"/>
    <x v="1"/>
    <x v="0"/>
    <x v="0"/>
    <x v="0"/>
    <s v="Uppsala"/>
    <x v="1"/>
    <m/>
    <s v="No"/>
    <x v="0"/>
    <x v="0"/>
    <n v="-0.84176384276778127"/>
    <x v="0"/>
    <x v="2"/>
    <x v="1"/>
    <x v="0"/>
    <n v="36"/>
    <n v="27"/>
    <n v="7"/>
    <x v="0"/>
    <x v="0"/>
    <x v="0"/>
    <x v="0"/>
    <n v="4"/>
    <n v="0"/>
    <n v="0"/>
    <x v="0"/>
    <x v="0"/>
    <x v="0"/>
    <x v="2"/>
    <x v="0"/>
    <x v="0"/>
  </r>
  <r>
    <s v="Komplett"/>
    <n v="114437"/>
    <n v="327"/>
    <x v="0"/>
    <x v="0"/>
    <x v="0"/>
    <x v="1"/>
    <x v="0"/>
    <x v="0"/>
    <s v="Göteborg"/>
    <x v="1"/>
    <m/>
    <s v="Yes"/>
    <x v="0"/>
    <x v="0"/>
    <n v="0.91083754358499969"/>
    <x v="0"/>
    <x v="0"/>
    <x v="1"/>
    <x v="0"/>
    <n v="1"/>
    <n v="0"/>
    <n v="2"/>
    <x v="0"/>
    <x v="0"/>
    <x v="0"/>
    <x v="1"/>
    <n v="0"/>
    <n v="1"/>
    <n v="0"/>
    <x v="0"/>
    <x v="0"/>
    <x v="1"/>
    <x v="3"/>
    <x v="0"/>
    <x v="0"/>
  </r>
  <r>
    <s v="Komplett"/>
    <n v="114438"/>
    <n v="328"/>
    <x v="1"/>
    <x v="1"/>
    <x v="1"/>
    <x v="0"/>
    <x v="0"/>
    <x v="5"/>
    <s v="Göteborg"/>
    <x v="1"/>
    <m/>
    <s v="Yes"/>
    <x v="0"/>
    <x v="0"/>
    <n v="-1.3306767238312105"/>
    <x v="1"/>
    <x v="0"/>
    <x v="1"/>
    <x v="0"/>
    <n v="48"/>
    <n v="0"/>
    <n v="0"/>
    <x v="0"/>
    <x v="0"/>
    <x v="0"/>
    <x v="0"/>
    <n v="4"/>
    <n v="0"/>
    <n v="0"/>
    <x v="0"/>
    <x v="2"/>
    <x v="1"/>
    <x v="0"/>
    <x v="1"/>
    <x v="0"/>
  </r>
  <r>
    <s v="Komplett"/>
    <n v="114453"/>
    <n v="329"/>
    <x v="0"/>
    <x v="1"/>
    <x v="1"/>
    <x v="1"/>
    <x v="2"/>
    <x v="1"/>
    <s v="Stockholm"/>
    <x v="0"/>
    <s v="No"/>
    <m/>
    <x v="1"/>
    <x v="1"/>
    <n v="-0.16355458634319203"/>
    <x v="0"/>
    <x v="0"/>
    <x v="0"/>
    <x v="0"/>
    <n v="50"/>
    <n v="0"/>
    <n v="41"/>
    <x v="1"/>
    <x v="1"/>
    <x v="0"/>
    <x v="0"/>
    <n v="18"/>
    <n v="9"/>
    <n v="0"/>
    <x v="1"/>
    <x v="0"/>
    <x v="0"/>
    <x v="3"/>
    <x v="0"/>
    <x v="0"/>
  </r>
  <r>
    <s v="Bruten"/>
    <n v="114458"/>
    <n v="330"/>
    <x v="0"/>
    <x v="0"/>
    <x v="0"/>
    <x v="1"/>
    <x v="0"/>
    <x v="0"/>
    <s v="Umeå"/>
    <x v="1"/>
    <s v="Yes"/>
    <m/>
    <x v="1"/>
    <x v="1"/>
    <n v="-0.65217391304347827"/>
    <x v="1"/>
    <x v="0"/>
    <x v="0"/>
    <x v="1"/>
    <n v="2"/>
    <n v="0"/>
    <n v="19"/>
    <x v="0"/>
    <x v="0"/>
    <x v="0"/>
    <x v="0"/>
    <n v="16"/>
    <n v="1"/>
    <n v="0"/>
    <x v="0"/>
    <x v="0"/>
    <x v="0"/>
    <x v="4"/>
    <x v="0"/>
    <x v="1"/>
  </r>
  <r>
    <s v="Komplett"/>
    <n v="114478"/>
    <n v="331"/>
    <x v="0"/>
    <x v="0"/>
    <x v="1"/>
    <x v="0"/>
    <x v="0"/>
    <x v="3"/>
    <s v="Lund"/>
    <x v="1"/>
    <m/>
    <s v="Yes"/>
    <x v="0"/>
    <x v="1"/>
    <n v="2.9577048210588583E-2"/>
    <x v="0"/>
    <x v="2"/>
    <x v="1"/>
    <x v="0"/>
    <n v="14"/>
    <n v="23"/>
    <n v="2"/>
    <x v="0"/>
    <x v="0"/>
    <x v="1"/>
    <x v="1"/>
    <n v="0"/>
    <n v="0"/>
    <n v="0"/>
    <x v="1"/>
    <x v="1"/>
    <x v="2"/>
    <x v="2"/>
    <x v="0"/>
    <x v="1"/>
  </r>
  <r>
    <s v="Komplett"/>
    <n v="114502"/>
    <n v="332"/>
    <x v="1"/>
    <x v="1"/>
    <x v="1"/>
    <x v="0"/>
    <x v="0"/>
    <x v="5"/>
    <s v="Uppsala"/>
    <x v="1"/>
    <m/>
    <s v="No"/>
    <x v="0"/>
    <x v="1"/>
    <n v="-1.3655627060116151"/>
    <x v="0"/>
    <x v="2"/>
    <x v="1"/>
    <x v="0"/>
    <n v="32"/>
    <n v="0"/>
    <n v="2"/>
    <x v="0"/>
    <x v="0"/>
    <x v="0"/>
    <x v="0"/>
    <n v="1"/>
    <n v="0"/>
    <n v="0"/>
    <x v="0"/>
    <x v="0"/>
    <x v="2"/>
    <x v="2"/>
    <x v="0"/>
    <x v="1"/>
  </r>
  <r>
    <s v="Komplett"/>
    <n v="114527"/>
    <n v="333"/>
    <x v="0"/>
    <x v="1"/>
    <x v="1"/>
    <x v="0"/>
    <x v="2"/>
    <x v="3"/>
    <s v="Lund"/>
    <x v="1"/>
    <m/>
    <s v="Yes"/>
    <x v="1"/>
    <x v="1"/>
    <n v="-1.7111925964728478"/>
    <x v="0"/>
    <x v="0"/>
    <x v="1"/>
    <x v="0"/>
    <n v="3"/>
    <n v="0"/>
    <n v="0"/>
    <x v="1"/>
    <x v="0"/>
    <x v="1"/>
    <x v="0"/>
    <n v="0"/>
    <n v="0"/>
    <n v="0"/>
    <x v="1"/>
    <x v="0"/>
    <x v="1"/>
    <x v="2"/>
    <x v="0"/>
    <x v="1"/>
  </r>
  <r>
    <s v="Komplett"/>
    <n v="114573"/>
    <n v="334"/>
    <x v="1"/>
    <x v="1"/>
    <x v="1"/>
    <x v="0"/>
    <x v="0"/>
    <x v="0"/>
    <s v="Uppsala"/>
    <x v="1"/>
    <s v="Yes"/>
    <m/>
    <x v="0"/>
    <x v="1"/>
    <n v="0.44907123902837315"/>
    <x v="0"/>
    <x v="0"/>
    <x v="1"/>
    <x v="0"/>
    <n v="177"/>
    <n v="28"/>
    <n v="58"/>
    <x v="0"/>
    <x v="0"/>
    <x v="0"/>
    <x v="0"/>
    <n v="7"/>
    <n v="0"/>
    <n v="0"/>
    <x v="0"/>
    <x v="0"/>
    <x v="2"/>
    <x v="2"/>
    <x v="0"/>
    <x v="0"/>
  </r>
  <r>
    <s v="Bruten"/>
    <n v="114693"/>
    <n v="335"/>
    <x v="0"/>
    <x v="1"/>
    <x v="1"/>
    <x v="0"/>
    <x v="0"/>
    <x v="2"/>
    <s v="Lund"/>
    <x v="1"/>
    <s v="No"/>
    <m/>
    <x v="0"/>
    <x v="0"/>
    <n v="-0.91028865732423037"/>
    <x v="0"/>
    <x v="0"/>
    <x v="1"/>
    <x v="1"/>
    <n v="40"/>
    <n v="0"/>
    <n v="34"/>
    <x v="1"/>
    <x v="0"/>
    <x v="1"/>
    <x v="0"/>
    <n v="19"/>
    <n v="5"/>
    <n v="0"/>
    <x v="0"/>
    <x v="0"/>
    <x v="0"/>
    <x v="2"/>
    <x v="0"/>
    <x v="0"/>
  </r>
  <r>
    <s v="Bruten"/>
    <n v="114745"/>
    <n v="336"/>
    <x v="1"/>
    <x v="1"/>
    <x v="1"/>
    <x v="1"/>
    <x v="2"/>
    <x v="0"/>
    <s v="Linköping"/>
    <x v="0"/>
    <m/>
    <s v="Yes"/>
    <x v="0"/>
    <x v="1"/>
    <n v="-1.4356029532403609"/>
    <x v="0"/>
    <x v="0"/>
    <x v="1"/>
    <x v="0"/>
    <n v="56"/>
    <n v="0"/>
    <n v="15"/>
    <x v="0"/>
    <x v="0"/>
    <x v="0"/>
    <x v="0"/>
    <n v="12"/>
    <n v="12"/>
    <n v="0"/>
    <x v="0"/>
    <x v="2"/>
    <x v="1"/>
    <x v="2"/>
    <x v="1"/>
    <x v="0"/>
  </r>
  <r>
    <s v="Komplett"/>
    <n v="114749"/>
    <n v="337"/>
    <x v="0"/>
    <x v="1"/>
    <x v="1"/>
    <x v="0"/>
    <x v="0"/>
    <x v="0"/>
    <s v="Linköping"/>
    <x v="1"/>
    <s v="&lt;-2 SD"/>
    <s v="Yes"/>
    <x v="0"/>
    <x v="1"/>
    <n v="-3.3634126333059884"/>
    <x v="0"/>
    <x v="1"/>
    <x v="1"/>
    <x v="0"/>
    <n v="46"/>
    <n v="26"/>
    <n v="43"/>
    <x v="0"/>
    <x v="0"/>
    <x v="0"/>
    <x v="0"/>
    <n v="18"/>
    <n v="14"/>
    <n v="0"/>
    <x v="0"/>
    <x v="2"/>
    <x v="1"/>
    <x v="2"/>
    <x v="1"/>
    <x v="0"/>
  </r>
  <r>
    <s v="Komplett"/>
    <n v="114765"/>
    <n v="338"/>
    <x v="1"/>
    <x v="1"/>
    <x v="1"/>
    <x v="0"/>
    <x v="0"/>
    <x v="2"/>
    <s v="Umeå"/>
    <x v="1"/>
    <m/>
    <s v="Yes"/>
    <x v="0"/>
    <x v="0"/>
    <n v="-0.13900687311761525"/>
    <x v="0"/>
    <x v="2"/>
    <x v="1"/>
    <x v="0"/>
    <n v="28"/>
    <n v="0"/>
    <n v="0"/>
    <x v="1"/>
    <x v="0"/>
    <x v="0"/>
    <x v="0"/>
    <n v="3"/>
    <n v="0"/>
    <n v="0"/>
    <x v="0"/>
    <x v="0"/>
    <x v="1"/>
    <x v="2"/>
    <x v="0"/>
    <x v="0"/>
  </r>
  <r>
    <s v="Komplett"/>
    <n v="114791"/>
    <n v="339"/>
    <x v="0"/>
    <x v="0"/>
    <x v="1"/>
    <x v="1"/>
    <x v="0"/>
    <x v="2"/>
    <s v="Linköping"/>
    <x v="1"/>
    <m/>
    <s v="Yes"/>
    <x v="0"/>
    <x v="0"/>
    <n v="-1.2346227294932717"/>
    <x v="0"/>
    <x v="0"/>
    <x v="1"/>
    <x v="1"/>
    <n v="38"/>
    <n v="0"/>
    <n v="7"/>
    <x v="0"/>
    <x v="0"/>
    <x v="0"/>
    <x v="1"/>
    <n v="13"/>
    <n v="4"/>
    <n v="0"/>
    <x v="1"/>
    <x v="0"/>
    <x v="2"/>
    <x v="2"/>
    <x v="0"/>
    <x v="1"/>
  </r>
  <r>
    <s v="Komplett"/>
    <n v="114843"/>
    <n v="340"/>
    <x v="0"/>
    <x v="1"/>
    <x v="1"/>
    <x v="0"/>
    <x v="0"/>
    <x v="0"/>
    <s v="Stockholm"/>
    <x v="0"/>
    <s v="&lt;-2 SD"/>
    <s v="Yes"/>
    <x v="0"/>
    <x v="0"/>
    <n v="-2.9300567107750473"/>
    <x v="0"/>
    <x v="0"/>
    <x v="1"/>
    <x v="0"/>
    <n v="29"/>
    <n v="13"/>
    <n v="6"/>
    <x v="0"/>
    <x v="0"/>
    <x v="0"/>
    <x v="0"/>
    <n v="7"/>
    <n v="4"/>
    <n v="0"/>
    <x v="1"/>
    <x v="2"/>
    <x v="1"/>
    <x v="2"/>
    <x v="1"/>
    <x v="0"/>
  </r>
  <r>
    <s v="Komplett"/>
    <n v="114915"/>
    <n v="341"/>
    <x v="1"/>
    <x v="1"/>
    <x v="1"/>
    <x v="0"/>
    <x v="0"/>
    <x v="2"/>
    <s v="Stockholm"/>
    <x v="1"/>
    <s v="Yes"/>
    <m/>
    <x v="0"/>
    <x v="0"/>
    <n v="-1.859377609530702"/>
    <x v="0"/>
    <x v="1"/>
    <x v="1"/>
    <x v="0"/>
    <n v="34"/>
    <n v="26"/>
    <n v="17"/>
    <x v="0"/>
    <x v="0"/>
    <x v="0"/>
    <x v="0"/>
    <n v="11"/>
    <n v="3"/>
    <n v="0"/>
    <x v="0"/>
    <x v="0"/>
    <x v="2"/>
    <x v="1"/>
    <x v="0"/>
    <x v="1"/>
  </r>
  <r>
    <s v="Komplett"/>
    <n v="115022"/>
    <n v="342"/>
    <x v="1"/>
    <x v="1"/>
    <x v="1"/>
    <x v="0"/>
    <x v="0"/>
    <x v="2"/>
    <s v="Göteborg"/>
    <x v="1"/>
    <m/>
    <s v="Yes"/>
    <x v="0"/>
    <x v="0"/>
    <n v="0.24133640031675402"/>
    <x v="1"/>
    <x v="1"/>
    <x v="1"/>
    <x v="0"/>
    <n v="41"/>
    <n v="15"/>
    <n v="4"/>
    <x v="0"/>
    <x v="0"/>
    <x v="0"/>
    <x v="0"/>
    <n v="1"/>
    <n v="1"/>
    <n v="0"/>
    <x v="0"/>
    <x v="0"/>
    <x v="0"/>
    <x v="1"/>
    <x v="0"/>
    <x v="0"/>
  </r>
  <r>
    <s v="Komplett"/>
    <n v="115035"/>
    <n v="343"/>
    <x v="0"/>
    <x v="1"/>
    <x v="1"/>
    <x v="0"/>
    <x v="2"/>
    <x v="2"/>
    <s v="Uppsala"/>
    <x v="1"/>
    <m/>
    <s v="Yes"/>
    <x v="0"/>
    <x v="0"/>
    <n v="1.1100832562442182"/>
    <x v="1"/>
    <x v="1"/>
    <x v="1"/>
    <x v="1"/>
    <n v="43"/>
    <n v="0"/>
    <n v="10"/>
    <x v="0"/>
    <x v="1"/>
    <x v="0"/>
    <x v="0"/>
    <n v="0"/>
    <n v="0"/>
    <n v="0"/>
    <x v="0"/>
    <x v="0"/>
    <x v="2"/>
    <x v="2"/>
    <x v="0"/>
    <x v="1"/>
  </r>
  <r>
    <s v="Komplett"/>
    <n v="115036"/>
    <n v="344"/>
    <x v="0"/>
    <x v="1"/>
    <x v="1"/>
    <x v="0"/>
    <x v="0"/>
    <x v="0"/>
    <s v="Uppsala"/>
    <x v="1"/>
    <m/>
    <s v="Yes"/>
    <x v="1"/>
    <x v="0"/>
    <n v="-1.6456497395199376"/>
    <x v="0"/>
    <x v="0"/>
    <x v="1"/>
    <x v="0"/>
    <n v="45"/>
    <n v="0"/>
    <n v="9"/>
    <x v="0"/>
    <x v="0"/>
    <x v="0"/>
    <x v="0"/>
    <n v="2"/>
    <n v="0"/>
    <n v="0"/>
    <x v="0"/>
    <x v="0"/>
    <x v="2"/>
    <x v="3"/>
    <x v="0"/>
    <x v="0"/>
  </r>
  <r>
    <s v="Bruten"/>
    <n v="115136"/>
    <n v="345"/>
    <x v="1"/>
    <x v="1"/>
    <x v="1"/>
    <x v="0"/>
    <x v="1"/>
    <x v="0"/>
    <s v="Stockholm"/>
    <x v="1"/>
    <m/>
    <s v="No"/>
    <x v="0"/>
    <x v="0"/>
    <n v="-0.56125783262215045"/>
    <x v="1"/>
    <x v="2"/>
    <x v="1"/>
    <x v="0"/>
    <n v="41"/>
    <n v="0"/>
    <n v="6"/>
    <x v="0"/>
    <x v="0"/>
    <x v="0"/>
    <x v="0"/>
    <n v="4"/>
    <n v="2"/>
    <n v="0"/>
    <x v="0"/>
    <x v="2"/>
    <x v="1"/>
    <x v="2"/>
    <x v="0"/>
    <x v="0"/>
  </r>
  <r>
    <s v="Komplett"/>
    <n v="115148"/>
    <n v="346"/>
    <x v="1"/>
    <x v="1"/>
    <x v="1"/>
    <x v="0"/>
    <x v="0"/>
    <x v="0"/>
    <s v="Lund"/>
    <x v="1"/>
    <m/>
    <s v="Yes"/>
    <x v="0"/>
    <x v="1"/>
    <n v="-1.898165961267154"/>
    <x v="0"/>
    <x v="0"/>
    <x v="1"/>
    <x v="0"/>
    <n v="39"/>
    <n v="10"/>
    <n v="2"/>
    <x v="1"/>
    <x v="0"/>
    <x v="0"/>
    <x v="0"/>
    <n v="4"/>
    <n v="0"/>
    <n v="0"/>
    <x v="0"/>
    <x v="0"/>
    <x v="2"/>
    <x v="3"/>
    <x v="0"/>
    <x v="0"/>
  </r>
  <r>
    <s v="Komplett"/>
    <n v="115249"/>
    <n v="347"/>
    <x v="0"/>
    <x v="0"/>
    <x v="1"/>
    <x v="0"/>
    <x v="0"/>
    <x v="2"/>
    <s v="Umeå"/>
    <x v="1"/>
    <m/>
    <s v="Yes"/>
    <x v="0"/>
    <x v="0"/>
    <n v="-1.7231425145445662"/>
    <x v="0"/>
    <x v="0"/>
    <x v="1"/>
    <x v="1"/>
    <n v="49"/>
    <n v="18"/>
    <n v="2"/>
    <x v="0"/>
    <x v="0"/>
    <x v="1"/>
    <x v="0"/>
    <n v="8"/>
    <n v="0"/>
    <n v="0"/>
    <x v="0"/>
    <x v="0"/>
    <x v="0"/>
    <x v="2"/>
    <x v="0"/>
    <x v="0"/>
  </r>
  <r>
    <s v="Komplett"/>
    <n v="115252"/>
    <n v="348"/>
    <x v="1"/>
    <x v="1"/>
    <x v="1"/>
    <x v="1"/>
    <x v="0"/>
    <x v="5"/>
    <s v="Lund"/>
    <x v="0"/>
    <s v="&lt;-2 SD"/>
    <s v="Yes"/>
    <x v="1"/>
    <x v="0"/>
    <n v="-2.1814876533858505"/>
    <x v="0"/>
    <x v="0"/>
    <x v="1"/>
    <x v="0"/>
    <n v="27"/>
    <n v="0"/>
    <n v="3"/>
    <x v="0"/>
    <x v="0"/>
    <x v="0"/>
    <x v="0"/>
    <n v="2"/>
    <n v="0"/>
    <n v="0"/>
    <x v="0"/>
    <x v="2"/>
    <x v="1"/>
    <x v="2"/>
    <x v="1"/>
    <x v="0"/>
  </r>
  <r>
    <s v="Komplett"/>
    <n v="115296"/>
    <n v="349"/>
    <x v="1"/>
    <x v="0"/>
    <x v="1"/>
    <x v="0"/>
    <x v="0"/>
    <x v="3"/>
    <s v="Lund"/>
    <x v="1"/>
    <s v="Yes"/>
    <m/>
    <x v="1"/>
    <x v="1"/>
    <n v="-0.34904013961605584"/>
    <x v="0"/>
    <x v="0"/>
    <x v="0"/>
    <x v="0"/>
    <n v="30"/>
    <n v="0"/>
    <n v="29"/>
    <x v="0"/>
    <x v="1"/>
    <x v="1"/>
    <x v="1"/>
    <n v="18"/>
    <n v="8"/>
    <n v="0"/>
    <x v="1"/>
    <x v="0"/>
    <x v="0"/>
    <x v="2"/>
    <x v="0"/>
    <x v="1"/>
  </r>
  <r>
    <s v="Komplett"/>
    <n v="115355"/>
    <n v="350"/>
    <x v="1"/>
    <x v="0"/>
    <x v="1"/>
    <x v="0"/>
    <x v="0"/>
    <x v="0"/>
    <s v="Uppsala"/>
    <x v="1"/>
    <s v="Yes"/>
    <m/>
    <x v="0"/>
    <x v="0"/>
    <n v="-5.0851767098906681E-2"/>
    <x v="1"/>
    <x v="0"/>
    <x v="1"/>
    <x v="0"/>
    <n v="47"/>
    <n v="0"/>
    <n v="54"/>
    <x v="0"/>
    <x v="0"/>
    <x v="0"/>
    <x v="0"/>
    <n v="7"/>
    <n v="0"/>
    <n v="0"/>
    <x v="0"/>
    <x v="0"/>
    <x v="2"/>
    <x v="3"/>
    <x v="0"/>
    <x v="1"/>
  </r>
  <r>
    <s v="Komplett"/>
    <n v="115375"/>
    <n v="351"/>
    <x v="0"/>
    <x v="1"/>
    <x v="1"/>
    <x v="0"/>
    <x v="0"/>
    <x v="5"/>
    <s v="Göteborg"/>
    <x v="1"/>
    <m/>
    <s v="No"/>
    <x v="0"/>
    <x v="0"/>
    <n v="-1.060837418628948"/>
    <x v="1"/>
    <x v="0"/>
    <x v="1"/>
    <x v="0"/>
    <n v="4"/>
    <n v="0"/>
    <n v="2"/>
    <x v="0"/>
    <x v="0"/>
    <x v="0"/>
    <x v="0"/>
    <n v="2"/>
    <n v="4"/>
    <n v="0"/>
    <x v="0"/>
    <x v="2"/>
    <x v="1"/>
    <x v="2"/>
    <x v="1"/>
    <x v="0"/>
  </r>
  <r>
    <s v="Komplett"/>
    <n v="115379"/>
    <n v="352"/>
    <x v="0"/>
    <x v="1"/>
    <x v="1"/>
    <x v="0"/>
    <x v="0"/>
    <x v="1"/>
    <s v="Göteborg"/>
    <x v="1"/>
    <m/>
    <s v="No"/>
    <x v="0"/>
    <x v="0"/>
    <n v="-1.0447641244072972"/>
    <x v="0"/>
    <x v="1"/>
    <x v="0"/>
    <x v="1"/>
    <n v="4"/>
    <n v="0"/>
    <n v="2"/>
    <x v="0"/>
    <x v="0"/>
    <x v="1"/>
    <x v="0"/>
    <n v="2"/>
    <n v="4"/>
    <n v="0"/>
    <x v="1"/>
    <x v="0"/>
    <x v="0"/>
    <x v="3"/>
    <x v="0"/>
    <x v="0"/>
  </r>
  <r>
    <s v="Komplett"/>
    <n v="115388"/>
    <n v="353"/>
    <x v="1"/>
    <x v="0"/>
    <x v="1"/>
    <x v="0"/>
    <x v="0"/>
    <x v="5"/>
    <s v="Stockholm"/>
    <x v="1"/>
    <s v="Yes"/>
    <m/>
    <x v="0"/>
    <x v="0"/>
    <n v="0.28816001356047122"/>
    <x v="0"/>
    <x v="0"/>
    <x v="0"/>
    <x v="0"/>
    <n v="0"/>
    <n v="0"/>
    <n v="0"/>
    <x v="0"/>
    <x v="0"/>
    <x v="0"/>
    <x v="1"/>
    <n v="0"/>
    <n v="0"/>
    <n v="0"/>
    <x v="0"/>
    <x v="0"/>
    <x v="2"/>
    <x v="3"/>
    <x v="0"/>
    <x v="1"/>
  </r>
  <r>
    <s v="Komplett"/>
    <n v="115429"/>
    <n v="354"/>
    <x v="1"/>
    <x v="0"/>
    <x v="1"/>
    <x v="0"/>
    <x v="0"/>
    <x v="5"/>
    <s v="Lund"/>
    <x v="1"/>
    <m/>
    <s v="Yes"/>
    <x v="0"/>
    <x v="0"/>
    <n v="-0.42417815482502647"/>
    <x v="1"/>
    <x v="0"/>
    <x v="0"/>
    <x v="0"/>
    <n v="31"/>
    <n v="0"/>
    <n v="6"/>
    <x v="0"/>
    <x v="0"/>
    <x v="0"/>
    <x v="1"/>
    <n v="3"/>
    <n v="3"/>
    <n v="0"/>
    <x v="0"/>
    <x v="0"/>
    <x v="2"/>
    <x v="3"/>
    <x v="0"/>
    <x v="1"/>
  </r>
  <r>
    <s v="Komplett"/>
    <n v="115442"/>
    <n v="355"/>
    <x v="1"/>
    <x v="1"/>
    <x v="1"/>
    <x v="0"/>
    <x v="2"/>
    <x v="5"/>
    <s v="Lund"/>
    <x v="0"/>
    <s v="&lt;-2 SD"/>
    <s v="Yes"/>
    <x v="0"/>
    <x v="0"/>
    <n v="-3.515415669322282"/>
    <x v="0"/>
    <x v="0"/>
    <x v="1"/>
    <x v="0"/>
    <n v="16"/>
    <n v="0"/>
    <n v="16"/>
    <x v="0"/>
    <x v="0"/>
    <x v="0"/>
    <x v="0"/>
    <n v="12"/>
    <n v="3"/>
    <n v="0"/>
    <x v="0"/>
    <x v="0"/>
    <x v="0"/>
    <x v="2"/>
    <x v="0"/>
    <x v="0"/>
  </r>
  <r>
    <s v="Komplett"/>
    <n v="115507"/>
    <n v="356"/>
    <x v="1"/>
    <x v="1"/>
    <x v="1"/>
    <x v="0"/>
    <x v="0"/>
    <x v="4"/>
    <s v="Lund"/>
    <x v="1"/>
    <s v="Yes"/>
    <m/>
    <x v="1"/>
    <x v="1"/>
    <n v="4.7909929332854227E-2"/>
    <x v="0"/>
    <x v="0"/>
    <x v="0"/>
    <x v="1"/>
    <n v="69"/>
    <n v="0"/>
    <n v="6"/>
    <x v="1"/>
    <x v="1"/>
    <x v="1"/>
    <x v="1"/>
    <n v="9"/>
    <n v="3"/>
    <n v="0"/>
    <x v="1"/>
    <x v="0"/>
    <x v="0"/>
    <x v="2"/>
    <x v="0"/>
    <x v="0"/>
  </r>
  <r>
    <s v="Komplett"/>
    <n v="115542"/>
    <n v="357"/>
    <x v="1"/>
    <x v="1"/>
    <x v="1"/>
    <x v="1"/>
    <x v="0"/>
    <x v="3"/>
    <s v="Uppsala"/>
    <x v="1"/>
    <m/>
    <s v="No"/>
    <x v="1"/>
    <x v="1"/>
    <s v="m"/>
    <x v="0"/>
    <x v="0"/>
    <x v="1"/>
    <x v="0"/>
    <n v="0"/>
    <n v="0"/>
    <n v="5"/>
    <x v="0"/>
    <x v="1"/>
    <x v="0"/>
    <x v="0"/>
    <n v="2"/>
    <n v="2"/>
    <n v="0"/>
    <x v="1"/>
    <x v="2"/>
    <x v="1"/>
    <x v="1"/>
    <x v="1"/>
    <x v="0"/>
  </r>
  <r>
    <s v="Komplett"/>
    <n v="115566"/>
    <n v="358"/>
    <x v="0"/>
    <x v="1"/>
    <x v="1"/>
    <x v="0"/>
    <x v="2"/>
    <x v="3"/>
    <s v="Uppsala"/>
    <x v="1"/>
    <m/>
    <s v="No"/>
    <x v="1"/>
    <x v="1"/>
    <n v="0.98104793756967668"/>
    <x v="0"/>
    <x v="2"/>
    <x v="1"/>
    <x v="0"/>
    <n v="7"/>
    <n v="0"/>
    <n v="19"/>
    <x v="0"/>
    <x v="0"/>
    <x v="0"/>
    <x v="0"/>
    <n v="0"/>
    <n v="0"/>
    <n v="0"/>
    <x v="0"/>
    <x v="2"/>
    <x v="1"/>
    <x v="0"/>
    <x v="1"/>
    <x v="0"/>
  </r>
  <r>
    <s v="Komplett"/>
    <n v="115568"/>
    <n v="359"/>
    <x v="0"/>
    <x v="0"/>
    <x v="1"/>
    <x v="0"/>
    <x v="0"/>
    <x v="0"/>
    <s v="Uppsala"/>
    <x v="1"/>
    <s v="&lt;-2 SD"/>
    <s v="No"/>
    <x v="1"/>
    <x v="0"/>
    <n v="-2.1872499333155506"/>
    <x v="0"/>
    <x v="0"/>
    <x v="1"/>
    <x v="0"/>
    <n v="32"/>
    <n v="1"/>
    <n v="5"/>
    <x v="0"/>
    <x v="0"/>
    <x v="1"/>
    <x v="1"/>
    <n v="3"/>
    <n v="0"/>
    <n v="0"/>
    <x v="0"/>
    <x v="0"/>
    <x v="0"/>
    <x v="3"/>
    <x v="0"/>
    <x v="1"/>
  </r>
  <r>
    <s v="Komplett"/>
    <n v="115588"/>
    <n v="360"/>
    <x v="0"/>
    <x v="1"/>
    <x v="1"/>
    <x v="0"/>
    <x v="2"/>
    <x v="3"/>
    <s v="Linköping"/>
    <x v="1"/>
    <m/>
    <s v="Yes"/>
    <x v="1"/>
    <x v="1"/>
    <n v="-0.16120620169740649"/>
    <x v="0"/>
    <x v="2"/>
    <x v="1"/>
    <x v="0"/>
    <n v="36"/>
    <n v="0"/>
    <n v="8"/>
    <x v="0"/>
    <x v="0"/>
    <x v="0"/>
    <x v="0"/>
    <n v="11"/>
    <n v="9"/>
    <n v="0"/>
    <x v="0"/>
    <x v="2"/>
    <x v="1"/>
    <x v="0"/>
    <x v="1"/>
    <x v="0"/>
  </r>
  <r>
    <s v="Bruten"/>
    <n v="115607"/>
    <n v="361"/>
    <x v="0"/>
    <x v="1"/>
    <x v="1"/>
    <x v="0"/>
    <x v="2"/>
    <x v="3"/>
    <s v="Umeå"/>
    <x v="1"/>
    <s v="Yes"/>
    <m/>
    <x v="1"/>
    <x v="1"/>
    <n v="-0.94483145167747618"/>
    <x v="1"/>
    <x v="2"/>
    <x v="1"/>
    <x v="0"/>
    <n v="55"/>
    <n v="10"/>
    <n v="32"/>
    <x v="0"/>
    <x v="0"/>
    <x v="0"/>
    <x v="0"/>
    <n v="27"/>
    <n v="3"/>
    <n v="0"/>
    <x v="0"/>
    <x v="2"/>
    <x v="1"/>
    <x v="0"/>
    <x v="1"/>
    <x v="0"/>
  </r>
  <r>
    <s v="Komplett"/>
    <n v="115660"/>
    <n v="362"/>
    <x v="0"/>
    <x v="0"/>
    <x v="1"/>
    <x v="1"/>
    <x v="0"/>
    <x v="4"/>
    <s v="Stockholm"/>
    <x v="1"/>
    <m/>
    <s v="No"/>
    <x v="1"/>
    <x v="1"/>
    <n v="-1.8818283166109253"/>
    <x v="0"/>
    <x v="0"/>
    <x v="0"/>
    <x v="1"/>
    <n v="27"/>
    <n v="1"/>
    <n v="1"/>
    <x v="0"/>
    <x v="1"/>
    <x v="0"/>
    <x v="1"/>
    <n v="8"/>
    <n v="0"/>
    <n v="0"/>
    <x v="1"/>
    <x v="0"/>
    <x v="0"/>
    <x v="2"/>
    <x v="0"/>
    <x v="0"/>
  </r>
  <r>
    <s v="Komplett"/>
    <n v="115680"/>
    <n v="363"/>
    <x v="1"/>
    <x v="1"/>
    <x v="1"/>
    <x v="1"/>
    <x v="0"/>
    <x v="3"/>
    <s v="Lund"/>
    <x v="1"/>
    <s v="Yes"/>
    <m/>
    <x v="1"/>
    <x v="1"/>
    <n v="0.3488597454615931"/>
    <x v="0"/>
    <x v="1"/>
    <x v="1"/>
    <x v="0"/>
    <n v="30"/>
    <n v="13"/>
    <n v="43"/>
    <x v="0"/>
    <x v="0"/>
    <x v="0"/>
    <x v="0"/>
    <n v="21"/>
    <n v="7"/>
    <n v="0"/>
    <x v="1"/>
    <x v="2"/>
    <x v="1"/>
    <x v="2"/>
    <x v="1"/>
    <x v="0"/>
  </r>
  <r>
    <s v="Komplett"/>
    <n v="115755"/>
    <n v="364"/>
    <x v="0"/>
    <x v="1"/>
    <x v="1"/>
    <x v="0"/>
    <x v="2"/>
    <x v="3"/>
    <s v="Stockholm"/>
    <x v="0"/>
    <m/>
    <s v="Yes"/>
    <x v="0"/>
    <x v="0"/>
    <n v="-9.6125406684412884E-2"/>
    <x v="0"/>
    <x v="2"/>
    <x v="1"/>
    <x v="0"/>
    <n v="21"/>
    <n v="7"/>
    <n v="18"/>
    <x v="0"/>
    <x v="0"/>
    <x v="1"/>
    <x v="0"/>
    <n v="7"/>
    <n v="7"/>
    <n v="0"/>
    <x v="0"/>
    <x v="0"/>
    <x v="2"/>
    <x v="2"/>
    <x v="0"/>
    <x v="1"/>
  </r>
  <r>
    <s v="Komplett"/>
    <n v="115768"/>
    <n v="365"/>
    <x v="1"/>
    <x v="1"/>
    <x v="1"/>
    <x v="0"/>
    <x v="0"/>
    <x v="3"/>
    <s v="Stockholm"/>
    <x v="1"/>
    <s v="Yes"/>
    <m/>
    <x v="0"/>
    <x v="1"/>
    <n v="-1.179291129398043"/>
    <x v="0"/>
    <x v="2"/>
    <x v="1"/>
    <x v="0"/>
    <n v="48"/>
    <n v="0"/>
    <n v="24"/>
    <x v="0"/>
    <x v="1"/>
    <x v="1"/>
    <x v="1"/>
    <n v="22"/>
    <n v="14"/>
    <n v="0"/>
    <x v="0"/>
    <x v="1"/>
    <x v="2"/>
    <x v="3"/>
    <x v="0"/>
    <x v="1"/>
  </r>
  <r>
    <s v="Komplett"/>
    <n v="115791"/>
    <n v="366"/>
    <x v="1"/>
    <x v="1"/>
    <x v="1"/>
    <x v="0"/>
    <x v="0"/>
    <x v="3"/>
    <s v="Uppsala"/>
    <x v="1"/>
    <s v="Yes"/>
    <s v="&lt;-2 SD"/>
    <x v="0"/>
    <x v="1"/>
    <n v="-2.0604155753448574"/>
    <x v="0"/>
    <x v="2"/>
    <x v="1"/>
    <x v="0"/>
    <n v="0"/>
    <n v="0"/>
    <n v="16"/>
    <x v="0"/>
    <x v="1"/>
    <x v="1"/>
    <x v="1"/>
    <n v="1"/>
    <n v="0"/>
    <n v="0"/>
    <x v="0"/>
    <x v="1"/>
    <x v="2"/>
    <x v="3"/>
    <x v="0"/>
    <x v="1"/>
  </r>
  <r>
    <s v="Komplett"/>
    <n v="115798"/>
    <n v="367"/>
    <x v="0"/>
    <x v="0"/>
    <x v="1"/>
    <x v="0"/>
    <x v="2"/>
    <x v="5"/>
    <s v="Göteborg"/>
    <x v="1"/>
    <m/>
    <s v="Yes"/>
    <x v="1"/>
    <x v="1"/>
    <n v="-0.44619694925806785"/>
    <x v="0"/>
    <x v="0"/>
    <x v="0"/>
    <x v="0"/>
    <n v="27"/>
    <n v="0"/>
    <n v="31"/>
    <x v="0"/>
    <x v="0"/>
    <x v="1"/>
    <x v="1"/>
    <n v="20"/>
    <n v="11"/>
    <n v="0"/>
    <x v="0"/>
    <x v="0"/>
    <x v="0"/>
    <x v="3"/>
    <x v="0"/>
    <x v="1"/>
  </r>
  <r>
    <s v="Komplett"/>
    <n v="115805"/>
    <n v="368"/>
    <x v="0"/>
    <x v="0"/>
    <x v="1"/>
    <x v="0"/>
    <x v="0"/>
    <x v="2"/>
    <s v="Uppsala"/>
    <x v="0"/>
    <s v="&lt;-2 SD"/>
    <s v="Yes"/>
    <x v="0"/>
    <x v="0"/>
    <n v="-2.0272072552680713"/>
    <x v="0"/>
    <x v="1"/>
    <x v="1"/>
    <x v="0"/>
    <n v="67"/>
    <n v="0"/>
    <n v="7"/>
    <x v="0"/>
    <x v="0"/>
    <x v="0"/>
    <x v="0"/>
    <n v="2"/>
    <n v="0"/>
    <n v="0"/>
    <x v="0"/>
    <x v="0"/>
    <x v="1"/>
    <x v="2"/>
    <x v="0"/>
    <x v="1"/>
  </r>
  <r>
    <s v="Bruten"/>
    <n v="115832"/>
    <n v="369"/>
    <x v="0"/>
    <x v="1"/>
    <x v="1"/>
    <x v="0"/>
    <x v="0"/>
    <x v="2"/>
    <s v="Linköping"/>
    <x v="0"/>
    <s v="Yes"/>
    <m/>
    <x v="0"/>
    <x v="0"/>
    <n v="-4.0888646585798008E-2"/>
    <x v="0"/>
    <x v="1"/>
    <x v="1"/>
    <x v="0"/>
    <n v="44"/>
    <n v="0"/>
    <n v="24"/>
    <x v="0"/>
    <x v="0"/>
    <x v="0"/>
    <x v="0"/>
    <n v="10"/>
    <n v="9"/>
    <n v="0"/>
    <x v="0"/>
    <x v="0"/>
    <x v="1"/>
    <x v="2"/>
    <x v="0"/>
    <x v="1"/>
  </r>
  <r>
    <s v="Komplett"/>
    <n v="115867"/>
    <n v="370"/>
    <x v="1"/>
    <x v="1"/>
    <x v="1"/>
    <x v="0"/>
    <x v="0"/>
    <x v="1"/>
    <s v="Stockholm"/>
    <x v="1"/>
    <m/>
    <s v="Yes"/>
    <x v="0"/>
    <x v="0"/>
    <n v="0.13779598941146606"/>
    <x v="0"/>
    <x v="2"/>
    <x v="1"/>
    <x v="0"/>
    <n v="32"/>
    <n v="0"/>
    <n v="2"/>
    <x v="0"/>
    <x v="0"/>
    <x v="0"/>
    <x v="0"/>
    <n v="4"/>
    <n v="1"/>
    <n v="0"/>
    <x v="0"/>
    <x v="0"/>
    <x v="0"/>
    <x v="2"/>
    <x v="0"/>
    <x v="1"/>
  </r>
  <r>
    <s v="Komplett"/>
    <n v="115900"/>
    <n v="371"/>
    <x v="1"/>
    <x v="1"/>
    <x v="1"/>
    <x v="0"/>
    <x v="0"/>
    <x v="5"/>
    <s v="Linköping"/>
    <x v="0"/>
    <s v="&lt;-2 SD"/>
    <s v="Yes"/>
    <x v="0"/>
    <x v="0"/>
    <n v="-4.2266323284350849"/>
    <x v="0"/>
    <x v="0"/>
    <x v="1"/>
    <x v="0"/>
    <n v="45"/>
    <n v="8"/>
    <n v="0"/>
    <x v="1"/>
    <x v="0"/>
    <x v="0"/>
    <x v="0"/>
    <n v="6"/>
    <n v="2"/>
    <n v="0"/>
    <x v="0"/>
    <x v="0"/>
    <x v="2"/>
    <x v="1"/>
    <x v="0"/>
    <x v="0"/>
  </r>
  <r>
    <s v="Komplett"/>
    <n v="115902"/>
    <n v="372"/>
    <x v="0"/>
    <x v="1"/>
    <x v="1"/>
    <x v="0"/>
    <x v="0"/>
    <x v="0"/>
    <s v="Stockholm"/>
    <x v="1"/>
    <m/>
    <s v="Yes"/>
    <x v="1"/>
    <x v="1"/>
    <n v="-1.0951291271657404"/>
    <x v="0"/>
    <x v="0"/>
    <x v="1"/>
    <x v="0"/>
    <n v="28"/>
    <n v="17"/>
    <n v="1"/>
    <x v="0"/>
    <x v="0"/>
    <x v="0"/>
    <x v="0"/>
    <n v="3"/>
    <n v="1"/>
    <n v="0"/>
    <x v="0"/>
    <x v="2"/>
    <x v="1"/>
    <x v="2"/>
    <x v="1"/>
    <x v="0"/>
  </r>
  <r>
    <s v="Bruten"/>
    <n v="115909"/>
    <n v="373"/>
    <x v="0"/>
    <x v="1"/>
    <x v="1"/>
    <x v="1"/>
    <x v="0"/>
    <x v="0"/>
    <s v="Uppsala"/>
    <x v="1"/>
    <s v="&lt;-2 SD"/>
    <s v="Yes"/>
    <x v="1"/>
    <x v="1"/>
    <n v="-2.5400945582645775"/>
    <x v="0"/>
    <x v="0"/>
    <x v="1"/>
    <x v="0"/>
    <n v="68"/>
    <n v="16"/>
    <n v="5"/>
    <x v="1"/>
    <x v="1"/>
    <x v="0"/>
    <x v="0"/>
    <n v="15"/>
    <n v="1"/>
    <n v="0"/>
    <x v="1"/>
    <x v="2"/>
    <x v="1"/>
    <x v="2"/>
    <x v="1"/>
    <x v="0"/>
  </r>
  <r>
    <s v="Komplett"/>
    <n v="115922"/>
    <n v="374"/>
    <x v="1"/>
    <x v="1"/>
    <x v="1"/>
    <x v="0"/>
    <x v="0"/>
    <x v="2"/>
    <s v="Uppsala"/>
    <x v="1"/>
    <s v="Yes"/>
    <m/>
    <x v="1"/>
    <x v="1"/>
    <n v="-0.25152712899748469"/>
    <x v="1"/>
    <x v="2"/>
    <x v="1"/>
    <x v="0"/>
    <n v="0"/>
    <n v="0"/>
    <n v="6"/>
    <x v="0"/>
    <x v="0"/>
    <x v="0"/>
    <x v="0"/>
    <n v="5"/>
    <n v="1"/>
    <n v="0"/>
    <x v="0"/>
    <x v="2"/>
    <x v="1"/>
    <x v="2"/>
    <x v="1"/>
    <x v="0"/>
  </r>
  <r>
    <s v="Komplett"/>
    <n v="116012"/>
    <n v="375"/>
    <x v="0"/>
    <x v="1"/>
    <x v="1"/>
    <x v="0"/>
    <x v="2"/>
    <x v="2"/>
    <s v="Göteborg"/>
    <x v="1"/>
    <m/>
    <s v="Yes"/>
    <x v="1"/>
    <x v="1"/>
    <n v="-0.43932737464020599"/>
    <x v="0"/>
    <x v="2"/>
    <x v="1"/>
    <x v="0"/>
    <n v="5"/>
    <n v="0"/>
    <n v="6"/>
    <x v="0"/>
    <x v="0"/>
    <x v="0"/>
    <x v="0"/>
    <n v="5"/>
    <n v="1"/>
    <n v="0"/>
    <x v="0"/>
    <x v="2"/>
    <x v="1"/>
    <x v="1"/>
    <x v="1"/>
    <x v="0"/>
  </r>
  <r>
    <s v="Komplett"/>
    <n v="116028"/>
    <n v="376"/>
    <x v="1"/>
    <x v="1"/>
    <x v="1"/>
    <x v="0"/>
    <x v="2"/>
    <x v="2"/>
    <s v="Stockholm"/>
    <x v="1"/>
    <s v="No"/>
    <m/>
    <x v="1"/>
    <x v="1"/>
    <n v="-0.68974011577780514"/>
    <x v="0"/>
    <x v="2"/>
    <x v="1"/>
    <x v="0"/>
    <n v="34"/>
    <n v="36"/>
    <n v="65"/>
    <x v="0"/>
    <x v="0"/>
    <x v="0"/>
    <x v="0"/>
    <n v="15"/>
    <n v="1"/>
    <n v="0"/>
    <x v="0"/>
    <x v="2"/>
    <x v="1"/>
    <x v="1"/>
    <x v="1"/>
    <x v="0"/>
  </r>
  <r>
    <s v="Komplett"/>
    <n v="116056"/>
    <n v="377"/>
    <x v="0"/>
    <x v="1"/>
    <x v="1"/>
    <x v="0"/>
    <x v="0"/>
    <x v="3"/>
    <s v="Stockholm"/>
    <x v="1"/>
    <s v="&lt;-2 SD"/>
    <s v="No"/>
    <x v="1"/>
    <x v="0"/>
    <n v="-2.2181146025878005"/>
    <x v="1"/>
    <x v="0"/>
    <x v="1"/>
    <x v="0"/>
    <n v="21"/>
    <n v="18"/>
    <n v="3"/>
    <x v="1"/>
    <x v="0"/>
    <x v="1"/>
    <x v="1"/>
    <n v="3"/>
    <n v="1"/>
    <n v="0"/>
    <x v="1"/>
    <x v="1"/>
    <x v="0"/>
    <x v="3"/>
    <x v="0"/>
    <x v="1"/>
  </r>
  <r>
    <s v="Komplett"/>
    <n v="116159"/>
    <n v="378"/>
    <x v="1"/>
    <x v="0"/>
    <x v="1"/>
    <x v="0"/>
    <x v="0"/>
    <x v="3"/>
    <s v="Stockholm"/>
    <x v="1"/>
    <s v="&lt;-2 SD"/>
    <s v="Yes"/>
    <x v="0"/>
    <x v="0"/>
    <n v="-2.2641509433962264"/>
    <x v="1"/>
    <x v="1"/>
    <x v="1"/>
    <x v="0"/>
    <n v="19"/>
    <n v="2"/>
    <n v="41"/>
    <x v="0"/>
    <x v="0"/>
    <x v="0"/>
    <x v="0"/>
    <n v="15"/>
    <n v="8"/>
    <n v="0"/>
    <x v="0"/>
    <x v="0"/>
    <x v="2"/>
    <x v="3"/>
    <x v="0"/>
    <x v="1"/>
  </r>
  <r>
    <s v="Komplett"/>
    <n v="116165"/>
    <n v="379"/>
    <x v="1"/>
    <x v="1"/>
    <x v="1"/>
    <x v="0"/>
    <x v="0"/>
    <x v="2"/>
    <s v="Stockholm"/>
    <x v="1"/>
    <m/>
    <s v="Yes"/>
    <x v="1"/>
    <x v="0"/>
    <n v="-1.403700665390575"/>
    <x v="1"/>
    <x v="0"/>
    <x v="1"/>
    <x v="0"/>
    <n v="16"/>
    <n v="31"/>
    <n v="22"/>
    <x v="0"/>
    <x v="0"/>
    <x v="0"/>
    <x v="0"/>
    <n v="13"/>
    <n v="2"/>
    <n v="0"/>
    <x v="0"/>
    <x v="0"/>
    <x v="2"/>
    <x v="2"/>
    <x v="0"/>
    <x v="1"/>
  </r>
  <r>
    <s v="Komplett"/>
    <n v="116242"/>
    <n v="380"/>
    <x v="0"/>
    <x v="1"/>
    <x v="1"/>
    <x v="0"/>
    <x v="0"/>
    <x v="3"/>
    <s v="Stockholm"/>
    <x v="0"/>
    <m/>
    <s v="Yes"/>
    <x v="0"/>
    <x v="1"/>
    <n v="-1.1114743380189605"/>
    <x v="0"/>
    <x v="2"/>
    <x v="1"/>
    <x v="0"/>
    <n v="30"/>
    <n v="8"/>
    <n v="1"/>
    <x v="1"/>
    <x v="0"/>
    <x v="1"/>
    <x v="0"/>
    <n v="9"/>
    <n v="7"/>
    <n v="0"/>
    <x v="0"/>
    <x v="0"/>
    <x v="2"/>
    <x v="2"/>
    <x v="0"/>
    <x v="0"/>
  </r>
  <r>
    <s v="Komplett"/>
    <n v="116243"/>
    <n v="381"/>
    <x v="0"/>
    <x v="0"/>
    <x v="1"/>
    <x v="0"/>
    <x v="0"/>
    <x v="4"/>
    <s v="Stockholm"/>
    <x v="1"/>
    <s v="&lt;-2 SD"/>
    <s v="Yes"/>
    <x v="1"/>
    <x v="0"/>
    <n v="-3.7430532853873815"/>
    <x v="0"/>
    <x v="0"/>
    <x v="0"/>
    <x v="0"/>
    <n v="30"/>
    <n v="0"/>
    <n v="9"/>
    <x v="1"/>
    <x v="1"/>
    <x v="0"/>
    <x v="1"/>
    <n v="2"/>
    <n v="1"/>
    <n v="0"/>
    <x v="1"/>
    <x v="1"/>
    <x v="0"/>
    <x v="4"/>
    <x v="0"/>
    <x v="1"/>
  </r>
  <r>
    <s v="Komplett"/>
    <n v="116248"/>
    <n v="382"/>
    <x v="1"/>
    <x v="0"/>
    <x v="0"/>
    <x v="0"/>
    <x v="0"/>
    <x v="4"/>
    <s v="Stockholm"/>
    <x v="1"/>
    <m/>
    <s v="Yes"/>
    <x v="1"/>
    <x v="0"/>
    <n v="-0.63038843051821636"/>
    <x v="0"/>
    <x v="0"/>
    <x v="0"/>
    <x v="1"/>
    <n v="31"/>
    <n v="1"/>
    <n v="5"/>
    <x v="1"/>
    <x v="1"/>
    <x v="0"/>
    <x v="1"/>
    <n v="9"/>
    <n v="3"/>
    <n v="0"/>
    <x v="1"/>
    <x v="1"/>
    <x v="0"/>
    <x v="4"/>
    <x v="0"/>
    <x v="1"/>
  </r>
  <r>
    <s v="Komplett"/>
    <n v="116293"/>
    <n v="383"/>
    <x v="0"/>
    <x v="1"/>
    <x v="1"/>
    <x v="0"/>
    <x v="0"/>
    <x v="0"/>
    <s v="Göteborg"/>
    <x v="1"/>
    <m/>
    <s v="Yes"/>
    <x v="1"/>
    <x v="1"/>
    <n v="0.16682306328849961"/>
    <x v="0"/>
    <x v="0"/>
    <x v="1"/>
    <x v="0"/>
    <n v="25"/>
    <n v="11"/>
    <n v="13"/>
    <x v="0"/>
    <x v="0"/>
    <x v="0"/>
    <x v="0"/>
    <n v="12"/>
    <n v="3"/>
    <n v="0"/>
    <x v="0"/>
    <x v="2"/>
    <x v="1"/>
    <x v="2"/>
    <x v="1"/>
    <x v="0"/>
  </r>
  <r>
    <s v="Komplett"/>
    <n v="116300"/>
    <n v="384"/>
    <x v="0"/>
    <x v="1"/>
    <x v="1"/>
    <x v="0"/>
    <x v="2"/>
    <x v="0"/>
    <s v="Linköping"/>
    <x v="1"/>
    <m/>
    <s v="Yes"/>
    <x v="1"/>
    <x v="0"/>
    <n v="-1.318316745241837"/>
    <x v="0"/>
    <x v="0"/>
    <x v="1"/>
    <x v="0"/>
    <n v="38"/>
    <n v="0"/>
    <n v="0"/>
    <x v="0"/>
    <x v="0"/>
    <x v="0"/>
    <x v="0"/>
    <n v="5"/>
    <n v="4"/>
    <n v="0"/>
    <x v="0"/>
    <x v="2"/>
    <x v="1"/>
    <x v="3"/>
    <x v="1"/>
    <x v="0"/>
  </r>
  <r>
    <s v="Komplett"/>
    <n v="116301"/>
    <n v="385"/>
    <x v="1"/>
    <x v="1"/>
    <x v="1"/>
    <x v="0"/>
    <x v="0"/>
    <x v="2"/>
    <s v="Göteborg"/>
    <x v="1"/>
    <m/>
    <s v="No"/>
    <x v="0"/>
    <x v="0"/>
    <n v="0.59861373660995587"/>
    <x v="1"/>
    <x v="1"/>
    <x v="1"/>
    <x v="0"/>
    <n v="8"/>
    <n v="5"/>
    <n v="1"/>
    <x v="0"/>
    <x v="0"/>
    <x v="0"/>
    <x v="0"/>
    <n v="3"/>
    <n v="2"/>
    <n v="0"/>
    <x v="0"/>
    <x v="0"/>
    <x v="2"/>
    <x v="2"/>
    <x v="0"/>
    <x v="1"/>
  </r>
  <r>
    <s v="Komplett"/>
    <n v="116306"/>
    <n v="386"/>
    <x v="1"/>
    <x v="1"/>
    <x v="1"/>
    <x v="0"/>
    <x v="2"/>
    <x v="5"/>
    <s v="Linköping"/>
    <x v="0"/>
    <m/>
    <s v="Yes"/>
    <x v="0"/>
    <x v="0"/>
    <n v="-0.60469275646212151"/>
    <x v="0"/>
    <x v="0"/>
    <x v="1"/>
    <x v="0"/>
    <n v="38"/>
    <n v="0"/>
    <n v="0"/>
    <x v="0"/>
    <x v="0"/>
    <x v="0"/>
    <x v="0"/>
    <n v="7"/>
    <n v="4"/>
    <n v="0"/>
    <x v="0"/>
    <x v="2"/>
    <x v="1"/>
    <x v="2"/>
    <x v="1"/>
    <x v="0"/>
  </r>
  <r>
    <s v="Komplett"/>
    <n v="116344"/>
    <n v="387"/>
    <x v="1"/>
    <x v="1"/>
    <x v="1"/>
    <x v="0"/>
    <x v="0"/>
    <x v="3"/>
    <s v="Umeå"/>
    <x v="0"/>
    <m/>
    <s v="No"/>
    <x v="0"/>
    <x v="1"/>
    <n v="0.95760290369912726"/>
    <x v="0"/>
    <x v="0"/>
    <x v="0"/>
    <x v="1"/>
    <n v="21"/>
    <n v="0"/>
    <n v="0"/>
    <x v="0"/>
    <x v="0"/>
    <x v="0"/>
    <x v="0"/>
    <n v="1"/>
    <n v="0"/>
    <n v="0"/>
    <x v="0"/>
    <x v="1"/>
    <x v="2"/>
    <x v="3"/>
    <x v="0"/>
    <x v="1"/>
  </r>
  <r>
    <s v="Bruten"/>
    <n v="116424"/>
    <n v="388"/>
    <x v="0"/>
    <x v="0"/>
    <x v="1"/>
    <x v="0"/>
    <x v="0"/>
    <x v="1"/>
    <s v="Stockholm"/>
    <x v="1"/>
    <m/>
    <s v="Yes"/>
    <x v="1"/>
    <x v="1"/>
    <n v="-0.51883366192798586"/>
    <x v="0"/>
    <x v="0"/>
    <x v="0"/>
    <x v="1"/>
    <n v="32"/>
    <n v="31"/>
    <n v="17"/>
    <x v="0"/>
    <x v="1"/>
    <x v="1"/>
    <x v="0"/>
    <n v="9"/>
    <n v="4"/>
    <n v="0"/>
    <x v="0"/>
    <x v="1"/>
    <x v="0"/>
    <x v="3"/>
    <x v="0"/>
    <x v="0"/>
  </r>
  <r>
    <s v="Komplett"/>
    <n v="116427"/>
    <n v="389"/>
    <x v="1"/>
    <x v="1"/>
    <x v="1"/>
    <x v="0"/>
    <x v="0"/>
    <x v="3"/>
    <s v="Lund"/>
    <x v="0"/>
    <m/>
    <s v="Yes"/>
    <x v="0"/>
    <x v="0"/>
    <n v="-1.3403072899640405"/>
    <x v="1"/>
    <x v="1"/>
    <x v="1"/>
    <x v="0"/>
    <n v="41"/>
    <n v="19"/>
    <n v="0"/>
    <x v="0"/>
    <x v="0"/>
    <x v="0"/>
    <x v="0"/>
    <n v="9"/>
    <n v="3"/>
    <n v="0"/>
    <x v="0"/>
    <x v="0"/>
    <x v="2"/>
    <x v="2"/>
    <x v="0"/>
    <x v="1"/>
  </r>
  <r>
    <s v="Komplett"/>
    <n v="116461"/>
    <n v="390"/>
    <x v="1"/>
    <x v="0"/>
    <x v="0"/>
    <x v="0"/>
    <x v="2"/>
    <x v="0"/>
    <s v="Uppsala"/>
    <x v="1"/>
    <s v="&lt;-2 SD"/>
    <s v="Yes"/>
    <x v="0"/>
    <x v="0"/>
    <n v="-2.2312584714836823"/>
    <x v="1"/>
    <x v="0"/>
    <x v="1"/>
    <x v="0"/>
    <n v="56"/>
    <n v="0"/>
    <n v="10"/>
    <x v="0"/>
    <x v="0"/>
    <x v="0"/>
    <x v="1"/>
    <n v="2"/>
    <n v="0"/>
    <n v="0"/>
    <x v="0"/>
    <x v="0"/>
    <x v="1"/>
    <x v="3"/>
    <x v="0"/>
    <x v="0"/>
  </r>
  <r>
    <s v="Komplett"/>
    <n v="116504"/>
    <n v="391"/>
    <x v="0"/>
    <x v="0"/>
    <x v="1"/>
    <x v="0"/>
    <x v="0"/>
    <x v="5"/>
    <s v="Göteborg"/>
    <x v="1"/>
    <m/>
    <s v="No"/>
    <x v="0"/>
    <x v="1"/>
    <n v="-1.4794937810494251"/>
    <x v="0"/>
    <x v="0"/>
    <x v="1"/>
    <x v="1"/>
    <n v="53"/>
    <n v="21"/>
    <n v="4"/>
    <x v="1"/>
    <x v="0"/>
    <x v="1"/>
    <x v="0"/>
    <n v="8"/>
    <n v="2"/>
    <n v="0"/>
    <x v="0"/>
    <x v="0"/>
    <x v="0"/>
    <x v="3"/>
    <x v="0"/>
    <x v="0"/>
  </r>
  <r>
    <s v="Bruten"/>
    <n v="116508"/>
    <n v="392"/>
    <x v="1"/>
    <x v="0"/>
    <x v="0"/>
    <x v="0"/>
    <x v="0"/>
    <x v="0"/>
    <s v="Uppsala"/>
    <x v="1"/>
    <s v="No"/>
    <m/>
    <x v="1"/>
    <x v="1"/>
    <n v="-0.76086956521739135"/>
    <x v="0"/>
    <x v="0"/>
    <x v="1"/>
    <x v="0"/>
    <n v="40"/>
    <n v="0"/>
    <n v="19"/>
    <x v="0"/>
    <x v="0"/>
    <x v="0"/>
    <x v="0"/>
    <n v="9"/>
    <n v="0"/>
    <n v="0"/>
    <x v="0"/>
    <x v="1"/>
    <x v="0"/>
    <x v="4"/>
    <x v="0"/>
    <x v="0"/>
  </r>
  <r>
    <s v="Bruten"/>
    <n v="116633"/>
    <n v="393"/>
    <x v="1"/>
    <x v="1"/>
    <x v="1"/>
    <x v="0"/>
    <x v="2"/>
    <x v="2"/>
    <s v="Umeå"/>
    <x v="1"/>
    <m/>
    <s v="Yes"/>
    <x v="1"/>
    <x v="1"/>
    <n v="-1.3068610203568736"/>
    <x v="0"/>
    <x v="2"/>
    <x v="1"/>
    <x v="0"/>
    <n v="56"/>
    <n v="0"/>
    <n v="35"/>
    <x v="0"/>
    <x v="0"/>
    <x v="0"/>
    <x v="0"/>
    <n v="13"/>
    <n v="2"/>
    <n v="0"/>
    <x v="0"/>
    <x v="2"/>
    <x v="1"/>
    <x v="2"/>
    <x v="1"/>
    <x v="0"/>
  </r>
  <r>
    <s v="Komplett"/>
    <n v="116634"/>
    <n v="394"/>
    <x v="0"/>
    <x v="0"/>
    <x v="1"/>
    <x v="0"/>
    <x v="0"/>
    <x v="2"/>
    <s v="Umeå"/>
    <x v="1"/>
    <s v="&lt;-2 SD"/>
    <s v="Yes"/>
    <x v="0"/>
    <x v="1"/>
    <n v="-3.3760576359219234"/>
    <x v="0"/>
    <x v="2"/>
    <x v="1"/>
    <x v="1"/>
    <n v="0"/>
    <n v="0"/>
    <n v="6"/>
    <x v="0"/>
    <x v="0"/>
    <x v="1"/>
    <x v="0"/>
    <n v="4"/>
    <n v="3"/>
    <n v="0"/>
    <x v="0"/>
    <x v="0"/>
    <x v="2"/>
    <x v="2"/>
    <x v="0"/>
    <x v="0"/>
  </r>
  <r>
    <s v="Komplett"/>
    <n v="116651"/>
    <n v="395"/>
    <x v="0"/>
    <x v="0"/>
    <x v="1"/>
    <x v="0"/>
    <x v="0"/>
    <x v="2"/>
    <s v="Stockholm"/>
    <x v="1"/>
    <m/>
    <s v="Yes"/>
    <x v="0"/>
    <x v="1"/>
    <n v="-1.3647243756921867"/>
    <x v="0"/>
    <x v="0"/>
    <x v="0"/>
    <x v="1"/>
    <n v="48"/>
    <n v="4"/>
    <n v="0"/>
    <x v="1"/>
    <x v="0"/>
    <x v="1"/>
    <x v="0"/>
    <n v="4"/>
    <n v="1"/>
    <n v="0"/>
    <x v="0"/>
    <x v="0"/>
    <x v="0"/>
    <x v="2"/>
    <x v="0"/>
    <x v="0"/>
  </r>
  <r>
    <s v="Komplett"/>
    <n v="116652"/>
    <n v="396"/>
    <x v="1"/>
    <x v="0"/>
    <x v="1"/>
    <x v="0"/>
    <x v="0"/>
    <x v="1"/>
    <s v="Stockholm"/>
    <x v="1"/>
    <s v="&lt;-2 SD"/>
    <s v="Yes"/>
    <x v="0"/>
    <x v="1"/>
    <n v="-4.5085920474438206"/>
    <x v="0"/>
    <x v="2"/>
    <x v="1"/>
    <x v="0"/>
    <n v="45"/>
    <n v="26"/>
    <n v="44"/>
    <x v="0"/>
    <x v="0"/>
    <x v="0"/>
    <x v="0"/>
    <n v="14"/>
    <n v="5"/>
    <n v="0"/>
    <x v="0"/>
    <x v="0"/>
    <x v="2"/>
    <x v="3"/>
    <x v="0"/>
    <x v="0"/>
  </r>
  <r>
    <s v="Komplett"/>
    <n v="116654"/>
    <n v="397"/>
    <x v="0"/>
    <x v="1"/>
    <x v="1"/>
    <x v="0"/>
    <x v="0"/>
    <x v="5"/>
    <s v="Stockholm"/>
    <x v="1"/>
    <s v="&lt;-2 SD"/>
    <s v="Yes"/>
    <x v="1"/>
    <x v="0"/>
    <n v="-3.400922115908978"/>
    <x v="0"/>
    <x v="0"/>
    <x v="0"/>
    <x v="1"/>
    <n v="55"/>
    <n v="23"/>
    <n v="12"/>
    <x v="1"/>
    <x v="0"/>
    <x v="0"/>
    <x v="0"/>
    <n v="14"/>
    <n v="3"/>
    <n v="0"/>
    <x v="1"/>
    <x v="0"/>
    <x v="2"/>
    <x v="3"/>
    <x v="0"/>
    <x v="0"/>
  </r>
  <r>
    <s v="Komplett"/>
    <n v="116659"/>
    <n v="398"/>
    <x v="0"/>
    <x v="1"/>
    <x v="1"/>
    <x v="0"/>
    <x v="0"/>
    <x v="0"/>
    <s v="Uppsala"/>
    <x v="1"/>
    <m/>
    <s v="Yes"/>
    <x v="1"/>
    <x v="1"/>
    <n v="0.29390898956116346"/>
    <x v="0"/>
    <x v="0"/>
    <x v="1"/>
    <x v="0"/>
    <n v="0"/>
    <n v="0"/>
    <n v="11"/>
    <x v="0"/>
    <x v="0"/>
    <x v="1"/>
    <x v="0"/>
    <n v="0"/>
    <n v="0"/>
    <n v="0"/>
    <x v="0"/>
    <x v="2"/>
    <x v="1"/>
    <x v="2"/>
    <x v="1"/>
    <x v="0"/>
  </r>
  <r>
    <s v="Komplett"/>
    <n v="116677"/>
    <n v="399"/>
    <x v="0"/>
    <x v="0"/>
    <x v="1"/>
    <x v="0"/>
    <x v="0"/>
    <x v="0"/>
    <s v="Stockholm"/>
    <x v="1"/>
    <m/>
    <s v="Yes"/>
    <x v="1"/>
    <x v="1"/>
    <n v="-0.86664394566434577"/>
    <x v="0"/>
    <x v="0"/>
    <x v="1"/>
    <x v="0"/>
    <n v="35"/>
    <n v="0"/>
    <n v="0"/>
    <x v="0"/>
    <x v="0"/>
    <x v="0"/>
    <x v="1"/>
    <n v="1"/>
    <n v="0"/>
    <n v="0"/>
    <x v="0"/>
    <x v="0"/>
    <x v="0"/>
    <x v="3"/>
    <x v="0"/>
    <x v="0"/>
  </r>
  <r>
    <s v="Komplett"/>
    <n v="116681"/>
    <n v="400"/>
    <x v="0"/>
    <x v="1"/>
    <x v="1"/>
    <x v="0"/>
    <x v="0"/>
    <x v="2"/>
    <s v="Stockholm"/>
    <x v="1"/>
    <m/>
    <s v="Yes"/>
    <x v="1"/>
    <x v="0"/>
    <n v="-1.1689731890342774"/>
    <x v="0"/>
    <x v="0"/>
    <x v="0"/>
    <x v="1"/>
    <n v="13"/>
    <n v="23"/>
    <n v="0"/>
    <x v="0"/>
    <x v="0"/>
    <x v="0"/>
    <x v="0"/>
    <n v="3"/>
    <n v="1"/>
    <n v="0"/>
    <x v="0"/>
    <x v="0"/>
    <x v="0"/>
    <x v="2"/>
    <x v="0"/>
    <x v="1"/>
  </r>
  <r>
    <s v="Komplett"/>
    <n v="116710"/>
    <n v="401"/>
    <x v="1"/>
    <x v="1"/>
    <x v="1"/>
    <x v="0"/>
    <x v="0"/>
    <x v="2"/>
    <s v="Lund"/>
    <x v="1"/>
    <s v="Yes"/>
    <m/>
    <x v="0"/>
    <x v="1"/>
    <n v="-0.9459228446065302"/>
    <x v="0"/>
    <x v="2"/>
    <x v="1"/>
    <x v="0"/>
    <n v="23"/>
    <n v="0"/>
    <n v="23"/>
    <x v="0"/>
    <x v="0"/>
    <x v="1"/>
    <x v="0"/>
    <n v="11"/>
    <n v="1"/>
    <n v="0"/>
    <x v="0"/>
    <x v="0"/>
    <x v="0"/>
    <x v="3"/>
    <x v="0"/>
    <x v="1"/>
  </r>
  <r>
    <s v="Komplett"/>
    <n v="116802"/>
    <n v="402"/>
    <x v="0"/>
    <x v="1"/>
    <x v="1"/>
    <x v="0"/>
    <x v="0"/>
    <x v="5"/>
    <s v="Lund"/>
    <x v="1"/>
    <s v="Yes"/>
    <m/>
    <x v="0"/>
    <x v="0"/>
    <n v="0.11325740892216699"/>
    <x v="0"/>
    <x v="0"/>
    <x v="1"/>
    <x v="0"/>
    <n v="76"/>
    <n v="20"/>
    <n v="19"/>
    <x v="0"/>
    <x v="0"/>
    <x v="0"/>
    <x v="0"/>
    <n v="14"/>
    <n v="2"/>
    <n v="0"/>
    <x v="0"/>
    <x v="0"/>
    <x v="2"/>
    <x v="3"/>
    <x v="0"/>
    <x v="0"/>
  </r>
  <r>
    <s v="Bruten"/>
    <n v="116883"/>
    <n v="403"/>
    <x v="0"/>
    <x v="0"/>
    <x v="0"/>
    <x v="0"/>
    <x v="0"/>
    <x v="4"/>
    <s v="Stockholm"/>
    <x v="1"/>
    <s v="Yes"/>
    <m/>
    <x v="1"/>
    <x v="1"/>
    <n v="0.42986981085728321"/>
    <x v="0"/>
    <x v="0"/>
    <x v="0"/>
    <x v="1"/>
    <n v="39"/>
    <n v="10"/>
    <n v="16"/>
    <x v="1"/>
    <x v="0"/>
    <x v="1"/>
    <x v="1"/>
    <n v="9"/>
    <n v="2"/>
    <n v="0"/>
    <x v="1"/>
    <x v="0"/>
    <x v="0"/>
    <x v="3"/>
    <x v="0"/>
    <x v="0"/>
  </r>
  <r>
    <s v="Bruten"/>
    <n v="116886"/>
    <n v="404"/>
    <x v="0"/>
    <x v="0"/>
    <x v="0"/>
    <x v="0"/>
    <x v="0"/>
    <x v="0"/>
    <s v="Stockholm"/>
    <x v="1"/>
    <m/>
    <s v="Yes"/>
    <x v="1"/>
    <x v="0"/>
    <n v="-1.8564586195373707"/>
    <x v="0"/>
    <x v="0"/>
    <x v="0"/>
    <x v="0"/>
    <n v="13"/>
    <n v="31"/>
    <n v="8"/>
    <x v="0"/>
    <x v="0"/>
    <x v="0"/>
    <x v="1"/>
    <n v="8"/>
    <n v="5"/>
    <n v="0"/>
    <x v="1"/>
    <x v="0"/>
    <x v="0"/>
    <x v="4"/>
    <x v="0"/>
    <x v="1"/>
  </r>
  <r>
    <s v="Komplett"/>
    <n v="116888"/>
    <n v="405"/>
    <x v="0"/>
    <x v="1"/>
    <x v="1"/>
    <x v="1"/>
    <x v="0"/>
    <x v="5"/>
    <s v="Göteborg"/>
    <x v="1"/>
    <s v="Yes"/>
    <m/>
    <x v="0"/>
    <x v="1"/>
    <n v="-0.17690685173845003"/>
    <x v="0"/>
    <x v="1"/>
    <x v="0"/>
    <x v="1"/>
    <n v="51"/>
    <n v="0"/>
    <n v="23"/>
    <x v="1"/>
    <x v="0"/>
    <x v="0"/>
    <x v="1"/>
    <n v="10"/>
    <n v="1"/>
    <n v="0"/>
    <x v="1"/>
    <x v="0"/>
    <x v="0"/>
    <x v="3"/>
    <x v="0"/>
    <x v="1"/>
  </r>
  <r>
    <s v="Komplett"/>
    <n v="116911"/>
    <n v="406"/>
    <x v="0"/>
    <x v="1"/>
    <x v="1"/>
    <x v="0"/>
    <x v="0"/>
    <x v="5"/>
    <s v="Stockholm"/>
    <x v="1"/>
    <m/>
    <s v="Yes"/>
    <x v="0"/>
    <x v="1"/>
    <n v="-0.50409577819785756"/>
    <x v="0"/>
    <x v="0"/>
    <x v="0"/>
    <x v="1"/>
    <n v="0"/>
    <n v="0"/>
    <n v="16"/>
    <x v="0"/>
    <x v="0"/>
    <x v="1"/>
    <x v="0"/>
    <n v="8"/>
    <n v="1"/>
    <n v="0"/>
    <x v="0"/>
    <x v="0"/>
    <x v="2"/>
    <x v="3"/>
    <x v="0"/>
    <x v="1"/>
  </r>
  <r>
    <s v="Komplett"/>
    <n v="116939"/>
    <n v="407"/>
    <x v="0"/>
    <x v="0"/>
    <x v="1"/>
    <x v="0"/>
    <x v="0"/>
    <x v="5"/>
    <s v="Linköping"/>
    <x v="1"/>
    <s v="Yes"/>
    <m/>
    <x v="1"/>
    <x v="1"/>
    <n v="-3.6081544290095614E-2"/>
    <x v="0"/>
    <x v="0"/>
    <x v="1"/>
    <x v="0"/>
    <n v="57"/>
    <n v="0"/>
    <n v="24"/>
    <x v="0"/>
    <x v="1"/>
    <x v="0"/>
    <x v="0"/>
    <n v="17"/>
    <n v="12"/>
    <n v="0"/>
    <x v="0"/>
    <x v="1"/>
    <x v="0"/>
    <x v="2"/>
    <x v="0"/>
    <x v="0"/>
  </r>
  <r>
    <s v="Komplett"/>
    <n v="116940"/>
    <n v="408"/>
    <x v="0"/>
    <x v="0"/>
    <x v="1"/>
    <x v="0"/>
    <x v="0"/>
    <x v="5"/>
    <s v="Uppsala"/>
    <x v="1"/>
    <s v="&lt;-2 SD"/>
    <s v="Yes"/>
    <x v="1"/>
    <x v="1"/>
    <n v="-3.5060477280156914"/>
    <x v="0"/>
    <x v="0"/>
    <x v="0"/>
    <x v="0"/>
    <n v="0"/>
    <n v="0"/>
    <n v="0"/>
    <x v="1"/>
    <x v="0"/>
    <x v="1"/>
    <x v="0"/>
    <n v="0"/>
    <n v="0"/>
    <n v="0"/>
    <x v="0"/>
    <x v="0"/>
    <x v="2"/>
    <x v="2"/>
    <x v="0"/>
    <x v="0"/>
  </r>
  <r>
    <s v="Komplett"/>
    <n v="116973"/>
    <n v="409"/>
    <x v="0"/>
    <x v="0"/>
    <x v="1"/>
    <x v="1"/>
    <x v="0"/>
    <x v="5"/>
    <s v="Uppsala"/>
    <x v="1"/>
    <s v="&lt;-2 SD"/>
    <s v="Yes"/>
    <x v="0"/>
    <x v="1"/>
    <n v="-2.854185152321798"/>
    <x v="1"/>
    <x v="2"/>
    <x v="1"/>
    <x v="0"/>
    <n v="28"/>
    <n v="18"/>
    <n v="3"/>
    <x v="1"/>
    <x v="0"/>
    <x v="0"/>
    <x v="0"/>
    <n v="1"/>
    <n v="0"/>
    <n v="0"/>
    <x v="0"/>
    <x v="0"/>
    <x v="2"/>
    <x v="2"/>
    <x v="0"/>
    <x v="0"/>
  </r>
  <r>
    <s v="Komplett"/>
    <n v="116982"/>
    <n v="410"/>
    <x v="1"/>
    <x v="1"/>
    <x v="1"/>
    <x v="0"/>
    <x v="0"/>
    <x v="0"/>
    <s v="Lund"/>
    <x v="0"/>
    <s v="Yes"/>
    <m/>
    <x v="0"/>
    <x v="0"/>
    <n v="-1.2016280121454872"/>
    <x v="1"/>
    <x v="2"/>
    <x v="1"/>
    <x v="0"/>
    <n v="11"/>
    <n v="46"/>
    <n v="43"/>
    <x v="0"/>
    <x v="0"/>
    <x v="0"/>
    <x v="0"/>
    <n v="12"/>
    <n v="3"/>
    <n v="0"/>
    <x v="0"/>
    <x v="0"/>
    <x v="2"/>
    <x v="1"/>
    <x v="0"/>
    <x v="0"/>
  </r>
  <r>
    <s v="Komplett"/>
    <n v="117027"/>
    <n v="411"/>
    <x v="1"/>
    <x v="1"/>
    <x v="1"/>
    <x v="0"/>
    <x v="0"/>
    <x v="4"/>
    <s v="Linköping"/>
    <x v="0"/>
    <m/>
    <s v="Yes"/>
    <x v="1"/>
    <x v="1"/>
    <n v="-0.30790465573074266"/>
    <x v="0"/>
    <x v="2"/>
    <x v="1"/>
    <x v="0"/>
    <n v="42"/>
    <n v="12"/>
    <n v="0"/>
    <x v="0"/>
    <x v="0"/>
    <x v="0"/>
    <x v="0"/>
    <n v="5"/>
    <n v="8"/>
    <n v="0"/>
    <x v="0"/>
    <x v="2"/>
    <x v="1"/>
    <x v="2"/>
    <x v="1"/>
    <x v="0"/>
  </r>
  <r>
    <s v="Komplett"/>
    <n v="117033"/>
    <n v="412"/>
    <x v="1"/>
    <x v="0"/>
    <x v="1"/>
    <x v="0"/>
    <x v="0"/>
    <x v="2"/>
    <s v="Lund"/>
    <x v="1"/>
    <m/>
    <s v="No"/>
    <x v="0"/>
    <x v="0"/>
    <n v="-0.95030545532492583"/>
    <x v="0"/>
    <x v="2"/>
    <x v="1"/>
    <x v="1"/>
    <n v="30"/>
    <n v="0"/>
    <n v="0"/>
    <x v="0"/>
    <x v="0"/>
    <x v="0"/>
    <x v="0"/>
    <n v="0"/>
    <n v="0"/>
    <n v="0"/>
    <x v="0"/>
    <x v="0"/>
    <x v="0"/>
    <x v="2"/>
    <x v="0"/>
    <x v="1"/>
  </r>
  <r>
    <s v="Komplett"/>
    <n v="117056"/>
    <n v="413"/>
    <x v="0"/>
    <x v="1"/>
    <x v="1"/>
    <x v="0"/>
    <x v="0"/>
    <x v="2"/>
    <s v="Stockholm"/>
    <x v="1"/>
    <m/>
    <s v="No"/>
    <x v="0"/>
    <x v="0"/>
    <n v="-0.60764798323729696"/>
    <x v="0"/>
    <x v="2"/>
    <x v="1"/>
    <x v="0"/>
    <n v="22"/>
    <n v="14"/>
    <n v="30"/>
    <x v="0"/>
    <x v="0"/>
    <x v="0"/>
    <x v="0"/>
    <n v="14"/>
    <n v="13"/>
    <n v="0"/>
    <x v="0"/>
    <x v="0"/>
    <x v="1"/>
    <x v="2"/>
    <x v="0"/>
    <x v="1"/>
  </r>
  <r>
    <s v="Komplett"/>
    <n v="117158"/>
    <n v="414"/>
    <x v="0"/>
    <x v="1"/>
    <x v="1"/>
    <x v="0"/>
    <x v="0"/>
    <x v="2"/>
    <s v="Uppsala"/>
    <x v="1"/>
    <s v="&lt;-2 SD"/>
    <s v="Yes"/>
    <x v="0"/>
    <x v="0"/>
    <n v="-3.6914820321282225"/>
    <x v="0"/>
    <x v="2"/>
    <x v="1"/>
    <x v="0"/>
    <n v="84"/>
    <n v="0"/>
    <n v="8"/>
    <x v="0"/>
    <x v="0"/>
    <x v="0"/>
    <x v="0"/>
    <n v="5"/>
    <n v="0"/>
    <n v="0"/>
    <x v="0"/>
    <x v="0"/>
    <x v="0"/>
    <x v="2"/>
    <x v="0"/>
    <x v="1"/>
  </r>
  <r>
    <s v="Komplett"/>
    <n v="117213"/>
    <n v="415"/>
    <x v="1"/>
    <x v="0"/>
    <x v="1"/>
    <x v="0"/>
    <x v="0"/>
    <x v="0"/>
    <s v="Uppsala"/>
    <x v="1"/>
    <m/>
    <s v="Yes"/>
    <x v="0"/>
    <x v="0"/>
    <n v="6.3538168285377145E-2"/>
    <x v="1"/>
    <x v="0"/>
    <x v="1"/>
    <x v="0"/>
    <n v="66"/>
    <n v="0"/>
    <n v="0"/>
    <x v="1"/>
    <x v="0"/>
    <x v="0"/>
    <x v="0"/>
    <n v="0"/>
    <n v="0"/>
    <n v="0"/>
    <x v="0"/>
    <x v="0"/>
    <x v="0"/>
    <x v="3"/>
    <x v="0"/>
    <x v="0"/>
  </r>
  <r>
    <s v="Komplett"/>
    <n v="117373"/>
    <n v="416"/>
    <x v="1"/>
    <x v="1"/>
    <x v="1"/>
    <x v="0"/>
    <x v="0"/>
    <x v="0"/>
    <s v="Göteborg"/>
    <x v="1"/>
    <m/>
    <s v="Yes"/>
    <x v="0"/>
    <x v="0"/>
    <s v="m"/>
    <x v="1"/>
    <x v="0"/>
    <x v="1"/>
    <x v="0"/>
    <n v="15"/>
    <n v="19"/>
    <n v="12"/>
    <x v="1"/>
    <x v="0"/>
    <x v="0"/>
    <x v="0"/>
    <n v="7"/>
    <n v="5"/>
    <n v="0"/>
    <x v="0"/>
    <x v="2"/>
    <x v="1"/>
    <x v="2"/>
    <x v="1"/>
    <x v="0"/>
  </r>
  <r>
    <s v="Komplett"/>
    <n v="117428"/>
    <n v="417"/>
    <x v="0"/>
    <x v="0"/>
    <x v="1"/>
    <x v="0"/>
    <x v="0"/>
    <x v="0"/>
    <s v="Stockholm"/>
    <x v="1"/>
    <m/>
    <s v="Yes"/>
    <x v="0"/>
    <x v="1"/>
    <n v="-1.6142697881828316"/>
    <x v="0"/>
    <x v="0"/>
    <x v="1"/>
    <x v="0"/>
    <n v="21"/>
    <n v="0"/>
    <n v="0"/>
    <x v="1"/>
    <x v="0"/>
    <x v="0"/>
    <x v="1"/>
    <n v="3"/>
    <n v="1"/>
    <n v="0"/>
    <x v="0"/>
    <x v="0"/>
    <x v="0"/>
    <x v="3"/>
    <x v="0"/>
    <x v="0"/>
  </r>
  <r>
    <s v="Komplett"/>
    <n v="117429"/>
    <n v="418"/>
    <x v="0"/>
    <x v="1"/>
    <x v="1"/>
    <x v="0"/>
    <x v="0"/>
    <x v="5"/>
    <s v="Stockholm"/>
    <x v="0"/>
    <m/>
    <s v="Yes"/>
    <x v="0"/>
    <x v="0"/>
    <n v="-0.31173092698933552"/>
    <x v="1"/>
    <x v="2"/>
    <x v="1"/>
    <x v="0"/>
    <n v="18"/>
    <n v="8"/>
    <n v="2"/>
    <x v="0"/>
    <x v="0"/>
    <x v="0"/>
    <x v="0"/>
    <n v="2"/>
    <n v="0"/>
    <n v="0"/>
    <x v="0"/>
    <x v="0"/>
    <x v="2"/>
    <x v="2"/>
    <x v="0"/>
    <x v="0"/>
  </r>
  <r>
    <s v="Komplett"/>
    <n v="117430"/>
    <n v="419"/>
    <x v="1"/>
    <x v="0"/>
    <x v="0"/>
    <x v="0"/>
    <x v="0"/>
    <x v="3"/>
    <s v="Stockholm"/>
    <x v="1"/>
    <m/>
    <s v="Yes"/>
    <x v="0"/>
    <x v="0"/>
    <n v="-0.96874639603275292"/>
    <x v="0"/>
    <x v="0"/>
    <x v="0"/>
    <x v="1"/>
    <n v="23"/>
    <n v="2"/>
    <n v="0"/>
    <x v="0"/>
    <x v="1"/>
    <x v="1"/>
    <x v="0"/>
    <n v="3"/>
    <n v="1"/>
    <n v="0"/>
    <x v="1"/>
    <x v="0"/>
    <x v="0"/>
    <x v="3"/>
    <x v="0"/>
    <x v="0"/>
  </r>
  <r>
    <s v="Komplett"/>
    <n v="117478"/>
    <n v="420"/>
    <x v="0"/>
    <x v="0"/>
    <x v="1"/>
    <x v="0"/>
    <x v="0"/>
    <x v="5"/>
    <s v="Stockholm"/>
    <x v="1"/>
    <s v="Yes"/>
    <m/>
    <x v="0"/>
    <x v="0"/>
    <n v="-1.6107720380041528"/>
    <x v="1"/>
    <x v="1"/>
    <x v="0"/>
    <x v="1"/>
    <n v="16"/>
    <n v="0"/>
    <n v="31"/>
    <x v="0"/>
    <x v="0"/>
    <x v="1"/>
    <x v="0"/>
    <n v="23"/>
    <n v="11"/>
    <n v="0"/>
    <x v="0"/>
    <x v="0"/>
    <x v="0"/>
    <x v="3"/>
    <x v="0"/>
    <x v="0"/>
  </r>
  <r>
    <s v="Komplett"/>
    <n v="117489"/>
    <n v="421"/>
    <x v="1"/>
    <x v="0"/>
    <x v="1"/>
    <x v="0"/>
    <x v="0"/>
    <x v="1"/>
    <s v="Uppsala"/>
    <x v="1"/>
    <s v="Yes"/>
    <m/>
    <x v="0"/>
    <x v="0"/>
    <n v="-0.34584980237154145"/>
    <x v="1"/>
    <x v="1"/>
    <x v="1"/>
    <x v="1"/>
    <n v="44"/>
    <n v="23"/>
    <n v="53"/>
    <x v="0"/>
    <x v="1"/>
    <x v="0"/>
    <x v="0"/>
    <n v="6"/>
    <n v="0"/>
    <n v="0"/>
    <x v="1"/>
    <x v="0"/>
    <x v="0"/>
    <x v="3"/>
    <x v="0"/>
    <x v="0"/>
  </r>
  <r>
    <s v="Komplett"/>
    <n v="117505"/>
    <n v="422"/>
    <x v="1"/>
    <x v="1"/>
    <x v="1"/>
    <x v="0"/>
    <x v="0"/>
    <x v="1"/>
    <s v="Stockholm"/>
    <x v="1"/>
    <m/>
    <s v="Yes"/>
    <x v="0"/>
    <x v="0"/>
    <n v="-8.1078341947907168E-2"/>
    <x v="1"/>
    <x v="0"/>
    <x v="0"/>
    <x v="1"/>
    <n v="0"/>
    <n v="0"/>
    <n v="18"/>
    <x v="0"/>
    <x v="0"/>
    <x v="1"/>
    <x v="1"/>
    <n v="7"/>
    <n v="4"/>
    <n v="0"/>
    <x v="0"/>
    <x v="0"/>
    <x v="1"/>
    <x v="3"/>
    <x v="0"/>
    <x v="1"/>
  </r>
  <r>
    <s v="Bruten"/>
    <n v="117578"/>
    <n v="423"/>
    <x v="0"/>
    <x v="1"/>
    <x v="1"/>
    <x v="1"/>
    <x v="0"/>
    <x v="1"/>
    <s v="Linköping"/>
    <x v="1"/>
    <m/>
    <s v="Yes"/>
    <x v="0"/>
    <x v="1"/>
    <n v="-1.0407632263660018"/>
    <x v="0"/>
    <x v="2"/>
    <x v="1"/>
    <x v="0"/>
    <n v="110"/>
    <n v="0"/>
    <n v="56"/>
    <x v="0"/>
    <x v="0"/>
    <x v="0"/>
    <x v="0"/>
    <n v="13"/>
    <n v="7"/>
    <n v="0"/>
    <x v="0"/>
    <x v="0"/>
    <x v="0"/>
    <x v="3"/>
    <x v="0"/>
    <x v="0"/>
  </r>
  <r>
    <s v="Komplett"/>
    <n v="117579"/>
    <n v="424"/>
    <x v="0"/>
    <x v="1"/>
    <x v="1"/>
    <x v="0"/>
    <x v="0"/>
    <x v="5"/>
    <s v="Linköping"/>
    <x v="1"/>
    <m/>
    <s v="Yes"/>
    <x v="0"/>
    <x v="1"/>
    <n v="-1.4178513518609299"/>
    <x v="0"/>
    <x v="2"/>
    <x v="1"/>
    <x v="0"/>
    <n v="42"/>
    <n v="56"/>
    <n v="0"/>
    <x v="1"/>
    <x v="0"/>
    <x v="0"/>
    <x v="0"/>
    <n v="5"/>
    <n v="5"/>
    <n v="0"/>
    <x v="0"/>
    <x v="0"/>
    <x v="0"/>
    <x v="3"/>
    <x v="0"/>
    <x v="1"/>
  </r>
  <r>
    <s v="Komplett"/>
    <n v="117610"/>
    <n v="425"/>
    <x v="0"/>
    <x v="0"/>
    <x v="1"/>
    <x v="0"/>
    <x v="0"/>
    <x v="2"/>
    <s v="Lund"/>
    <x v="1"/>
    <s v="Yes"/>
    <m/>
    <x v="1"/>
    <x v="1"/>
    <n v="-0.35842293906810035"/>
    <x v="0"/>
    <x v="0"/>
    <x v="0"/>
    <x v="1"/>
    <n v="41"/>
    <n v="15"/>
    <n v="39"/>
    <x v="1"/>
    <x v="0"/>
    <x v="1"/>
    <x v="1"/>
    <n v="23"/>
    <n v="12"/>
    <n v="0"/>
    <x v="1"/>
    <x v="1"/>
    <x v="0"/>
    <x v="3"/>
    <x v="0"/>
    <x v="1"/>
  </r>
  <r>
    <s v="Komplett"/>
    <n v="117624"/>
    <n v="426"/>
    <x v="0"/>
    <x v="0"/>
    <x v="1"/>
    <x v="0"/>
    <x v="0"/>
    <x v="2"/>
    <s v="Linköping"/>
    <x v="1"/>
    <m/>
    <s v="Yes"/>
    <x v="1"/>
    <x v="1"/>
    <n v="-0.39327070133275072"/>
    <x v="0"/>
    <x v="0"/>
    <x v="0"/>
    <x v="1"/>
    <n v="0"/>
    <n v="0"/>
    <n v="3"/>
    <x v="1"/>
    <x v="0"/>
    <x v="0"/>
    <x v="1"/>
    <n v="4"/>
    <n v="4"/>
    <n v="0"/>
    <x v="1"/>
    <x v="1"/>
    <x v="0"/>
    <x v="3"/>
    <x v="0"/>
    <x v="1"/>
  </r>
  <r>
    <s v="Komplett"/>
    <n v="117734"/>
    <n v="427"/>
    <x v="1"/>
    <x v="0"/>
    <x v="1"/>
    <x v="0"/>
    <x v="0"/>
    <x v="2"/>
    <s v="Lund"/>
    <x v="0"/>
    <m/>
    <s v="Yes"/>
    <x v="0"/>
    <x v="1"/>
    <n v="-0.36358127556430841"/>
    <x v="0"/>
    <x v="0"/>
    <x v="1"/>
    <x v="0"/>
    <n v="0"/>
    <n v="0"/>
    <n v="1"/>
    <x v="0"/>
    <x v="0"/>
    <x v="1"/>
    <x v="0"/>
    <n v="1"/>
    <n v="0"/>
    <n v="0"/>
    <x v="0"/>
    <x v="0"/>
    <x v="2"/>
    <x v="2"/>
    <x v="0"/>
    <x v="1"/>
  </r>
  <r>
    <s v="Bruten"/>
    <n v="117744"/>
    <n v="428"/>
    <x v="0"/>
    <x v="0"/>
    <x v="1"/>
    <x v="0"/>
    <x v="0"/>
    <x v="1"/>
    <s v="Umeå"/>
    <x v="1"/>
    <m/>
    <s v="Yes"/>
    <x v="0"/>
    <x v="0"/>
    <n v="-0.86730268863833482"/>
    <x v="1"/>
    <x v="0"/>
    <x v="0"/>
    <x v="1"/>
    <n v="27"/>
    <n v="5"/>
    <n v="12"/>
    <x v="0"/>
    <x v="0"/>
    <x v="1"/>
    <x v="0"/>
    <n v="6"/>
    <n v="5"/>
    <n v="0"/>
    <x v="1"/>
    <x v="0"/>
    <x v="0"/>
    <x v="4"/>
    <x v="0"/>
    <x v="1"/>
  </r>
  <r>
    <s v="Komplett"/>
    <n v="117745"/>
    <n v="429"/>
    <x v="0"/>
    <x v="0"/>
    <x v="1"/>
    <x v="0"/>
    <x v="0"/>
    <x v="1"/>
    <s v="Umeå"/>
    <x v="1"/>
    <s v="Yes"/>
    <m/>
    <x v="1"/>
    <x v="0"/>
    <n v="-0.16014092401313154"/>
    <x v="0"/>
    <x v="0"/>
    <x v="0"/>
    <x v="0"/>
    <n v="0"/>
    <n v="0"/>
    <n v="15"/>
    <x v="0"/>
    <x v="0"/>
    <x v="1"/>
    <x v="0"/>
    <n v="9"/>
    <n v="2"/>
    <n v="0"/>
    <x v="0"/>
    <x v="0"/>
    <x v="0"/>
    <x v="3"/>
    <x v="0"/>
    <x v="0"/>
  </r>
  <r>
    <s v="Komplett"/>
    <n v="117851"/>
    <n v="430"/>
    <x v="1"/>
    <x v="1"/>
    <x v="1"/>
    <x v="0"/>
    <x v="0"/>
    <x v="5"/>
    <s v="Stockholm"/>
    <x v="1"/>
    <s v="&lt;-2 SD"/>
    <s v="Yes"/>
    <x v="0"/>
    <x v="0"/>
    <n v="-3.2434782608695651"/>
    <x v="1"/>
    <x v="2"/>
    <x v="1"/>
    <x v="1"/>
    <n v="1"/>
    <n v="0"/>
    <n v="13"/>
    <x v="0"/>
    <x v="0"/>
    <x v="0"/>
    <x v="0"/>
    <n v="11"/>
    <n v="12"/>
    <n v="0"/>
    <x v="0"/>
    <x v="0"/>
    <x v="2"/>
    <x v="3"/>
    <x v="0"/>
    <x v="1"/>
  </r>
  <r>
    <s v="Komplett"/>
    <n v="117852"/>
    <n v="431"/>
    <x v="0"/>
    <x v="1"/>
    <x v="1"/>
    <x v="1"/>
    <x v="0"/>
    <x v="3"/>
    <s v="Stockholm"/>
    <x v="1"/>
    <s v="&lt;-2 SD"/>
    <s v="Yes"/>
    <x v="1"/>
    <x v="1"/>
    <n v="-2.0782608695652174"/>
    <x v="0"/>
    <x v="0"/>
    <x v="0"/>
    <x v="0"/>
    <n v="30"/>
    <n v="21"/>
    <n v="18"/>
    <x v="0"/>
    <x v="1"/>
    <x v="0"/>
    <x v="0"/>
    <n v="13"/>
    <n v="4"/>
    <n v="0"/>
    <x v="1"/>
    <x v="1"/>
    <x v="1"/>
    <x v="2"/>
    <x v="1"/>
    <x v="0"/>
  </r>
  <r>
    <s v="Komplett"/>
    <n v="117854"/>
    <n v="432"/>
    <x v="0"/>
    <x v="1"/>
    <x v="1"/>
    <x v="0"/>
    <x v="2"/>
    <x v="3"/>
    <s v="Stockholm"/>
    <x v="1"/>
    <m/>
    <s v="Yes"/>
    <x v="1"/>
    <x v="1"/>
    <n v="-0.65105908584169458"/>
    <x v="0"/>
    <x v="2"/>
    <x v="1"/>
    <x v="0"/>
    <n v="22"/>
    <n v="10"/>
    <n v="3"/>
    <x v="0"/>
    <x v="0"/>
    <x v="0"/>
    <x v="0"/>
    <n v="2"/>
    <n v="1"/>
    <n v="0"/>
    <x v="0"/>
    <x v="2"/>
    <x v="1"/>
    <x v="2"/>
    <x v="1"/>
    <x v="0"/>
  </r>
  <r>
    <s v="Komplett"/>
    <n v="117855"/>
    <n v="433"/>
    <x v="0"/>
    <x v="1"/>
    <x v="1"/>
    <x v="0"/>
    <x v="1"/>
    <x v="0"/>
    <s v="Göteborg"/>
    <x v="1"/>
    <m/>
    <s v="Yes"/>
    <x v="1"/>
    <x v="1"/>
    <n v="0.21382751247327153"/>
    <x v="0"/>
    <x v="0"/>
    <x v="1"/>
    <x v="0"/>
    <n v="30"/>
    <n v="0"/>
    <n v="0"/>
    <x v="0"/>
    <x v="0"/>
    <x v="0"/>
    <x v="0"/>
    <n v="3"/>
    <n v="9"/>
    <n v="0"/>
    <x v="0"/>
    <x v="2"/>
    <x v="1"/>
    <x v="2"/>
    <x v="1"/>
    <x v="0"/>
  </r>
  <r>
    <s v="Bruten"/>
    <n v="117872"/>
    <n v="434"/>
    <x v="0"/>
    <x v="1"/>
    <x v="1"/>
    <x v="0"/>
    <x v="2"/>
    <x v="2"/>
    <s v="Uppsala"/>
    <x v="0"/>
    <m/>
    <s v="No"/>
    <x v="1"/>
    <x v="1"/>
    <n v="-0.79130434782608694"/>
    <x v="0"/>
    <x v="1"/>
    <x v="1"/>
    <x v="0"/>
    <n v="35"/>
    <n v="0"/>
    <n v="11"/>
    <x v="0"/>
    <x v="0"/>
    <x v="0"/>
    <x v="0"/>
    <n v="1"/>
    <n v="0"/>
    <n v="0"/>
    <x v="0"/>
    <x v="2"/>
    <x v="1"/>
    <x v="2"/>
    <x v="1"/>
    <x v="0"/>
  </r>
  <r>
    <s v="Komplett"/>
    <n v="117893"/>
    <n v="435"/>
    <x v="0"/>
    <x v="1"/>
    <x v="1"/>
    <x v="0"/>
    <x v="2"/>
    <x v="2"/>
    <s v="Göteborg"/>
    <x v="0"/>
    <m/>
    <s v="Yes"/>
    <x v="1"/>
    <x v="1"/>
    <n v="0.85088720556189679"/>
    <x v="0"/>
    <x v="0"/>
    <x v="1"/>
    <x v="0"/>
    <n v="0"/>
    <n v="0"/>
    <n v="18"/>
    <x v="0"/>
    <x v="0"/>
    <x v="0"/>
    <x v="0"/>
    <n v="9"/>
    <n v="5"/>
    <n v="0"/>
    <x v="0"/>
    <x v="2"/>
    <x v="1"/>
    <x v="2"/>
    <x v="1"/>
    <x v="0"/>
  </r>
  <r>
    <s v="Komplett"/>
    <n v="117912"/>
    <n v="436"/>
    <x v="0"/>
    <x v="1"/>
    <x v="1"/>
    <x v="1"/>
    <x v="0"/>
    <x v="2"/>
    <s v="Stockholm"/>
    <x v="1"/>
    <m/>
    <s v="Yes"/>
    <x v="1"/>
    <x v="1"/>
    <n v="-0.12978585334198572"/>
    <x v="1"/>
    <x v="0"/>
    <x v="1"/>
    <x v="0"/>
    <n v="30"/>
    <n v="0"/>
    <n v="0"/>
    <x v="0"/>
    <x v="0"/>
    <x v="0"/>
    <x v="0"/>
    <n v="0"/>
    <n v="0"/>
    <n v="0"/>
    <x v="0"/>
    <x v="2"/>
    <x v="1"/>
    <x v="2"/>
    <x v="1"/>
    <x v="0"/>
  </r>
  <r>
    <s v="Komplett"/>
    <n v="117917"/>
    <n v="437"/>
    <x v="0"/>
    <x v="0"/>
    <x v="0"/>
    <x v="0"/>
    <x v="0"/>
    <x v="2"/>
    <s v="Lund"/>
    <x v="1"/>
    <m/>
    <s v="Yes"/>
    <x v="1"/>
    <x v="1"/>
    <n v="-0.64727675339607371"/>
    <x v="0"/>
    <x v="0"/>
    <x v="0"/>
    <x v="1"/>
    <n v="6"/>
    <n v="0"/>
    <n v="2"/>
    <x v="1"/>
    <x v="0"/>
    <x v="1"/>
    <x v="1"/>
    <n v="6"/>
    <n v="0"/>
    <n v="0"/>
    <x v="1"/>
    <x v="0"/>
    <x v="1"/>
    <x v="4"/>
    <x v="0"/>
    <x v="1"/>
  </r>
  <r>
    <s v="Komplett"/>
    <n v="117923"/>
    <n v="438"/>
    <x v="0"/>
    <x v="0"/>
    <x v="1"/>
    <x v="0"/>
    <x v="0"/>
    <x v="2"/>
    <s v="Uppsala"/>
    <x v="1"/>
    <m/>
    <s v="Yes"/>
    <x v="1"/>
    <x v="1"/>
    <n v="-1.6352254822637653"/>
    <x v="0"/>
    <x v="0"/>
    <x v="1"/>
    <x v="1"/>
    <n v="25"/>
    <n v="0"/>
    <n v="6"/>
    <x v="0"/>
    <x v="0"/>
    <x v="1"/>
    <x v="1"/>
    <n v="2"/>
    <n v="0"/>
    <n v="0"/>
    <x v="1"/>
    <x v="0"/>
    <x v="0"/>
    <x v="3"/>
    <x v="0"/>
    <x v="1"/>
  </r>
  <r>
    <s v="Komplett"/>
    <n v="117940"/>
    <n v="439"/>
    <x v="0"/>
    <x v="1"/>
    <x v="1"/>
    <x v="1"/>
    <x v="0"/>
    <x v="4"/>
    <s v="Uppsala"/>
    <x v="0"/>
    <s v="Yes"/>
    <m/>
    <x v="0"/>
    <x v="1"/>
    <n v="0.89362433407802022"/>
    <x v="0"/>
    <x v="2"/>
    <x v="1"/>
    <x v="0"/>
    <n v="26"/>
    <n v="26"/>
    <n v="5"/>
    <x v="0"/>
    <x v="0"/>
    <x v="0"/>
    <x v="0"/>
    <n v="4"/>
    <n v="8"/>
    <n v="0"/>
    <x v="1"/>
    <x v="0"/>
    <x v="2"/>
    <x v="3"/>
    <x v="0"/>
    <x v="0"/>
  </r>
  <r>
    <s v="Komplett"/>
    <n v="117953"/>
    <n v="440"/>
    <x v="1"/>
    <x v="1"/>
    <x v="1"/>
    <x v="0"/>
    <x v="0"/>
    <x v="5"/>
    <s v="Uppsala"/>
    <x v="1"/>
    <s v="&lt;-2 SD"/>
    <s v="Yes"/>
    <x v="0"/>
    <x v="1"/>
    <n v="-3.0439740221109512"/>
    <x v="0"/>
    <x v="2"/>
    <x v="1"/>
    <x v="0"/>
    <n v="79"/>
    <n v="0"/>
    <n v="27"/>
    <x v="0"/>
    <x v="0"/>
    <x v="0"/>
    <x v="0"/>
    <n v="18"/>
    <n v="8"/>
    <n v="0"/>
    <x v="0"/>
    <x v="0"/>
    <x v="2"/>
    <x v="3"/>
    <x v="0"/>
    <x v="1"/>
  </r>
  <r>
    <s v="Komplett"/>
    <n v="117954"/>
    <n v="441"/>
    <x v="0"/>
    <x v="0"/>
    <x v="0"/>
    <x v="0"/>
    <x v="0"/>
    <x v="4"/>
    <s v="Uppsala"/>
    <x v="1"/>
    <s v="&lt;-2 SD"/>
    <s v="Yes"/>
    <x v="1"/>
    <x v="0"/>
    <n v="-4.0850726290218633"/>
    <x v="0"/>
    <x v="0"/>
    <x v="0"/>
    <x v="1"/>
    <n v="78"/>
    <n v="0"/>
    <n v="28"/>
    <x v="0"/>
    <x v="1"/>
    <x v="0"/>
    <x v="1"/>
    <n v="26"/>
    <n v="12"/>
    <n v="0"/>
    <x v="1"/>
    <x v="1"/>
    <x v="0"/>
    <x v="4"/>
    <x v="0"/>
    <x v="0"/>
  </r>
  <r>
    <s v="Bruten"/>
    <n v="117960"/>
    <n v="442"/>
    <x v="0"/>
    <x v="1"/>
    <x v="1"/>
    <x v="0"/>
    <x v="0"/>
    <x v="4"/>
    <s v="Stockholm"/>
    <x v="1"/>
    <m/>
    <s v="Yes"/>
    <x v="0"/>
    <x v="1"/>
    <n v="-0.1257202723939235"/>
    <x v="0"/>
    <x v="1"/>
    <x v="1"/>
    <x v="0"/>
    <n v="45"/>
    <n v="0"/>
    <n v="16"/>
    <x v="0"/>
    <x v="0"/>
    <x v="1"/>
    <x v="0"/>
    <n v="3"/>
    <n v="1"/>
    <n v="0"/>
    <x v="0"/>
    <x v="0"/>
    <x v="2"/>
    <x v="3"/>
    <x v="0"/>
    <x v="1"/>
  </r>
  <r>
    <s v="Komplett"/>
    <n v="118052"/>
    <n v="443"/>
    <x v="1"/>
    <x v="1"/>
    <x v="1"/>
    <x v="0"/>
    <x v="0"/>
    <x v="5"/>
    <s v="Uppsala"/>
    <x v="1"/>
    <m/>
    <s v="Yes"/>
    <x v="0"/>
    <x v="0"/>
    <n v="-1.2511729746637472"/>
    <x v="1"/>
    <x v="0"/>
    <x v="0"/>
    <x v="0"/>
    <n v="54"/>
    <n v="0"/>
    <n v="2"/>
    <x v="1"/>
    <x v="0"/>
    <x v="0"/>
    <x v="0"/>
    <n v="1"/>
    <n v="0"/>
    <n v="0"/>
    <x v="0"/>
    <x v="2"/>
    <x v="1"/>
    <x v="1"/>
    <x v="1"/>
    <x v="0"/>
  </r>
  <r>
    <s v="Komplett"/>
    <n v="118053"/>
    <n v="444"/>
    <x v="1"/>
    <x v="1"/>
    <x v="1"/>
    <x v="0"/>
    <x v="0"/>
    <x v="2"/>
    <s v="Uppsala"/>
    <x v="1"/>
    <m/>
    <s v="Yes"/>
    <x v="0"/>
    <x v="0"/>
    <n v="-0.77155666770931075"/>
    <x v="0"/>
    <x v="0"/>
    <x v="1"/>
    <x v="0"/>
    <n v="55"/>
    <n v="0"/>
    <n v="2"/>
    <x v="0"/>
    <x v="0"/>
    <x v="1"/>
    <x v="0"/>
    <n v="1"/>
    <n v="0"/>
    <n v="0"/>
    <x v="0"/>
    <x v="0"/>
    <x v="0"/>
    <x v="2"/>
    <x v="0"/>
    <x v="0"/>
  </r>
  <r>
    <s v="Komplett"/>
    <n v="118119"/>
    <n v="445"/>
    <x v="0"/>
    <x v="1"/>
    <x v="1"/>
    <x v="0"/>
    <x v="0"/>
    <x v="3"/>
    <s v="Göteborg"/>
    <x v="0"/>
    <m/>
    <s v="Yes"/>
    <x v="0"/>
    <x v="0"/>
    <n v="1.5666055227802289"/>
    <x v="0"/>
    <x v="0"/>
    <x v="1"/>
    <x v="0"/>
    <n v="25"/>
    <n v="0"/>
    <n v="0"/>
    <x v="0"/>
    <x v="0"/>
    <x v="1"/>
    <x v="0"/>
    <n v="5"/>
    <n v="0"/>
    <n v="0"/>
    <x v="1"/>
    <x v="0"/>
    <x v="2"/>
    <x v="2"/>
    <x v="0"/>
    <x v="1"/>
  </r>
  <r>
    <s v="Komplett"/>
    <n v="118153"/>
    <n v="446"/>
    <x v="0"/>
    <x v="0"/>
    <x v="1"/>
    <x v="1"/>
    <x v="0"/>
    <x v="2"/>
    <s v="Stockholm"/>
    <x v="1"/>
    <s v="No"/>
    <m/>
    <x v="1"/>
    <x v="1"/>
    <n v="1.0444170627236988"/>
    <x v="1"/>
    <x v="0"/>
    <x v="0"/>
    <x v="1"/>
    <n v="40"/>
    <n v="0"/>
    <n v="48"/>
    <x v="1"/>
    <x v="0"/>
    <x v="0"/>
    <x v="1"/>
    <n v="22"/>
    <n v="14"/>
    <n v="6"/>
    <x v="1"/>
    <x v="1"/>
    <x v="0"/>
    <x v="3"/>
    <x v="0"/>
    <x v="0"/>
  </r>
  <r>
    <s v="Komplett"/>
    <n v="118158"/>
    <n v="447"/>
    <x v="1"/>
    <x v="1"/>
    <x v="1"/>
    <x v="0"/>
    <x v="0"/>
    <x v="3"/>
    <s v="Göteborg"/>
    <x v="1"/>
    <s v="Yes"/>
    <m/>
    <x v="0"/>
    <x v="0"/>
    <n v="-1.6943219211650211"/>
    <x v="1"/>
    <x v="2"/>
    <x v="1"/>
    <x v="0"/>
    <n v="67"/>
    <n v="0"/>
    <n v="26"/>
    <x v="0"/>
    <x v="0"/>
    <x v="0"/>
    <x v="0"/>
    <n v="29"/>
    <n v="15"/>
    <n v="0"/>
    <x v="0"/>
    <x v="0"/>
    <x v="2"/>
    <x v="3"/>
    <x v="0"/>
    <x v="1"/>
  </r>
  <r>
    <s v="Bruten"/>
    <n v="118210"/>
    <n v="448"/>
    <x v="0"/>
    <x v="1"/>
    <x v="1"/>
    <x v="0"/>
    <x v="0"/>
    <x v="5"/>
    <s v="Uppsala"/>
    <x v="1"/>
    <m/>
    <s v="Yes"/>
    <x v="1"/>
    <x v="0"/>
    <n v="1.1103040365258898"/>
    <x v="1"/>
    <x v="1"/>
    <x v="0"/>
    <x v="0"/>
    <n v="9"/>
    <n v="0"/>
    <n v="0"/>
    <x v="1"/>
    <x v="0"/>
    <x v="0"/>
    <x v="0"/>
    <n v="2"/>
    <n v="0"/>
    <n v="0"/>
    <x v="0"/>
    <x v="0"/>
    <x v="0"/>
    <x v="4"/>
    <x v="0"/>
    <x v="0"/>
  </r>
  <r>
    <s v="Bruten"/>
    <n v="118213"/>
    <n v="449"/>
    <x v="1"/>
    <x v="1"/>
    <x v="1"/>
    <x v="0"/>
    <x v="0"/>
    <x v="0"/>
    <s v="Uppsala"/>
    <x v="1"/>
    <m/>
    <s v="Yes"/>
    <x v="0"/>
    <x v="1"/>
    <n v="-0.99152248277229682"/>
    <x v="0"/>
    <x v="0"/>
    <x v="1"/>
    <x v="0"/>
    <n v="35"/>
    <n v="5"/>
    <n v="58"/>
    <x v="0"/>
    <x v="0"/>
    <x v="0"/>
    <x v="0"/>
    <n v="11"/>
    <n v="3"/>
    <n v="0"/>
    <x v="0"/>
    <x v="0"/>
    <x v="2"/>
    <x v="3"/>
    <x v="0"/>
    <x v="0"/>
  </r>
  <r>
    <s v="Komplett"/>
    <n v="118321"/>
    <n v="450"/>
    <x v="0"/>
    <x v="0"/>
    <x v="1"/>
    <x v="0"/>
    <x v="0"/>
    <x v="0"/>
    <s v="Lund"/>
    <x v="0"/>
    <s v="&lt;-2 SD"/>
    <s v="Yes"/>
    <x v="1"/>
    <x v="1"/>
    <n v="-3.8692597495163423"/>
    <x v="0"/>
    <x v="0"/>
    <x v="1"/>
    <x v="0"/>
    <n v="0"/>
    <n v="0"/>
    <n v="0"/>
    <x v="1"/>
    <x v="0"/>
    <x v="1"/>
    <x v="0"/>
    <n v="0"/>
    <n v="0"/>
    <n v="0"/>
    <x v="0"/>
    <x v="0"/>
    <x v="0"/>
    <x v="2"/>
    <x v="0"/>
    <x v="0"/>
  </r>
  <r>
    <s v="Bruten"/>
    <n v="118345"/>
    <n v="451"/>
    <x v="0"/>
    <x v="0"/>
    <x v="1"/>
    <x v="0"/>
    <x v="0"/>
    <x v="2"/>
    <s v="Umeå"/>
    <x v="1"/>
    <s v="No"/>
    <m/>
    <x v="1"/>
    <x v="0"/>
    <n v="-1.4240266626268745"/>
    <x v="0"/>
    <x v="0"/>
    <x v="1"/>
    <x v="1"/>
    <n v="40"/>
    <n v="24"/>
    <n v="37"/>
    <x v="1"/>
    <x v="0"/>
    <x v="1"/>
    <x v="0"/>
    <n v="26"/>
    <n v="7"/>
    <n v="0"/>
    <x v="0"/>
    <x v="0"/>
    <x v="1"/>
    <x v="3"/>
    <x v="0"/>
    <x v="1"/>
  </r>
  <r>
    <s v="Bruten"/>
    <n v="118413"/>
    <n v="452"/>
    <x v="1"/>
    <x v="1"/>
    <x v="1"/>
    <x v="0"/>
    <x v="0"/>
    <x v="3"/>
    <s v="Uppsala"/>
    <x v="1"/>
    <s v="Yes"/>
    <m/>
    <x v="0"/>
    <x v="0"/>
    <n v="-1.4492753623188406"/>
    <x v="1"/>
    <x v="2"/>
    <x v="1"/>
    <x v="0"/>
    <n v="73"/>
    <n v="60"/>
    <n v="123"/>
    <x v="0"/>
    <x v="0"/>
    <x v="0"/>
    <x v="0"/>
    <n v="1"/>
    <n v="0"/>
    <n v="0"/>
    <x v="0"/>
    <x v="1"/>
    <x v="0"/>
    <x v="3"/>
    <x v="0"/>
    <x v="1"/>
  </r>
  <r>
    <s v="Komplett"/>
    <n v="118441"/>
    <n v="453"/>
    <x v="0"/>
    <x v="1"/>
    <x v="1"/>
    <x v="0"/>
    <x v="0"/>
    <x v="5"/>
    <s v="Göteborg"/>
    <x v="0"/>
    <m/>
    <s v="Yes"/>
    <x v="0"/>
    <x v="0"/>
    <n v="-1.7489375612945408"/>
    <x v="0"/>
    <x v="2"/>
    <x v="1"/>
    <x v="0"/>
    <n v="37"/>
    <n v="13"/>
    <n v="6"/>
    <x v="1"/>
    <x v="0"/>
    <x v="0"/>
    <x v="0"/>
    <n v="11"/>
    <n v="2"/>
    <n v="0"/>
    <x v="0"/>
    <x v="0"/>
    <x v="1"/>
    <x v="3"/>
    <x v="0"/>
    <x v="0"/>
  </r>
  <r>
    <s v="Komplett"/>
    <n v="118464"/>
    <n v="454"/>
    <x v="1"/>
    <x v="1"/>
    <x v="1"/>
    <x v="0"/>
    <x v="0"/>
    <x v="4"/>
    <s v="Lund"/>
    <x v="1"/>
    <m/>
    <s v="Yes"/>
    <x v="0"/>
    <x v="1"/>
    <n v="-0.17079419299743809"/>
    <x v="0"/>
    <x v="0"/>
    <x v="1"/>
    <x v="0"/>
    <n v="32"/>
    <n v="25"/>
    <n v="0"/>
    <x v="0"/>
    <x v="0"/>
    <x v="0"/>
    <x v="0"/>
    <n v="4"/>
    <n v="0"/>
    <n v="0"/>
    <x v="0"/>
    <x v="2"/>
    <x v="1"/>
    <x v="2"/>
    <x v="1"/>
    <x v="0"/>
  </r>
  <r>
    <s v="Komplett"/>
    <n v="118467"/>
    <n v="455"/>
    <x v="1"/>
    <x v="1"/>
    <x v="1"/>
    <x v="0"/>
    <x v="0"/>
    <x v="5"/>
    <s v="Göteborg"/>
    <x v="1"/>
    <s v="Yes"/>
    <m/>
    <x v="1"/>
    <x v="0"/>
    <n v="-1.4585536937037245"/>
    <x v="0"/>
    <x v="0"/>
    <x v="1"/>
    <x v="0"/>
    <n v="37"/>
    <n v="0"/>
    <n v="18"/>
    <x v="1"/>
    <x v="0"/>
    <x v="0"/>
    <x v="0"/>
    <n v="11"/>
    <n v="6"/>
    <n v="0"/>
    <x v="1"/>
    <x v="2"/>
    <x v="1"/>
    <x v="2"/>
    <x v="1"/>
    <x v="0"/>
  </r>
  <r>
    <s v="Komplett"/>
    <n v="118491"/>
    <n v="456"/>
    <x v="0"/>
    <x v="1"/>
    <x v="1"/>
    <x v="0"/>
    <x v="0"/>
    <x v="2"/>
    <s v="Uppsala"/>
    <x v="1"/>
    <m/>
    <s v="Yes"/>
    <x v="0"/>
    <x v="0"/>
    <n v="-0.1677617782748497"/>
    <x v="0"/>
    <x v="0"/>
    <x v="1"/>
    <x v="0"/>
    <n v="43"/>
    <n v="0"/>
    <n v="6"/>
    <x v="0"/>
    <x v="0"/>
    <x v="1"/>
    <x v="0"/>
    <n v="3"/>
    <n v="0"/>
    <n v="0"/>
    <x v="0"/>
    <x v="0"/>
    <x v="2"/>
    <x v="3"/>
    <x v="0"/>
    <x v="0"/>
  </r>
  <r>
    <s v="Komplett"/>
    <n v="118502"/>
    <n v="457"/>
    <x v="0"/>
    <x v="1"/>
    <x v="1"/>
    <x v="0"/>
    <x v="0"/>
    <x v="2"/>
    <s v="Stockholm"/>
    <x v="1"/>
    <m/>
    <s v="Yes"/>
    <x v="0"/>
    <x v="0"/>
    <n v="-0.12740882306099696"/>
    <x v="0"/>
    <x v="0"/>
    <x v="1"/>
    <x v="0"/>
    <n v="29"/>
    <n v="9"/>
    <n v="8"/>
    <x v="0"/>
    <x v="0"/>
    <x v="0"/>
    <x v="0"/>
    <n v="9"/>
    <n v="2"/>
    <n v="0"/>
    <x v="0"/>
    <x v="0"/>
    <x v="2"/>
    <x v="2"/>
    <x v="0"/>
    <x v="1"/>
  </r>
  <r>
    <s v="Komplett"/>
    <n v="118542"/>
    <n v="458"/>
    <x v="0"/>
    <x v="0"/>
    <x v="1"/>
    <x v="0"/>
    <x v="0"/>
    <x v="0"/>
    <s v="Uppsala"/>
    <x v="1"/>
    <m/>
    <s v="No"/>
    <x v="1"/>
    <x v="0"/>
    <n v="0.50799342596742858"/>
    <x v="0"/>
    <x v="0"/>
    <x v="1"/>
    <x v="0"/>
    <n v="5"/>
    <n v="0"/>
    <n v="7"/>
    <x v="1"/>
    <x v="0"/>
    <x v="0"/>
    <x v="0"/>
    <n v="1"/>
    <n v="0"/>
    <n v="0"/>
    <x v="0"/>
    <x v="0"/>
    <x v="0"/>
    <x v="4"/>
    <x v="0"/>
    <x v="0"/>
  </r>
  <r>
    <s v="Komplett"/>
    <n v="118577"/>
    <n v="459"/>
    <x v="1"/>
    <x v="1"/>
    <x v="1"/>
    <x v="0"/>
    <x v="0"/>
    <x v="3"/>
    <s v="Umeå"/>
    <x v="1"/>
    <m/>
    <s v="Yes"/>
    <x v="1"/>
    <x v="1"/>
    <n v="-1.6083843519767562"/>
    <x v="0"/>
    <x v="0"/>
    <x v="0"/>
    <x v="0"/>
    <n v="0"/>
    <n v="0"/>
    <n v="2"/>
    <x v="0"/>
    <x v="1"/>
    <x v="0"/>
    <x v="0"/>
    <n v="0"/>
    <n v="0"/>
    <n v="0"/>
    <x v="1"/>
    <x v="2"/>
    <x v="1"/>
    <x v="2"/>
    <x v="1"/>
    <x v="0"/>
  </r>
  <r>
    <s v="Bruten"/>
    <n v="118660"/>
    <n v="460"/>
    <x v="1"/>
    <x v="1"/>
    <x v="1"/>
    <x v="0"/>
    <x v="0"/>
    <x v="3"/>
    <s v="Stockholm"/>
    <x v="1"/>
    <m/>
    <s v="Yes"/>
    <x v="0"/>
    <x v="0"/>
    <n v="-1.0239445494643982"/>
    <x v="0"/>
    <x v="1"/>
    <x v="1"/>
    <x v="0"/>
    <n v="16"/>
    <n v="21"/>
    <n v="4"/>
    <x v="0"/>
    <x v="0"/>
    <x v="1"/>
    <x v="0"/>
    <n v="4"/>
    <n v="1"/>
    <n v="0"/>
    <x v="1"/>
    <x v="0"/>
    <x v="2"/>
    <x v="3"/>
    <x v="0"/>
    <x v="0"/>
  </r>
  <r>
    <s v="Komplett"/>
    <n v="118671"/>
    <n v="461"/>
    <x v="0"/>
    <x v="0"/>
    <x v="1"/>
    <x v="0"/>
    <x v="0"/>
    <x v="5"/>
    <s v="Stockholm"/>
    <x v="1"/>
    <m/>
    <s v="Yes"/>
    <x v="0"/>
    <x v="1"/>
    <n v="-0.96723721018443887"/>
    <x v="0"/>
    <x v="0"/>
    <x v="1"/>
    <x v="0"/>
    <n v="35"/>
    <n v="12"/>
    <n v="20"/>
    <x v="0"/>
    <x v="0"/>
    <x v="1"/>
    <x v="0"/>
    <n v="15"/>
    <n v="6"/>
    <n v="0"/>
    <x v="0"/>
    <x v="0"/>
    <x v="2"/>
    <x v="2"/>
    <x v="0"/>
    <x v="1"/>
  </r>
  <r>
    <s v="Komplett"/>
    <n v="118750"/>
    <n v="462"/>
    <x v="0"/>
    <x v="1"/>
    <x v="1"/>
    <x v="0"/>
    <x v="2"/>
    <x v="5"/>
    <s v="Uppsala"/>
    <x v="0"/>
    <m/>
    <s v="No"/>
    <x v="0"/>
    <x v="1"/>
    <n v="5.2173913043478258E-2"/>
    <x v="0"/>
    <x v="1"/>
    <x v="1"/>
    <x v="0"/>
    <n v="0"/>
    <n v="0"/>
    <n v="4"/>
    <x v="0"/>
    <x v="0"/>
    <x v="1"/>
    <x v="0"/>
    <n v="3"/>
    <n v="0"/>
    <n v="0"/>
    <x v="0"/>
    <x v="0"/>
    <x v="0"/>
    <x v="3"/>
    <x v="0"/>
    <x v="1"/>
  </r>
  <r>
    <s v="Komplett"/>
    <n v="118755"/>
    <n v="463"/>
    <x v="1"/>
    <x v="0"/>
    <x v="1"/>
    <x v="0"/>
    <x v="0"/>
    <x v="0"/>
    <s v="Stockholm"/>
    <x v="1"/>
    <m/>
    <s v="Yes"/>
    <x v="0"/>
    <x v="0"/>
    <n v="-0.81915563957151849"/>
    <x v="0"/>
    <x v="2"/>
    <x v="1"/>
    <x v="0"/>
    <n v="12"/>
    <n v="3"/>
    <n v="0"/>
    <x v="0"/>
    <x v="0"/>
    <x v="0"/>
    <x v="0"/>
    <n v="3"/>
    <n v="1"/>
    <n v="0"/>
    <x v="0"/>
    <x v="0"/>
    <x v="0"/>
    <x v="3"/>
    <x v="0"/>
    <x v="0"/>
  </r>
  <r>
    <s v="Komplett"/>
    <n v="118763"/>
    <n v="464"/>
    <x v="1"/>
    <x v="0"/>
    <x v="1"/>
    <x v="0"/>
    <x v="0"/>
    <x v="3"/>
    <s v="Stockholm"/>
    <x v="1"/>
    <s v="&lt;-2 SD"/>
    <s v="Yes"/>
    <x v="0"/>
    <x v="1"/>
    <n v="-2.5865456753956626"/>
    <x v="0"/>
    <x v="0"/>
    <x v="1"/>
    <x v="1"/>
    <n v="12"/>
    <n v="0"/>
    <n v="1"/>
    <x v="0"/>
    <x v="0"/>
    <x v="1"/>
    <x v="1"/>
    <n v="5"/>
    <n v="0"/>
    <n v="0"/>
    <x v="1"/>
    <x v="0"/>
    <x v="0"/>
    <x v="3"/>
    <x v="0"/>
    <x v="1"/>
  </r>
  <r>
    <s v="Komplett"/>
    <n v="118775"/>
    <n v="465"/>
    <x v="0"/>
    <x v="0"/>
    <x v="1"/>
    <x v="0"/>
    <x v="0"/>
    <x v="2"/>
    <s v="Stockholm"/>
    <x v="1"/>
    <s v="&lt;-2 SD"/>
    <s v="Yes"/>
    <x v="0"/>
    <x v="0"/>
    <n v="-2.5310947528737713"/>
    <x v="0"/>
    <x v="1"/>
    <x v="1"/>
    <x v="1"/>
    <n v="10"/>
    <n v="0"/>
    <n v="4"/>
    <x v="0"/>
    <x v="0"/>
    <x v="1"/>
    <x v="0"/>
    <n v="6"/>
    <n v="3"/>
    <n v="0"/>
    <x v="0"/>
    <x v="0"/>
    <x v="2"/>
    <x v="3"/>
    <x v="0"/>
    <x v="1"/>
  </r>
  <r>
    <s v="Komplett"/>
    <n v="118784"/>
    <n v="466"/>
    <x v="0"/>
    <x v="1"/>
    <x v="1"/>
    <x v="1"/>
    <x v="0"/>
    <x v="4"/>
    <s v="Uppsala"/>
    <x v="1"/>
    <s v="Yes"/>
    <m/>
    <x v="1"/>
    <x v="1"/>
    <n v="1.4473759188557751"/>
    <x v="0"/>
    <x v="0"/>
    <x v="0"/>
    <x v="0"/>
    <n v="16"/>
    <n v="2"/>
    <n v="17"/>
    <x v="0"/>
    <x v="1"/>
    <x v="0"/>
    <x v="0"/>
    <n v="2"/>
    <n v="0"/>
    <n v="0"/>
    <x v="1"/>
    <x v="0"/>
    <x v="0"/>
    <x v="3"/>
    <x v="0"/>
    <x v="1"/>
  </r>
  <r>
    <s v="Bruten"/>
    <n v="118804"/>
    <n v="467"/>
    <x v="0"/>
    <x v="1"/>
    <x v="1"/>
    <x v="0"/>
    <x v="0"/>
    <x v="2"/>
    <s v="Uppsala"/>
    <x v="1"/>
    <s v="&lt;-2 SD"/>
    <s v="Yes"/>
    <x v="0"/>
    <x v="0"/>
    <n v="-2.5100851636037649"/>
    <x v="1"/>
    <x v="1"/>
    <x v="1"/>
    <x v="1"/>
    <n v="64"/>
    <n v="0"/>
    <n v="0"/>
    <x v="0"/>
    <x v="0"/>
    <x v="1"/>
    <x v="0"/>
    <n v="0"/>
    <n v="0"/>
    <n v="0"/>
    <x v="0"/>
    <x v="2"/>
    <x v="1"/>
    <x v="3"/>
    <x v="1"/>
    <x v="0"/>
  </r>
  <r>
    <s v="Komplett"/>
    <n v="118811"/>
    <n v="468"/>
    <x v="1"/>
    <x v="0"/>
    <x v="1"/>
    <x v="0"/>
    <x v="0"/>
    <x v="0"/>
    <s v="Uppsala"/>
    <x v="1"/>
    <m/>
    <s v="Yes"/>
    <x v="1"/>
    <x v="1"/>
    <n v="-0.34656584751102709"/>
    <x v="0"/>
    <x v="0"/>
    <x v="0"/>
    <x v="0"/>
    <n v="35"/>
    <n v="0"/>
    <n v="2"/>
    <x v="0"/>
    <x v="0"/>
    <x v="0"/>
    <x v="1"/>
    <n v="6"/>
    <n v="0"/>
    <n v="0"/>
    <x v="0"/>
    <x v="0"/>
    <x v="0"/>
    <x v="4"/>
    <x v="0"/>
    <x v="0"/>
  </r>
  <r>
    <s v="Komplett"/>
    <n v="118832"/>
    <n v="469"/>
    <x v="0"/>
    <x v="1"/>
    <x v="1"/>
    <x v="0"/>
    <x v="0"/>
    <x v="0"/>
    <s v="Stockholm"/>
    <x v="0"/>
    <m/>
    <s v="Yes"/>
    <x v="0"/>
    <x v="1"/>
    <n v="-1.4374154984700775"/>
    <x v="0"/>
    <x v="2"/>
    <x v="1"/>
    <x v="0"/>
    <n v="20"/>
    <n v="13"/>
    <n v="15"/>
    <x v="1"/>
    <x v="0"/>
    <x v="0"/>
    <x v="0"/>
    <n v="8"/>
    <n v="6"/>
    <n v="0"/>
    <x v="0"/>
    <x v="0"/>
    <x v="0"/>
    <x v="4"/>
    <x v="0"/>
    <x v="0"/>
  </r>
  <r>
    <s v="Komplett"/>
    <n v="118890"/>
    <n v="470"/>
    <x v="1"/>
    <x v="1"/>
    <x v="1"/>
    <x v="0"/>
    <x v="0"/>
    <x v="3"/>
    <s v="Lund"/>
    <x v="1"/>
    <s v="No"/>
    <m/>
    <x v="0"/>
    <x v="0"/>
    <n v="0.35515838918485415"/>
    <x v="1"/>
    <x v="2"/>
    <x v="1"/>
    <x v="0"/>
    <n v="0"/>
    <n v="0"/>
    <n v="2"/>
    <x v="1"/>
    <x v="0"/>
    <x v="0"/>
    <x v="0"/>
    <n v="4"/>
    <n v="2"/>
    <n v="0"/>
    <x v="0"/>
    <x v="0"/>
    <x v="0"/>
    <x v="3"/>
    <x v="0"/>
    <x v="1"/>
  </r>
  <r>
    <s v="Komplett"/>
    <n v="118894"/>
    <n v="471"/>
    <x v="1"/>
    <x v="1"/>
    <x v="1"/>
    <x v="0"/>
    <x v="0"/>
    <x v="1"/>
    <s v="Göteborg"/>
    <x v="1"/>
    <s v="Yes"/>
    <m/>
    <x v="0"/>
    <x v="0"/>
    <n v="-1.4092401313155576"/>
    <x v="1"/>
    <x v="0"/>
    <x v="0"/>
    <x v="0"/>
    <n v="36"/>
    <n v="0"/>
    <n v="25"/>
    <x v="0"/>
    <x v="1"/>
    <x v="0"/>
    <x v="0"/>
    <n v="21"/>
    <n v="9"/>
    <n v="0"/>
    <x v="1"/>
    <x v="0"/>
    <x v="2"/>
    <x v="4"/>
    <x v="0"/>
    <x v="0"/>
  </r>
  <r>
    <s v="Bruten"/>
    <n v="118913"/>
    <n v="472"/>
    <x v="1"/>
    <x v="1"/>
    <x v="1"/>
    <x v="0"/>
    <x v="0"/>
    <x v="1"/>
    <s v="Linköping"/>
    <x v="1"/>
    <m/>
    <s v="Yes"/>
    <x v="0"/>
    <x v="0"/>
    <s v="m"/>
    <x v="1"/>
    <x v="0"/>
    <x v="0"/>
    <x v="0"/>
    <n v="53"/>
    <n v="0"/>
    <n v="14"/>
    <x v="0"/>
    <x v="1"/>
    <x v="0"/>
    <x v="0"/>
    <n v="3"/>
    <n v="0"/>
    <n v="0"/>
    <x v="1"/>
    <x v="0"/>
    <x v="0"/>
    <x v="4"/>
    <x v="0"/>
    <x v="0"/>
  </r>
  <r>
    <s v="Komplett"/>
    <n v="118926"/>
    <n v="473"/>
    <x v="0"/>
    <x v="1"/>
    <x v="1"/>
    <x v="0"/>
    <x v="0"/>
    <x v="5"/>
    <s v="Lund"/>
    <x v="1"/>
    <s v="&lt;-2 SD"/>
    <s v="Yes"/>
    <x v="0"/>
    <x v="1"/>
    <n v="-2.0234253181999491"/>
    <x v="0"/>
    <x v="1"/>
    <x v="0"/>
    <x v="0"/>
    <n v="20"/>
    <n v="0"/>
    <n v="1"/>
    <x v="0"/>
    <x v="0"/>
    <x v="1"/>
    <x v="0"/>
    <n v="5"/>
    <n v="1"/>
    <n v="0"/>
    <x v="0"/>
    <x v="0"/>
    <x v="1"/>
    <x v="3"/>
    <x v="0"/>
    <x v="1"/>
  </r>
  <r>
    <s v="Komplett"/>
    <n v="118955"/>
    <n v="474"/>
    <x v="0"/>
    <x v="1"/>
    <x v="1"/>
    <x v="0"/>
    <x v="0"/>
    <x v="5"/>
    <s v="Umeå"/>
    <x v="1"/>
    <m/>
    <s v="Yes"/>
    <x v="0"/>
    <x v="1"/>
    <n v="-0.90155591100770682"/>
    <x v="0"/>
    <x v="2"/>
    <x v="1"/>
    <x v="0"/>
    <n v="51"/>
    <n v="24"/>
    <n v="13"/>
    <x v="0"/>
    <x v="0"/>
    <x v="0"/>
    <x v="0"/>
    <n v="7"/>
    <n v="1"/>
    <n v="0"/>
    <x v="0"/>
    <x v="0"/>
    <x v="2"/>
    <x v="3"/>
    <x v="0"/>
    <x v="1"/>
  </r>
  <r>
    <s v="Komplett"/>
    <n v="119003"/>
    <n v="475"/>
    <x v="0"/>
    <x v="1"/>
    <x v="1"/>
    <x v="0"/>
    <x v="0"/>
    <x v="5"/>
    <s v="Lund"/>
    <x v="1"/>
    <m/>
    <s v="Yes"/>
    <x v="1"/>
    <x v="1"/>
    <n v="-1.4741770008466555"/>
    <x v="0"/>
    <x v="2"/>
    <x v="1"/>
    <x v="0"/>
    <n v="22"/>
    <n v="17"/>
    <n v="17"/>
    <x v="0"/>
    <x v="0"/>
    <x v="0"/>
    <x v="0"/>
    <n v="5"/>
    <n v="2"/>
    <n v="0"/>
    <x v="0"/>
    <x v="2"/>
    <x v="1"/>
    <x v="3"/>
    <x v="1"/>
    <x v="0"/>
  </r>
  <r>
    <s v="Komplett"/>
    <n v="119007"/>
    <n v="476"/>
    <x v="0"/>
    <x v="1"/>
    <x v="1"/>
    <x v="0"/>
    <x v="0"/>
    <x v="5"/>
    <s v="Lund"/>
    <x v="1"/>
    <s v="&lt;-2 SD"/>
    <s v="Yes"/>
    <x v="1"/>
    <x v="1"/>
    <n v="-2.7192589272374121"/>
    <x v="0"/>
    <x v="2"/>
    <x v="1"/>
    <x v="0"/>
    <n v="32"/>
    <n v="26"/>
    <n v="26"/>
    <x v="0"/>
    <x v="0"/>
    <x v="0"/>
    <x v="0"/>
    <n v="9"/>
    <n v="7"/>
    <n v="0"/>
    <x v="0"/>
    <x v="2"/>
    <x v="1"/>
    <x v="3"/>
    <x v="1"/>
    <x v="0"/>
  </r>
  <r>
    <s v="Komplett"/>
    <n v="119116"/>
    <n v="477"/>
    <x v="0"/>
    <x v="1"/>
    <x v="1"/>
    <x v="1"/>
    <x v="0"/>
    <x v="5"/>
    <s v="Lund"/>
    <x v="1"/>
    <m/>
    <s v="No"/>
    <x v="1"/>
    <x v="0"/>
    <n v="-0.65900506308767981"/>
    <x v="0"/>
    <x v="0"/>
    <x v="1"/>
    <x v="0"/>
    <n v="0"/>
    <n v="0"/>
    <n v="0"/>
    <x v="0"/>
    <x v="0"/>
    <x v="0"/>
    <x v="0"/>
    <n v="0"/>
    <n v="0"/>
    <n v="0"/>
    <x v="0"/>
    <x v="2"/>
    <x v="1"/>
    <x v="2"/>
    <x v="1"/>
    <x v="0"/>
  </r>
  <r>
    <s v="Komplett"/>
    <n v="119164"/>
    <n v="478"/>
    <x v="0"/>
    <x v="1"/>
    <x v="1"/>
    <x v="0"/>
    <x v="0"/>
    <x v="5"/>
    <s v="Linköping"/>
    <x v="1"/>
    <s v="Yes"/>
    <m/>
    <x v="1"/>
    <x v="0"/>
    <n v="-0.57491915199425081"/>
    <x v="0"/>
    <x v="0"/>
    <x v="0"/>
    <x v="1"/>
    <n v="49"/>
    <n v="0"/>
    <n v="32"/>
    <x v="0"/>
    <x v="1"/>
    <x v="1"/>
    <x v="0"/>
    <n v="20"/>
    <n v="14"/>
    <n v="0"/>
    <x v="1"/>
    <x v="2"/>
    <x v="1"/>
    <x v="3"/>
    <x v="1"/>
    <x v="0"/>
  </r>
  <r>
    <s v="Komplett"/>
    <n v="119168"/>
    <n v="479"/>
    <x v="0"/>
    <x v="1"/>
    <x v="1"/>
    <x v="0"/>
    <x v="0"/>
    <x v="1"/>
    <s v="Göteborg"/>
    <x v="1"/>
    <s v="Yes"/>
    <m/>
    <x v="0"/>
    <x v="0"/>
    <n v="-1.6243086186375411"/>
    <x v="0"/>
    <x v="2"/>
    <x v="1"/>
    <x v="0"/>
    <n v="0"/>
    <n v="0"/>
    <n v="2"/>
    <x v="0"/>
    <x v="0"/>
    <x v="0"/>
    <x v="0"/>
    <n v="4"/>
    <n v="2"/>
    <n v="0"/>
    <x v="0"/>
    <x v="0"/>
    <x v="2"/>
    <x v="3"/>
    <x v="0"/>
    <x v="0"/>
  </r>
  <r>
    <s v="Komplett"/>
    <n v="119169"/>
    <n v="480"/>
    <x v="1"/>
    <x v="1"/>
    <x v="1"/>
    <x v="0"/>
    <x v="0"/>
    <x v="3"/>
    <s v="Göteborg"/>
    <x v="1"/>
    <s v="Yes"/>
    <m/>
    <x v="0"/>
    <x v="0"/>
    <n v="0.37002775208140609"/>
    <x v="0"/>
    <x v="2"/>
    <x v="1"/>
    <x v="0"/>
    <n v="0"/>
    <n v="0"/>
    <n v="0"/>
    <x v="0"/>
    <x v="0"/>
    <x v="0"/>
    <x v="0"/>
    <n v="0"/>
    <n v="0"/>
    <n v="0"/>
    <x v="0"/>
    <x v="0"/>
    <x v="2"/>
    <x v="3"/>
    <x v="0"/>
    <x v="0"/>
  </r>
  <r>
    <s v="Komplett"/>
    <n v="119170"/>
    <n v="481"/>
    <x v="0"/>
    <x v="1"/>
    <x v="1"/>
    <x v="0"/>
    <x v="0"/>
    <x v="2"/>
    <s v="Uppsala"/>
    <x v="1"/>
    <s v="Yes"/>
    <m/>
    <x v="0"/>
    <x v="0"/>
    <n v="-6.8379964670351581E-2"/>
    <x v="1"/>
    <x v="0"/>
    <x v="1"/>
    <x v="0"/>
    <n v="41"/>
    <n v="0"/>
    <n v="31"/>
    <x v="0"/>
    <x v="0"/>
    <x v="0"/>
    <x v="0"/>
    <n v="5"/>
    <n v="1"/>
    <n v="0"/>
    <x v="1"/>
    <x v="2"/>
    <x v="1"/>
    <x v="2"/>
    <x v="1"/>
    <x v="0"/>
  </r>
  <r>
    <s v="Komplett"/>
    <n v="119171"/>
    <n v="482"/>
    <x v="1"/>
    <x v="0"/>
    <x v="1"/>
    <x v="0"/>
    <x v="0"/>
    <x v="2"/>
    <s v="Göteborg"/>
    <x v="1"/>
    <s v="Yes"/>
    <m/>
    <x v="1"/>
    <x v="0"/>
    <n v="-0.46253469010175757"/>
    <x v="0"/>
    <x v="0"/>
    <x v="1"/>
    <x v="1"/>
    <n v="0"/>
    <n v="0"/>
    <n v="0"/>
    <x v="0"/>
    <x v="0"/>
    <x v="1"/>
    <x v="1"/>
    <n v="0"/>
    <n v="0"/>
    <n v="0"/>
    <x v="1"/>
    <x v="1"/>
    <x v="0"/>
    <x v="3"/>
    <x v="0"/>
    <x v="0"/>
  </r>
  <r>
    <s v="Komplett"/>
    <n v="119172"/>
    <n v="483"/>
    <x v="1"/>
    <x v="1"/>
    <x v="1"/>
    <x v="0"/>
    <x v="0"/>
    <x v="2"/>
    <s v="Göteborg"/>
    <x v="1"/>
    <s v="Yes"/>
    <s v="&lt;-2 SD"/>
    <x v="1"/>
    <x v="1"/>
    <n v="-2.3126734505087878"/>
    <x v="0"/>
    <x v="0"/>
    <x v="1"/>
    <x v="0"/>
    <n v="0"/>
    <n v="0"/>
    <n v="0"/>
    <x v="1"/>
    <x v="0"/>
    <x v="0"/>
    <x v="0"/>
    <n v="0"/>
    <n v="0"/>
    <n v="0"/>
    <x v="1"/>
    <x v="2"/>
    <x v="1"/>
    <x v="2"/>
    <x v="1"/>
    <x v="0"/>
  </r>
  <r>
    <s v="Komplett"/>
    <n v="119184"/>
    <n v="484"/>
    <x v="0"/>
    <x v="0"/>
    <x v="1"/>
    <x v="0"/>
    <x v="0"/>
    <x v="2"/>
    <s v="Linköping"/>
    <x v="1"/>
    <s v="Yes"/>
    <m/>
    <x v="0"/>
    <x v="0"/>
    <n v="-0.39081582804103571"/>
    <x v="0"/>
    <x v="0"/>
    <x v="1"/>
    <x v="1"/>
    <n v="73"/>
    <n v="16"/>
    <n v="37"/>
    <x v="0"/>
    <x v="0"/>
    <x v="1"/>
    <x v="0"/>
    <n v="23"/>
    <n v="17"/>
    <n v="0"/>
    <x v="1"/>
    <x v="0"/>
    <x v="0"/>
    <x v="3"/>
    <x v="0"/>
    <x v="1"/>
  </r>
  <r>
    <s v="Komplett"/>
    <n v="119203"/>
    <n v="485"/>
    <x v="0"/>
    <x v="1"/>
    <x v="1"/>
    <x v="0"/>
    <x v="0"/>
    <x v="2"/>
    <s v="Göteborg"/>
    <x v="1"/>
    <s v="Yes"/>
    <m/>
    <x v="0"/>
    <x v="0"/>
    <n v="2.8719585161547663"/>
    <x v="0"/>
    <x v="0"/>
    <x v="1"/>
    <x v="0"/>
    <n v="0"/>
    <n v="0"/>
    <n v="2"/>
    <x v="1"/>
    <x v="0"/>
    <x v="1"/>
    <x v="0"/>
    <n v="4"/>
    <n v="1"/>
    <n v="0"/>
    <x v="0"/>
    <x v="0"/>
    <x v="1"/>
    <x v="3"/>
    <x v="0"/>
    <x v="0"/>
  </r>
  <r>
    <s v="Komplett"/>
    <n v="119223"/>
    <n v="486"/>
    <x v="0"/>
    <x v="1"/>
    <x v="1"/>
    <x v="0"/>
    <x v="0"/>
    <x v="2"/>
    <s v="Lund"/>
    <x v="1"/>
    <m/>
    <s v="No"/>
    <x v="0"/>
    <x v="1"/>
    <n v="-1.116533569949719"/>
    <x v="1"/>
    <x v="0"/>
    <x v="1"/>
    <x v="0"/>
    <n v="9"/>
    <n v="7"/>
    <n v="5"/>
    <x v="0"/>
    <x v="0"/>
    <x v="0"/>
    <x v="0"/>
    <n v="5"/>
    <n v="1"/>
    <n v="0"/>
    <x v="0"/>
    <x v="2"/>
    <x v="1"/>
    <x v="2"/>
    <x v="1"/>
    <x v="0"/>
  </r>
  <r>
    <s v="Komplett"/>
    <n v="119291"/>
    <n v="487"/>
    <x v="0"/>
    <x v="0"/>
    <x v="1"/>
    <x v="0"/>
    <x v="0"/>
    <x v="0"/>
    <s v="Göteborg"/>
    <x v="0"/>
    <m/>
    <s v="Yes"/>
    <x v="1"/>
    <x v="1"/>
    <n v="-0.39327070133275066"/>
    <x v="0"/>
    <x v="1"/>
    <x v="1"/>
    <x v="0"/>
    <n v="61"/>
    <n v="0"/>
    <n v="4"/>
    <x v="0"/>
    <x v="0"/>
    <x v="0"/>
    <x v="0"/>
    <n v="11"/>
    <n v="0"/>
    <n v="0"/>
    <x v="0"/>
    <x v="1"/>
    <x v="1"/>
    <x v="5"/>
    <x v="0"/>
    <x v="0"/>
  </r>
  <r>
    <s v="Komplett"/>
    <n v="119413"/>
    <n v="488"/>
    <x v="1"/>
    <x v="1"/>
    <x v="1"/>
    <x v="0"/>
    <x v="0"/>
    <x v="5"/>
    <s v="Lund"/>
    <x v="1"/>
    <s v="Yes"/>
    <m/>
    <x v="1"/>
    <x v="1"/>
    <n v="2.726602800294768"/>
    <x v="0"/>
    <x v="2"/>
    <x v="1"/>
    <x v="0"/>
    <n v="52"/>
    <n v="13"/>
    <n v="15"/>
    <x v="0"/>
    <x v="0"/>
    <x v="0"/>
    <x v="0"/>
    <n v="6"/>
    <n v="6"/>
    <n v="0"/>
    <x v="0"/>
    <x v="2"/>
    <x v="1"/>
    <x v="3"/>
    <x v="1"/>
    <x v="0"/>
  </r>
  <r>
    <s v="Bruten"/>
    <n v="119456"/>
    <n v="489"/>
    <x v="0"/>
    <x v="1"/>
    <x v="1"/>
    <x v="0"/>
    <x v="2"/>
    <x v="0"/>
    <s v="Stockholm"/>
    <x v="1"/>
    <m/>
    <s v="No"/>
    <x v="0"/>
    <x v="0"/>
    <n v="-1.5505500261917233"/>
    <x v="0"/>
    <x v="0"/>
    <x v="1"/>
    <x v="0"/>
    <n v="37"/>
    <n v="0"/>
    <n v="2"/>
    <x v="0"/>
    <x v="0"/>
    <x v="0"/>
    <x v="0"/>
    <n v="2"/>
    <n v="9"/>
    <n v="0"/>
    <x v="0"/>
    <x v="0"/>
    <x v="0"/>
    <x v="4"/>
    <x v="0"/>
    <x v="0"/>
  </r>
  <r>
    <s v="Bruten"/>
    <n v="119489"/>
    <n v="490"/>
    <x v="0"/>
    <x v="0"/>
    <x v="0"/>
    <x v="0"/>
    <x v="0"/>
    <x v="3"/>
    <s v="Stockholm"/>
    <x v="1"/>
    <m/>
    <s v="No"/>
    <x v="0"/>
    <x v="0"/>
    <n v="-0.66352365985681849"/>
    <x v="1"/>
    <x v="1"/>
    <x v="1"/>
    <x v="0"/>
    <n v="29"/>
    <n v="0"/>
    <n v="0"/>
    <x v="0"/>
    <x v="0"/>
    <x v="0"/>
    <x v="0"/>
    <n v="0"/>
    <n v="6"/>
    <n v="0"/>
    <x v="0"/>
    <x v="0"/>
    <x v="2"/>
    <x v="3"/>
    <x v="0"/>
    <x v="0"/>
  </r>
  <r>
    <s v="Komplett"/>
    <n v="119521"/>
    <n v="491"/>
    <x v="1"/>
    <x v="1"/>
    <x v="1"/>
    <x v="0"/>
    <x v="2"/>
    <x v="5"/>
    <s v="Umeå"/>
    <x v="0"/>
    <m/>
    <s v="Yes"/>
    <x v="1"/>
    <x v="1"/>
    <n v="-0.20451446750492347"/>
    <x v="0"/>
    <x v="0"/>
    <x v="1"/>
    <x v="0"/>
    <n v="29"/>
    <n v="12"/>
    <n v="0"/>
    <x v="0"/>
    <x v="0"/>
    <x v="0"/>
    <x v="0"/>
    <n v="4"/>
    <n v="0"/>
    <n v="0"/>
    <x v="0"/>
    <x v="2"/>
    <x v="1"/>
    <x v="2"/>
    <x v="1"/>
    <x v="0"/>
  </r>
  <r>
    <s v="Komplett"/>
    <n v="119532"/>
    <n v="492"/>
    <x v="1"/>
    <x v="0"/>
    <x v="0"/>
    <x v="0"/>
    <x v="0"/>
    <x v="4"/>
    <s v="Lund"/>
    <x v="1"/>
    <m/>
    <s v="No"/>
    <x v="1"/>
    <x v="1"/>
    <n v="-0.11027095148078134"/>
    <x v="0"/>
    <x v="0"/>
    <x v="0"/>
    <x v="1"/>
    <n v="31"/>
    <n v="0"/>
    <n v="9"/>
    <x v="1"/>
    <x v="1"/>
    <x v="0"/>
    <x v="0"/>
    <n v="9"/>
    <n v="2"/>
    <n v="0"/>
    <x v="1"/>
    <x v="1"/>
    <x v="0"/>
    <x v="4"/>
    <x v="1"/>
    <x v="0"/>
  </r>
  <r>
    <s v="Komplett"/>
    <n v="119597"/>
    <n v="493"/>
    <x v="0"/>
    <x v="1"/>
    <x v="1"/>
    <x v="0"/>
    <x v="0"/>
    <x v="4"/>
    <s v="Uppsala"/>
    <x v="1"/>
    <s v="Yes"/>
    <m/>
    <x v="1"/>
    <x v="0"/>
    <n v="-1.1873581281648331"/>
    <x v="1"/>
    <x v="0"/>
    <x v="0"/>
    <x v="1"/>
    <n v="0"/>
    <n v="0"/>
    <n v="1"/>
    <x v="0"/>
    <x v="1"/>
    <x v="0"/>
    <x v="1"/>
    <n v="1"/>
    <n v="0"/>
    <n v="0"/>
    <x v="1"/>
    <x v="2"/>
    <x v="1"/>
    <x v="3"/>
    <x v="1"/>
    <x v="0"/>
  </r>
  <r>
    <s v="Komplett"/>
    <n v="119601"/>
    <n v="494"/>
    <x v="0"/>
    <x v="0"/>
    <x v="1"/>
    <x v="0"/>
    <x v="0"/>
    <x v="3"/>
    <s v="Uppsala"/>
    <x v="1"/>
    <s v="Yes"/>
    <m/>
    <x v="1"/>
    <x v="1"/>
    <n v="-0.17461148943600488"/>
    <x v="0"/>
    <x v="2"/>
    <x v="1"/>
    <x v="0"/>
    <n v="0"/>
    <n v="0"/>
    <n v="28"/>
    <x v="1"/>
    <x v="0"/>
    <x v="1"/>
    <x v="0"/>
    <n v="8"/>
    <n v="1"/>
    <n v="0"/>
    <x v="0"/>
    <x v="1"/>
    <x v="0"/>
    <x v="3"/>
    <x v="0"/>
    <x v="0"/>
  </r>
  <r>
    <s v="Komplett"/>
    <n v="119753"/>
    <n v="495"/>
    <x v="0"/>
    <x v="0"/>
    <x v="0"/>
    <x v="0"/>
    <x v="2"/>
    <x v="3"/>
    <s v="Stockholm"/>
    <x v="1"/>
    <s v="Yes"/>
    <s v="&lt;-2 SD"/>
    <x v="1"/>
    <x v="1"/>
    <n v="-4.2666272975566546"/>
    <x v="0"/>
    <x v="1"/>
    <x v="0"/>
    <x v="0"/>
    <n v="0"/>
    <n v="0"/>
    <n v="0"/>
    <x v="0"/>
    <x v="1"/>
    <x v="0"/>
    <x v="1"/>
    <n v="0"/>
    <n v="0"/>
    <n v="0"/>
    <x v="1"/>
    <x v="0"/>
    <x v="0"/>
    <x v="3"/>
    <x v="0"/>
    <x v="1"/>
  </r>
  <r>
    <s v="Komplett"/>
    <n v="119755"/>
    <n v="496"/>
    <x v="1"/>
    <x v="0"/>
    <x v="1"/>
    <x v="0"/>
    <x v="0"/>
    <x v="2"/>
    <s v="Stockholm"/>
    <x v="1"/>
    <s v="Yes"/>
    <m/>
    <x v="1"/>
    <x v="0"/>
    <n v="-0.95799557848194539"/>
    <x v="0"/>
    <x v="0"/>
    <x v="0"/>
    <x v="1"/>
    <n v="0"/>
    <n v="0"/>
    <n v="0"/>
    <x v="1"/>
    <x v="0"/>
    <x v="0"/>
    <x v="0"/>
    <n v="0"/>
    <n v="0"/>
    <n v="0"/>
    <x v="0"/>
    <x v="1"/>
    <x v="0"/>
    <x v="3"/>
    <x v="0"/>
    <x v="0"/>
  </r>
  <r>
    <s v="Komplett"/>
    <n v="119757"/>
    <n v="497"/>
    <x v="1"/>
    <x v="1"/>
    <x v="1"/>
    <x v="0"/>
    <x v="0"/>
    <x v="3"/>
    <s v="Stockholm"/>
    <x v="0"/>
    <s v="Yes"/>
    <m/>
    <x v="1"/>
    <x v="1"/>
    <n v="-0.79051383399209474"/>
    <x v="1"/>
    <x v="2"/>
    <x v="1"/>
    <x v="0"/>
    <n v="0"/>
    <n v="0"/>
    <n v="0"/>
    <x v="0"/>
    <x v="0"/>
    <x v="0"/>
    <x v="0"/>
    <n v="0"/>
    <n v="0"/>
    <n v="0"/>
    <x v="0"/>
    <x v="2"/>
    <x v="1"/>
    <x v="3"/>
    <x v="1"/>
    <x v="0"/>
  </r>
  <r>
    <s v="Bruten"/>
    <n v="119762"/>
    <n v="498"/>
    <x v="0"/>
    <x v="1"/>
    <x v="1"/>
    <x v="0"/>
    <x v="0"/>
    <x v="3"/>
    <s v="Göteborg"/>
    <x v="0"/>
    <s v="Yes"/>
    <s v="&lt;-2 SD"/>
    <x v="1"/>
    <x v="1"/>
    <n v="-2.404943494961866"/>
    <x v="0"/>
    <x v="2"/>
    <x v="1"/>
    <x v="0"/>
    <n v="46"/>
    <n v="15"/>
    <n v="29"/>
    <x v="0"/>
    <x v="0"/>
    <x v="0"/>
    <x v="0"/>
    <n v="29"/>
    <n v="11"/>
    <n v="0"/>
    <x v="0"/>
    <x v="2"/>
    <x v="1"/>
    <x v="3"/>
    <x v="1"/>
    <x v="0"/>
  </r>
  <r>
    <s v="Komplett"/>
    <n v="119768"/>
    <n v="499"/>
    <x v="0"/>
    <x v="1"/>
    <x v="1"/>
    <x v="0"/>
    <x v="0"/>
    <x v="1"/>
    <s v="Göteborg"/>
    <x v="1"/>
    <s v="&lt;-2 SD"/>
    <s v="Yes"/>
    <x v="1"/>
    <x v="1"/>
    <n v="-4.1137506847950593"/>
    <x v="1"/>
    <x v="0"/>
    <x v="1"/>
    <x v="0"/>
    <n v="39"/>
    <n v="0"/>
    <n v="11"/>
    <x v="0"/>
    <x v="0"/>
    <x v="0"/>
    <x v="0"/>
    <n v="7"/>
    <n v="2"/>
    <n v="0"/>
    <x v="0"/>
    <x v="2"/>
    <x v="1"/>
    <x v="3"/>
    <x v="1"/>
    <x v="0"/>
  </r>
  <r>
    <s v="Komplett"/>
    <n v="119771"/>
    <n v="500"/>
    <x v="0"/>
    <x v="0"/>
    <x v="1"/>
    <x v="1"/>
    <x v="0"/>
    <x v="2"/>
    <s v="Stockholm"/>
    <x v="1"/>
    <s v="Yes"/>
    <s v="&lt;-2 SD"/>
    <x v="1"/>
    <x v="0"/>
    <n v="-3.1391418915048401"/>
    <x v="0"/>
    <x v="0"/>
    <x v="1"/>
    <x v="1"/>
    <n v="35"/>
    <n v="0"/>
    <n v="7"/>
    <x v="1"/>
    <x v="0"/>
    <x v="0"/>
    <x v="0"/>
    <n v="7"/>
    <n v="2"/>
    <n v="0"/>
    <x v="0"/>
    <x v="1"/>
    <x v="0"/>
    <x v="3"/>
    <x v="0"/>
    <x v="1"/>
  </r>
  <r>
    <s v="Komplett"/>
    <n v="119773"/>
    <n v="501"/>
    <x v="0"/>
    <x v="0"/>
    <x v="1"/>
    <x v="0"/>
    <x v="0"/>
    <x v="3"/>
    <s v="Göteborg"/>
    <x v="1"/>
    <m/>
    <s v="No"/>
    <x v="0"/>
    <x v="0"/>
    <n v="-1.2526096033402923"/>
    <x v="1"/>
    <x v="1"/>
    <x v="1"/>
    <x v="0"/>
    <n v="18"/>
    <n v="41"/>
    <n v="0"/>
    <x v="0"/>
    <x v="0"/>
    <x v="0"/>
    <x v="0"/>
    <n v="9"/>
    <n v="3"/>
    <n v="0"/>
    <x v="0"/>
    <x v="0"/>
    <x v="0"/>
    <x v="4"/>
    <x v="0"/>
    <x v="1"/>
  </r>
  <r>
    <s v="Komplett"/>
    <n v="119842"/>
    <n v="502"/>
    <x v="0"/>
    <x v="0"/>
    <x v="1"/>
    <x v="0"/>
    <x v="0"/>
    <x v="1"/>
    <s v="Linköping"/>
    <x v="1"/>
    <s v="Yes"/>
    <m/>
    <x v="0"/>
    <x v="0"/>
    <n v="-0.74231177094379641"/>
    <x v="1"/>
    <x v="1"/>
    <x v="0"/>
    <x v="0"/>
    <n v="36"/>
    <n v="15"/>
    <n v="38"/>
    <x v="0"/>
    <x v="1"/>
    <x v="0"/>
    <x v="0"/>
    <n v="26"/>
    <n v="27"/>
    <n v="0"/>
    <x v="0"/>
    <x v="0"/>
    <x v="0"/>
    <x v="4"/>
    <x v="0"/>
    <x v="0"/>
  </r>
  <r>
    <s v="Bruten"/>
    <n v="119843"/>
    <n v="503"/>
    <x v="0"/>
    <x v="0"/>
    <x v="1"/>
    <x v="0"/>
    <x v="0"/>
    <x v="2"/>
    <s v="Linköping"/>
    <x v="1"/>
    <s v="Yes"/>
    <m/>
    <x v="0"/>
    <x v="0"/>
    <n v="-0.99495706692108488"/>
    <x v="0"/>
    <x v="2"/>
    <x v="0"/>
    <x v="0"/>
    <n v="21"/>
    <n v="31"/>
    <n v="107"/>
    <x v="1"/>
    <x v="0"/>
    <x v="1"/>
    <x v="0"/>
    <n v="22"/>
    <n v="43"/>
    <n v="0"/>
    <x v="1"/>
    <x v="0"/>
    <x v="1"/>
    <x v="3"/>
    <x v="0"/>
    <x v="1"/>
  </r>
  <r>
    <s v="Komplett"/>
    <n v="119856"/>
    <n v="504"/>
    <x v="1"/>
    <x v="1"/>
    <x v="1"/>
    <x v="1"/>
    <x v="0"/>
    <x v="2"/>
    <s v="Uppsala"/>
    <x v="1"/>
    <s v="Yes"/>
    <m/>
    <x v="1"/>
    <x v="0"/>
    <n v="-0.53022269353128315"/>
    <x v="0"/>
    <x v="0"/>
    <x v="1"/>
    <x v="0"/>
    <n v="0"/>
    <n v="0"/>
    <n v="2"/>
    <x v="0"/>
    <x v="0"/>
    <x v="0"/>
    <x v="0"/>
    <n v="0"/>
    <n v="0"/>
    <n v="0"/>
    <x v="0"/>
    <x v="2"/>
    <x v="1"/>
    <x v="2"/>
    <x v="1"/>
    <x v="0"/>
  </r>
  <r>
    <s v="Komplett"/>
    <n v="119857"/>
    <n v="505"/>
    <x v="1"/>
    <x v="0"/>
    <x v="1"/>
    <x v="0"/>
    <x v="0"/>
    <x v="2"/>
    <s v="Uppsala"/>
    <x v="1"/>
    <s v="Yes"/>
    <m/>
    <x v="0"/>
    <x v="0"/>
    <s v="m"/>
    <x v="1"/>
    <x v="2"/>
    <x v="1"/>
    <x v="0"/>
    <n v="0"/>
    <n v="0"/>
    <n v="60"/>
    <x v="0"/>
    <x v="0"/>
    <x v="0"/>
    <x v="0"/>
    <n v="8"/>
    <n v="0"/>
    <n v="0"/>
    <x v="0"/>
    <x v="0"/>
    <x v="1"/>
    <x v="3"/>
    <x v="0"/>
    <x v="0"/>
  </r>
  <r>
    <s v="Komplett"/>
    <n v="119858"/>
    <n v="506"/>
    <x v="0"/>
    <x v="1"/>
    <x v="1"/>
    <x v="1"/>
    <x v="0"/>
    <x v="3"/>
    <s v="Uppsala"/>
    <x v="1"/>
    <s v="&lt;-2 SD"/>
    <s v="Yes"/>
    <x v="1"/>
    <x v="1"/>
    <n v="-2.3557036812604149"/>
    <x v="0"/>
    <x v="0"/>
    <x v="1"/>
    <x v="0"/>
    <n v="3"/>
    <n v="0"/>
    <n v="0"/>
    <x v="0"/>
    <x v="0"/>
    <x v="0"/>
    <x v="0"/>
    <n v="0"/>
    <n v="0"/>
    <n v="0"/>
    <x v="1"/>
    <x v="2"/>
    <x v="1"/>
    <x v="2"/>
    <x v="1"/>
    <x v="0"/>
  </r>
  <r>
    <s v="Komplett"/>
    <n v="119886"/>
    <n v="507"/>
    <x v="1"/>
    <x v="0"/>
    <x v="1"/>
    <x v="0"/>
    <x v="2"/>
    <x v="3"/>
    <s v="Lund"/>
    <x v="1"/>
    <m/>
    <s v="No"/>
    <x v="1"/>
    <x v="1"/>
    <n v="1.6823246668123224"/>
    <x v="0"/>
    <x v="1"/>
    <x v="0"/>
    <x v="1"/>
    <n v="0"/>
    <n v="0"/>
    <n v="0"/>
    <x v="1"/>
    <x v="1"/>
    <x v="1"/>
    <x v="1"/>
    <n v="0"/>
    <n v="0"/>
    <n v="0"/>
    <x v="1"/>
    <x v="1"/>
    <x v="0"/>
    <x v="4"/>
    <x v="0"/>
    <x v="1"/>
  </r>
  <r>
    <s v="Komplett"/>
    <n v="119901"/>
    <n v="508"/>
    <x v="0"/>
    <x v="0"/>
    <x v="0"/>
    <x v="0"/>
    <x v="0"/>
    <x v="3"/>
    <s v="Göteborg"/>
    <x v="1"/>
    <m/>
    <s v="No"/>
    <x v="1"/>
    <x v="0"/>
    <n v="3.895028969277959E-2"/>
    <x v="1"/>
    <x v="0"/>
    <x v="0"/>
    <x v="0"/>
    <n v="49"/>
    <n v="0"/>
    <n v="15"/>
    <x v="0"/>
    <x v="1"/>
    <x v="1"/>
    <x v="1"/>
    <n v="4"/>
    <n v="2"/>
    <n v="0"/>
    <x v="1"/>
    <x v="1"/>
    <x v="1"/>
    <x v="2"/>
    <x v="1"/>
    <x v="0"/>
  </r>
  <r>
    <s v="Komplett"/>
    <n v="119913"/>
    <n v="509"/>
    <x v="0"/>
    <x v="0"/>
    <x v="1"/>
    <x v="0"/>
    <x v="0"/>
    <x v="0"/>
    <s v="Umeå"/>
    <x v="1"/>
    <s v="Yes"/>
    <m/>
    <x v="0"/>
    <x v="1"/>
    <n v="0.11930010604453871"/>
    <x v="0"/>
    <x v="0"/>
    <x v="1"/>
    <x v="0"/>
    <n v="60"/>
    <n v="10"/>
    <n v="34"/>
    <x v="0"/>
    <x v="0"/>
    <x v="1"/>
    <x v="1"/>
    <n v="17"/>
    <n v="7"/>
    <n v="0"/>
    <x v="0"/>
    <x v="1"/>
    <x v="0"/>
    <x v="3"/>
    <x v="0"/>
    <x v="0"/>
  </r>
  <r>
    <s v="Bruten"/>
    <n v="120091"/>
    <n v="510"/>
    <x v="0"/>
    <x v="1"/>
    <x v="1"/>
    <x v="0"/>
    <x v="0"/>
    <x v="2"/>
    <s v="Göteborg"/>
    <x v="1"/>
    <s v="&lt;-2 SD"/>
    <s v="No"/>
    <x v="1"/>
    <x v="1"/>
    <n v="-2.6701323251417768"/>
    <x v="0"/>
    <x v="0"/>
    <x v="1"/>
    <x v="1"/>
    <n v="12"/>
    <n v="0"/>
    <n v="3"/>
    <x v="1"/>
    <x v="0"/>
    <x v="1"/>
    <x v="0"/>
    <n v="5"/>
    <n v="0"/>
    <n v="0"/>
    <x v="0"/>
    <x v="0"/>
    <x v="2"/>
    <x v="3"/>
    <x v="0"/>
    <x v="1"/>
  </r>
  <r>
    <s v="Bruten"/>
    <n v="120116"/>
    <n v="511"/>
    <x v="0"/>
    <x v="1"/>
    <x v="1"/>
    <x v="1"/>
    <x v="0"/>
    <x v="3"/>
    <s v="Uppsala"/>
    <x v="1"/>
    <s v="&lt;-2 SD"/>
    <s v="Yes"/>
    <x v="0"/>
    <x v="1"/>
    <n v="-3.1939237548079262"/>
    <x v="0"/>
    <x v="1"/>
    <x v="1"/>
    <x v="0"/>
    <n v="73"/>
    <n v="24"/>
    <n v="19"/>
    <x v="0"/>
    <x v="0"/>
    <x v="0"/>
    <x v="1"/>
    <n v="6"/>
    <n v="1"/>
    <n v="0"/>
    <x v="1"/>
    <x v="0"/>
    <x v="0"/>
    <x v="4"/>
    <x v="0"/>
    <x v="0"/>
  </r>
  <r>
    <s v="Komplett"/>
    <n v="120199"/>
    <n v="512"/>
    <x v="0"/>
    <x v="0"/>
    <x v="1"/>
    <x v="0"/>
    <x v="0"/>
    <x v="3"/>
    <s v="Lund"/>
    <x v="1"/>
    <m/>
    <s v="Yes"/>
    <x v="0"/>
    <x v="1"/>
    <n v="1.1527639103204139"/>
    <x v="0"/>
    <x v="1"/>
    <x v="0"/>
    <x v="0"/>
    <n v="38"/>
    <n v="24"/>
    <n v="10"/>
    <x v="0"/>
    <x v="0"/>
    <x v="0"/>
    <x v="1"/>
    <n v="8"/>
    <n v="1"/>
    <n v="0"/>
    <x v="1"/>
    <x v="0"/>
    <x v="0"/>
    <x v="4"/>
    <x v="0"/>
    <x v="1"/>
  </r>
  <r>
    <s v="Komplett"/>
    <n v="120205"/>
    <n v="513"/>
    <x v="1"/>
    <x v="0"/>
    <x v="1"/>
    <x v="0"/>
    <x v="0"/>
    <x v="0"/>
    <s v="Uppsala"/>
    <x v="0"/>
    <s v="Yes"/>
    <m/>
    <x v="1"/>
    <x v="1"/>
    <n v="0.33369319854745311"/>
    <x v="0"/>
    <x v="1"/>
    <x v="1"/>
    <x v="0"/>
    <n v="30"/>
    <n v="4"/>
    <n v="58"/>
    <x v="0"/>
    <x v="0"/>
    <x v="0"/>
    <x v="0"/>
    <n v="6"/>
    <n v="0"/>
    <n v="0"/>
    <x v="0"/>
    <x v="0"/>
    <x v="0"/>
    <x v="4"/>
    <x v="0"/>
    <x v="0"/>
  </r>
  <r>
    <s v="Komplett"/>
    <n v="120210"/>
    <n v="514"/>
    <x v="1"/>
    <x v="1"/>
    <x v="1"/>
    <x v="0"/>
    <x v="0"/>
    <x v="0"/>
    <s v="Stockholm"/>
    <x v="1"/>
    <s v="Yes"/>
    <m/>
    <x v="0"/>
    <x v="0"/>
    <n v="-0.38986354775828458"/>
    <x v="0"/>
    <x v="0"/>
    <x v="1"/>
    <x v="0"/>
    <n v="0"/>
    <n v="0"/>
    <n v="0"/>
    <x v="0"/>
    <x v="0"/>
    <x v="0"/>
    <x v="0"/>
    <n v="0"/>
    <n v="0"/>
    <n v="0"/>
    <x v="0"/>
    <x v="0"/>
    <x v="2"/>
    <x v="4"/>
    <x v="0"/>
    <x v="1"/>
  </r>
  <r>
    <s v="Komplett"/>
    <n v="120242"/>
    <n v="515"/>
    <x v="0"/>
    <x v="0"/>
    <x v="1"/>
    <x v="0"/>
    <x v="0"/>
    <x v="4"/>
    <s v="Stockholm"/>
    <x v="1"/>
    <m/>
    <s v="Yes"/>
    <x v="0"/>
    <x v="0"/>
    <n v="-0.75266234286171829"/>
    <x v="1"/>
    <x v="0"/>
    <x v="0"/>
    <x v="0"/>
    <n v="46"/>
    <n v="21"/>
    <n v="0"/>
    <x v="0"/>
    <x v="0"/>
    <x v="1"/>
    <x v="0"/>
    <n v="10"/>
    <n v="0"/>
    <n v="0"/>
    <x v="0"/>
    <x v="0"/>
    <x v="2"/>
    <x v="4"/>
    <x v="0"/>
    <x v="1"/>
  </r>
  <r>
    <s v="Komplett"/>
    <n v="120245"/>
    <n v="516"/>
    <x v="0"/>
    <x v="1"/>
    <x v="1"/>
    <x v="0"/>
    <x v="0"/>
    <x v="0"/>
    <s v="Stockholm"/>
    <x v="1"/>
    <m/>
    <s v="Yes"/>
    <x v="0"/>
    <x v="0"/>
    <n v="0.67282715155644501"/>
    <x v="0"/>
    <x v="2"/>
    <x v="1"/>
    <x v="0"/>
    <n v="23"/>
    <n v="51"/>
    <n v="16"/>
    <x v="0"/>
    <x v="0"/>
    <x v="0"/>
    <x v="0"/>
    <n v="7"/>
    <n v="2"/>
    <n v="0"/>
    <x v="0"/>
    <x v="0"/>
    <x v="2"/>
    <x v="4"/>
    <x v="0"/>
    <x v="1"/>
  </r>
  <r>
    <s v="Bruten"/>
    <n v="120417"/>
    <n v="517"/>
    <x v="1"/>
    <x v="0"/>
    <x v="1"/>
    <x v="0"/>
    <x v="0"/>
    <x v="0"/>
    <s v="Umeå"/>
    <x v="1"/>
    <m/>
    <s v="Yes"/>
    <x v="1"/>
    <x v="1"/>
    <n v="-0.13945857260049219"/>
    <x v="0"/>
    <x v="0"/>
    <x v="1"/>
    <x v="0"/>
    <n v="24"/>
    <n v="27"/>
    <n v="4"/>
    <x v="0"/>
    <x v="0"/>
    <x v="0"/>
    <x v="1"/>
    <n v="3"/>
    <n v="1"/>
    <n v="0"/>
    <x v="0"/>
    <x v="0"/>
    <x v="0"/>
    <x v="4"/>
    <x v="0"/>
    <x v="0"/>
  </r>
  <r>
    <s v="Komplett"/>
    <n v="120426"/>
    <n v="518"/>
    <x v="0"/>
    <x v="1"/>
    <x v="1"/>
    <x v="0"/>
    <x v="0"/>
    <x v="4"/>
    <s v="Lund"/>
    <x v="1"/>
    <s v="Yes"/>
    <m/>
    <x v="1"/>
    <x v="0"/>
    <n v="-0.51425899953249177"/>
    <x v="1"/>
    <x v="0"/>
    <x v="1"/>
    <x v="0"/>
    <n v="36"/>
    <n v="13"/>
    <n v="23"/>
    <x v="0"/>
    <x v="0"/>
    <x v="1"/>
    <x v="0"/>
    <n v="8"/>
    <n v="2"/>
    <n v="0"/>
    <x v="1"/>
    <x v="2"/>
    <x v="1"/>
    <x v="3"/>
    <x v="1"/>
    <x v="0"/>
  </r>
  <r>
    <s v="Komplett"/>
    <n v="120432"/>
    <n v="519"/>
    <x v="1"/>
    <x v="0"/>
    <x v="0"/>
    <x v="0"/>
    <x v="0"/>
    <x v="5"/>
    <s v="Uppsala"/>
    <x v="1"/>
    <s v="Yes"/>
    <m/>
    <x v="0"/>
    <x v="0"/>
    <n v="0.36494053986031583"/>
    <x v="1"/>
    <x v="0"/>
    <x v="0"/>
    <x v="0"/>
    <n v="3"/>
    <n v="0"/>
    <n v="4"/>
    <x v="0"/>
    <x v="0"/>
    <x v="0"/>
    <x v="0"/>
    <n v="2"/>
    <n v="0"/>
    <n v="0"/>
    <x v="0"/>
    <x v="2"/>
    <x v="0"/>
    <x v="4"/>
    <x v="1"/>
    <x v="0"/>
  </r>
  <r>
    <s v="Komplett"/>
    <n v="120535"/>
    <n v="520"/>
    <x v="1"/>
    <x v="0"/>
    <x v="1"/>
    <x v="0"/>
    <x v="0"/>
    <x v="0"/>
    <s v="Uppsala"/>
    <x v="1"/>
    <s v="Yes"/>
    <m/>
    <x v="1"/>
    <x v="0"/>
    <n v="-0.90033620149296256"/>
    <x v="0"/>
    <x v="0"/>
    <x v="0"/>
    <x v="1"/>
    <n v="41"/>
    <n v="0"/>
    <n v="42"/>
    <x v="0"/>
    <x v="0"/>
    <x v="1"/>
    <x v="0"/>
    <n v="2"/>
    <n v="0"/>
    <n v="0"/>
    <x v="0"/>
    <x v="0"/>
    <x v="1"/>
    <x v="6"/>
    <x v="0"/>
    <x v="1"/>
  </r>
  <r>
    <s v="Komplett"/>
    <n v="120538"/>
    <n v="521"/>
    <x v="0"/>
    <x v="0"/>
    <x v="1"/>
    <x v="0"/>
    <x v="0"/>
    <x v="0"/>
    <s v="Stockholm"/>
    <x v="1"/>
    <s v="Yes"/>
    <m/>
    <x v="1"/>
    <x v="0"/>
    <n v="-1.6032956633079107"/>
    <x v="0"/>
    <x v="0"/>
    <x v="0"/>
    <x v="1"/>
    <n v="33"/>
    <n v="33"/>
    <n v="12"/>
    <x v="0"/>
    <x v="0"/>
    <x v="0"/>
    <x v="0"/>
    <n v="7"/>
    <n v="1"/>
    <n v="0"/>
    <x v="0"/>
    <x v="0"/>
    <x v="1"/>
    <x v="6"/>
    <x v="0"/>
    <x v="1"/>
  </r>
  <r>
    <s v="Komplett"/>
    <n v="120547"/>
    <n v="522"/>
    <x v="0"/>
    <x v="0"/>
    <x v="1"/>
    <x v="0"/>
    <x v="0"/>
    <x v="2"/>
    <s v="Uppsala"/>
    <x v="1"/>
    <m/>
    <s v="Yes"/>
    <x v="1"/>
    <x v="0"/>
    <n v="0.20964360587002095"/>
    <x v="0"/>
    <x v="0"/>
    <x v="1"/>
    <x v="1"/>
    <n v="39"/>
    <n v="0"/>
    <n v="0"/>
    <x v="0"/>
    <x v="1"/>
    <x v="1"/>
    <x v="0"/>
    <n v="3"/>
    <n v="0"/>
    <n v="0"/>
    <x v="0"/>
    <x v="1"/>
    <x v="0"/>
    <x v="3"/>
    <x v="0"/>
    <x v="1"/>
  </r>
  <r>
    <s v="Komplett"/>
    <n v="120551"/>
    <n v="523"/>
    <x v="1"/>
    <x v="0"/>
    <x v="1"/>
    <x v="0"/>
    <x v="0"/>
    <x v="5"/>
    <s v="Lund"/>
    <x v="1"/>
    <m/>
    <s v="Yes"/>
    <x v="0"/>
    <x v="1"/>
    <n v="-1.9682466459078154"/>
    <x v="0"/>
    <x v="0"/>
    <x v="0"/>
    <x v="0"/>
    <n v="30"/>
    <n v="21"/>
    <n v="2"/>
    <x v="0"/>
    <x v="1"/>
    <x v="1"/>
    <x v="1"/>
    <n v="1"/>
    <n v="0"/>
    <n v="0"/>
    <x v="0"/>
    <x v="0"/>
    <x v="2"/>
    <x v="3"/>
    <x v="0"/>
    <x v="1"/>
  </r>
  <r>
    <s v="Komplett"/>
    <n v="120611"/>
    <n v="524"/>
    <x v="1"/>
    <x v="0"/>
    <x v="1"/>
    <x v="0"/>
    <x v="0"/>
    <x v="5"/>
    <s v="Linköping"/>
    <x v="1"/>
    <s v="Yes"/>
    <m/>
    <x v="0"/>
    <x v="1"/>
    <n v="0.44215180545320554"/>
    <x v="0"/>
    <x v="0"/>
    <x v="0"/>
    <x v="0"/>
    <n v="26"/>
    <n v="15"/>
    <n v="24"/>
    <x v="0"/>
    <x v="1"/>
    <x v="1"/>
    <x v="1"/>
    <n v="18"/>
    <n v="15"/>
    <n v="0"/>
    <x v="0"/>
    <x v="0"/>
    <x v="2"/>
    <x v="3"/>
    <x v="0"/>
    <x v="1"/>
  </r>
  <r>
    <s v="Komplett"/>
    <n v="120648"/>
    <n v="525"/>
    <x v="1"/>
    <x v="1"/>
    <x v="1"/>
    <x v="0"/>
    <x v="0"/>
    <x v="2"/>
    <s v="Uppsala"/>
    <x v="1"/>
    <s v="Yes"/>
    <m/>
    <x v="0"/>
    <x v="0"/>
    <n v="-1.5077138849929874"/>
    <x v="1"/>
    <x v="1"/>
    <x v="1"/>
    <x v="1"/>
    <n v="122"/>
    <n v="27"/>
    <n v="67"/>
    <x v="1"/>
    <x v="0"/>
    <x v="0"/>
    <x v="0"/>
    <n v="10"/>
    <n v="0"/>
    <n v="0"/>
    <x v="0"/>
    <x v="0"/>
    <x v="0"/>
    <x v="3"/>
    <x v="0"/>
    <x v="1"/>
  </r>
  <r>
    <s v="Komplett"/>
    <n v="120691"/>
    <n v="526"/>
    <x v="1"/>
    <x v="1"/>
    <x v="1"/>
    <x v="0"/>
    <x v="0"/>
    <x v="2"/>
    <s v="Lund"/>
    <x v="1"/>
    <m/>
    <s v="Yes"/>
    <x v="0"/>
    <x v="0"/>
    <n v="-1.6062664220911209"/>
    <x v="1"/>
    <x v="1"/>
    <x v="1"/>
    <x v="1"/>
    <n v="48"/>
    <n v="0"/>
    <n v="32"/>
    <x v="1"/>
    <x v="0"/>
    <x v="1"/>
    <x v="0"/>
    <n v="14"/>
    <n v="4"/>
    <n v="0"/>
    <x v="0"/>
    <x v="0"/>
    <x v="0"/>
    <x v="3"/>
    <x v="0"/>
    <x v="1"/>
  </r>
  <r>
    <s v="Komplett"/>
    <n v="120696"/>
    <n v="527"/>
    <x v="1"/>
    <x v="1"/>
    <x v="1"/>
    <x v="0"/>
    <x v="0"/>
    <x v="2"/>
    <s v="Lund"/>
    <x v="1"/>
    <m/>
    <s v="Yes"/>
    <x v="0"/>
    <x v="0"/>
    <n v="-0.46601556690297952"/>
    <x v="1"/>
    <x v="2"/>
    <x v="1"/>
    <x v="0"/>
    <n v="45"/>
    <n v="7"/>
    <n v="21"/>
    <x v="0"/>
    <x v="0"/>
    <x v="0"/>
    <x v="0"/>
    <n v="13"/>
    <n v="2"/>
    <n v="0"/>
    <x v="0"/>
    <x v="0"/>
    <x v="2"/>
    <x v="3"/>
    <x v="0"/>
    <x v="0"/>
  </r>
  <r>
    <s v="Komplett"/>
    <n v="120707"/>
    <n v="528"/>
    <x v="1"/>
    <x v="1"/>
    <x v="1"/>
    <x v="0"/>
    <x v="0"/>
    <x v="2"/>
    <s v="Lund"/>
    <x v="1"/>
    <s v="Yes"/>
    <m/>
    <x v="0"/>
    <x v="0"/>
    <n v="-0.31141454066355251"/>
    <x v="0"/>
    <x v="0"/>
    <x v="1"/>
    <x v="0"/>
    <n v="11"/>
    <n v="77"/>
    <n v="0"/>
    <x v="0"/>
    <x v="0"/>
    <x v="0"/>
    <x v="0"/>
    <n v="5"/>
    <n v="1"/>
    <n v="0"/>
    <x v="0"/>
    <x v="0"/>
    <x v="2"/>
    <x v="3"/>
    <x v="0"/>
    <x v="0"/>
  </r>
  <r>
    <s v="Komplett"/>
    <n v="120723"/>
    <n v="529"/>
    <x v="1"/>
    <x v="1"/>
    <x v="1"/>
    <x v="1"/>
    <x v="0"/>
    <x v="4"/>
    <s v="Lund"/>
    <x v="0"/>
    <s v="Yes"/>
    <m/>
    <x v="0"/>
    <x v="0"/>
    <n v="-1.7925736235595391"/>
    <x v="0"/>
    <x v="0"/>
    <x v="1"/>
    <x v="0"/>
    <n v="33"/>
    <n v="6"/>
    <n v="20"/>
    <x v="0"/>
    <x v="0"/>
    <x v="0"/>
    <x v="0"/>
    <n v="11"/>
    <n v="0"/>
    <n v="0"/>
    <x v="0"/>
    <x v="0"/>
    <x v="2"/>
    <x v="4"/>
    <x v="0"/>
    <x v="0"/>
  </r>
  <r>
    <s v="Komplett"/>
    <n v="120732"/>
    <n v="530"/>
    <x v="0"/>
    <x v="1"/>
    <x v="1"/>
    <x v="0"/>
    <x v="0"/>
    <x v="5"/>
    <s v="Lund"/>
    <x v="1"/>
    <s v="&lt;-2 SD"/>
    <s v="Yes"/>
    <x v="0"/>
    <x v="1"/>
    <n v="-2.3107327455153541"/>
    <x v="0"/>
    <x v="0"/>
    <x v="0"/>
    <x v="1"/>
    <n v="41"/>
    <n v="16"/>
    <n v="14"/>
    <x v="1"/>
    <x v="0"/>
    <x v="0"/>
    <x v="0"/>
    <n v="9"/>
    <n v="6"/>
    <n v="0"/>
    <x v="1"/>
    <x v="0"/>
    <x v="0"/>
    <x v="3"/>
    <x v="0"/>
    <x v="1"/>
  </r>
  <r>
    <s v="Komplett"/>
    <n v="120750"/>
    <n v="531"/>
    <x v="1"/>
    <x v="1"/>
    <x v="1"/>
    <x v="0"/>
    <x v="0"/>
    <x v="2"/>
    <s v="Uppsala"/>
    <x v="0"/>
    <s v="&lt;-2 SD"/>
    <s v="No"/>
    <x v="0"/>
    <x v="1"/>
    <n v="-2.7727645611156686"/>
    <x v="0"/>
    <x v="2"/>
    <x v="1"/>
    <x v="0"/>
    <n v="53"/>
    <n v="11"/>
    <n v="0"/>
    <x v="0"/>
    <x v="0"/>
    <x v="0"/>
    <x v="0"/>
    <n v="0"/>
    <n v="0"/>
    <n v="0"/>
    <x v="0"/>
    <x v="0"/>
    <x v="2"/>
    <x v="2"/>
    <x v="0"/>
    <x v="1"/>
  </r>
  <r>
    <s v="Komplett"/>
    <n v="120775"/>
    <n v="532"/>
    <x v="0"/>
    <x v="0"/>
    <x v="1"/>
    <x v="0"/>
    <x v="0"/>
    <x v="2"/>
    <s v="Linköping"/>
    <x v="1"/>
    <s v="No"/>
    <m/>
    <x v="0"/>
    <x v="0"/>
    <n v="-4.5526974732529028E-2"/>
    <x v="1"/>
    <x v="2"/>
    <x v="1"/>
    <x v="1"/>
    <n v="0"/>
    <n v="0"/>
    <n v="0"/>
    <x v="0"/>
    <x v="0"/>
    <x v="0"/>
    <x v="0"/>
    <n v="0"/>
    <n v="0"/>
    <n v="0"/>
    <x v="0"/>
    <x v="0"/>
    <x v="2"/>
    <x v="4"/>
    <x v="0"/>
    <x v="1"/>
  </r>
  <r>
    <s v="Komplett"/>
    <n v="120789"/>
    <n v="533"/>
    <x v="0"/>
    <x v="1"/>
    <x v="1"/>
    <x v="0"/>
    <x v="0"/>
    <x v="2"/>
    <s v="Stockholm"/>
    <x v="1"/>
    <m/>
    <s v="Yes"/>
    <x v="0"/>
    <x v="0"/>
    <n v="-1.7461148943600489"/>
    <x v="0"/>
    <x v="1"/>
    <x v="1"/>
    <x v="0"/>
    <n v="28"/>
    <n v="15"/>
    <n v="0"/>
    <x v="0"/>
    <x v="0"/>
    <x v="0"/>
    <x v="0"/>
    <n v="7"/>
    <n v="0"/>
    <n v="0"/>
    <x v="0"/>
    <x v="2"/>
    <x v="1"/>
    <x v="3"/>
    <x v="1"/>
    <x v="1"/>
  </r>
  <r>
    <s v="Komplett"/>
    <n v="120790"/>
    <n v="534"/>
    <x v="1"/>
    <x v="0"/>
    <x v="1"/>
    <x v="1"/>
    <x v="0"/>
    <x v="2"/>
    <s v="Stockholm"/>
    <x v="1"/>
    <m/>
    <s v="Yes"/>
    <x v="0"/>
    <x v="0"/>
    <n v="-2.0953378732320584E-2"/>
    <x v="1"/>
    <x v="0"/>
    <x v="1"/>
    <x v="0"/>
    <n v="10"/>
    <n v="11"/>
    <n v="0"/>
    <x v="1"/>
    <x v="0"/>
    <x v="0"/>
    <x v="0"/>
    <n v="2"/>
    <n v="0"/>
    <n v="0"/>
    <x v="1"/>
    <x v="0"/>
    <x v="0"/>
    <x v="3"/>
    <x v="0"/>
    <x v="1"/>
  </r>
  <r>
    <s v="Komplett"/>
    <n v="120809"/>
    <n v="535"/>
    <x v="0"/>
    <x v="1"/>
    <x v="1"/>
    <x v="0"/>
    <x v="0"/>
    <x v="2"/>
    <s v="Stockholm"/>
    <x v="1"/>
    <m/>
    <s v="Yes"/>
    <x v="0"/>
    <x v="0"/>
    <n v="-1.2762849344558491"/>
    <x v="0"/>
    <x v="0"/>
    <x v="1"/>
    <x v="0"/>
    <n v="15"/>
    <n v="0"/>
    <n v="0"/>
    <x v="0"/>
    <x v="0"/>
    <x v="0"/>
    <x v="0"/>
    <n v="2"/>
    <n v="0"/>
    <n v="0"/>
    <x v="0"/>
    <x v="0"/>
    <x v="1"/>
    <x v="3"/>
    <x v="0"/>
    <x v="1"/>
  </r>
  <r>
    <s v="Komplett"/>
    <n v="120821"/>
    <n v="536"/>
    <x v="1"/>
    <x v="1"/>
    <x v="1"/>
    <x v="1"/>
    <x v="0"/>
    <x v="2"/>
    <s v="Uppsala"/>
    <x v="1"/>
    <s v="&lt;-2 SD"/>
    <s v="Yes"/>
    <x v="1"/>
    <x v="0"/>
    <n v="-2.4111837886366549"/>
    <x v="0"/>
    <x v="0"/>
    <x v="0"/>
    <x v="1"/>
    <n v="43"/>
    <n v="0"/>
    <n v="7"/>
    <x v="1"/>
    <x v="0"/>
    <x v="0"/>
    <x v="0"/>
    <n v="2"/>
    <n v="0"/>
    <n v="0"/>
    <x v="0"/>
    <x v="2"/>
    <x v="1"/>
    <x v="2"/>
    <x v="1"/>
    <x v="0"/>
  </r>
  <r>
    <s v="Komplett"/>
    <n v="120826"/>
    <n v="537"/>
    <x v="1"/>
    <x v="0"/>
    <x v="1"/>
    <x v="0"/>
    <x v="0"/>
    <x v="2"/>
    <s v="Uppsala"/>
    <x v="1"/>
    <s v="&lt;-2 SD"/>
    <s v="Yes"/>
    <x v="1"/>
    <x v="0"/>
    <n v="-3.4520428228097004"/>
    <x v="0"/>
    <x v="0"/>
    <x v="1"/>
    <x v="1"/>
    <n v="8"/>
    <n v="0"/>
    <n v="2"/>
    <x v="1"/>
    <x v="0"/>
    <x v="1"/>
    <x v="1"/>
    <n v="0"/>
    <n v="0"/>
    <n v="0"/>
    <x v="1"/>
    <x v="1"/>
    <x v="2"/>
    <x v="3"/>
    <x v="0"/>
    <x v="1"/>
  </r>
  <r>
    <s v="Komplett"/>
    <n v="120828"/>
    <n v="538"/>
    <x v="1"/>
    <x v="1"/>
    <x v="1"/>
    <x v="0"/>
    <x v="0"/>
    <x v="0"/>
    <s v="Uppsala"/>
    <x v="0"/>
    <m/>
    <s v="Yes"/>
    <x v="0"/>
    <x v="0"/>
    <n v="-0.59130434782608698"/>
    <x v="0"/>
    <x v="1"/>
    <x v="1"/>
    <x v="0"/>
    <n v="18"/>
    <n v="0"/>
    <n v="25"/>
    <x v="0"/>
    <x v="0"/>
    <x v="0"/>
    <x v="0"/>
    <n v="1"/>
    <n v="0"/>
    <n v="0"/>
    <x v="0"/>
    <x v="0"/>
    <x v="2"/>
    <x v="3"/>
    <x v="0"/>
    <x v="0"/>
  </r>
  <r>
    <s v="Komplett"/>
    <n v="120839"/>
    <n v="539"/>
    <x v="1"/>
    <x v="1"/>
    <x v="1"/>
    <x v="0"/>
    <x v="0"/>
    <x v="0"/>
    <s v="Göteborg"/>
    <x v="1"/>
    <s v="&lt;-2 SD"/>
    <s v="No"/>
    <x v="0"/>
    <x v="1"/>
    <n v="-2.6036189578271745"/>
    <x v="0"/>
    <x v="1"/>
    <x v="1"/>
    <x v="0"/>
    <n v="1"/>
    <n v="39"/>
    <n v="0"/>
    <x v="0"/>
    <x v="0"/>
    <x v="0"/>
    <x v="0"/>
    <n v="6"/>
    <n v="0"/>
    <n v="0"/>
    <x v="0"/>
    <x v="0"/>
    <x v="0"/>
    <x v="3"/>
    <x v="0"/>
    <x v="0"/>
  </r>
  <r>
    <s v="Komplett"/>
    <n v="120846"/>
    <n v="540"/>
    <x v="0"/>
    <x v="1"/>
    <x v="1"/>
    <x v="0"/>
    <x v="0"/>
    <x v="2"/>
    <s v="Göteborg"/>
    <x v="1"/>
    <m/>
    <s v="Yes"/>
    <x v="0"/>
    <x v="0"/>
    <n v="-8.9186176142697887E-2"/>
    <x v="1"/>
    <x v="1"/>
    <x v="1"/>
    <x v="1"/>
    <n v="54"/>
    <n v="108"/>
    <n v="58"/>
    <x v="0"/>
    <x v="0"/>
    <x v="0"/>
    <x v="0"/>
    <n v="16"/>
    <n v="6"/>
    <n v="0"/>
    <x v="1"/>
    <x v="0"/>
    <x v="0"/>
    <x v="3"/>
    <x v="0"/>
    <x v="0"/>
  </r>
  <r>
    <s v="Komplett"/>
    <n v="120918"/>
    <n v="541"/>
    <x v="0"/>
    <x v="0"/>
    <x v="1"/>
    <x v="0"/>
    <x v="0"/>
    <x v="1"/>
    <s v="Lund"/>
    <x v="0"/>
    <s v="&lt;-2 SD"/>
    <s v="Yes"/>
    <x v="0"/>
    <x v="1"/>
    <n v="-3.8371920083287887"/>
    <x v="0"/>
    <x v="2"/>
    <x v="0"/>
    <x v="0"/>
    <n v="46"/>
    <n v="0"/>
    <n v="20"/>
    <x v="0"/>
    <x v="0"/>
    <x v="0"/>
    <x v="0"/>
    <n v="13"/>
    <n v="0"/>
    <n v="0"/>
    <x v="0"/>
    <x v="0"/>
    <x v="1"/>
    <x v="4"/>
    <x v="0"/>
    <x v="0"/>
  </r>
  <r>
    <s v="Komplett"/>
    <n v="120965"/>
    <n v="542"/>
    <x v="0"/>
    <x v="1"/>
    <x v="1"/>
    <x v="1"/>
    <x v="0"/>
    <x v="3"/>
    <s v="Umeå"/>
    <x v="1"/>
    <s v="&lt;-2 SD"/>
    <s v="Yes"/>
    <x v="1"/>
    <x v="1"/>
    <n v="-2.763403574286476"/>
    <x v="0"/>
    <x v="1"/>
    <x v="0"/>
    <x v="0"/>
    <n v="68"/>
    <n v="0"/>
    <n v="14"/>
    <x v="0"/>
    <x v="1"/>
    <x v="0"/>
    <x v="0"/>
    <n v="16"/>
    <n v="0"/>
    <n v="0"/>
    <x v="0"/>
    <x v="0"/>
    <x v="0"/>
    <x v="4"/>
    <x v="0"/>
    <x v="1"/>
  </r>
  <r>
    <s v="Bruten"/>
    <n v="120966"/>
    <n v="543"/>
    <x v="0"/>
    <x v="1"/>
    <x v="1"/>
    <x v="0"/>
    <x v="2"/>
    <x v="3"/>
    <s v="Umeå"/>
    <x v="0"/>
    <s v="&lt;-2 SD"/>
    <s v="Yes"/>
    <x v="0"/>
    <x v="0"/>
    <n v="-2.971378632291894"/>
    <x v="1"/>
    <x v="1"/>
    <x v="0"/>
    <x v="0"/>
    <n v="37"/>
    <n v="0"/>
    <n v="40"/>
    <x v="0"/>
    <x v="1"/>
    <x v="1"/>
    <x v="0"/>
    <n v="22"/>
    <n v="1"/>
    <n v="0"/>
    <x v="0"/>
    <x v="2"/>
    <x v="1"/>
    <x v="3"/>
    <x v="0"/>
    <x v="0"/>
  </r>
  <r>
    <s v="Komplett"/>
    <n v="120967"/>
    <n v="544"/>
    <x v="1"/>
    <x v="0"/>
    <x v="1"/>
    <x v="0"/>
    <x v="0"/>
    <x v="5"/>
    <s v="Uppsala"/>
    <x v="1"/>
    <m/>
    <s v="Yes"/>
    <x v="0"/>
    <x v="0"/>
    <n v="-0.66379024228343841"/>
    <x v="0"/>
    <x v="0"/>
    <x v="0"/>
    <x v="0"/>
    <n v="21"/>
    <n v="14"/>
    <n v="0"/>
    <x v="0"/>
    <x v="0"/>
    <x v="1"/>
    <x v="1"/>
    <n v="3"/>
    <n v="0"/>
    <n v="0"/>
    <x v="0"/>
    <x v="1"/>
    <x v="0"/>
    <x v="4"/>
    <x v="0"/>
    <x v="1"/>
  </r>
  <r>
    <s v="Komplett"/>
    <n v="120994"/>
    <n v="545"/>
    <x v="0"/>
    <x v="1"/>
    <x v="1"/>
    <x v="0"/>
    <x v="2"/>
    <x v="5"/>
    <s v="Uppsala"/>
    <x v="1"/>
    <m/>
    <s v="Yes"/>
    <x v="1"/>
    <x v="1"/>
    <n v="-0.20842886322897994"/>
    <x v="0"/>
    <x v="2"/>
    <x v="1"/>
    <x v="0"/>
    <n v="27"/>
    <n v="7"/>
    <n v="7"/>
    <x v="0"/>
    <x v="0"/>
    <x v="0"/>
    <x v="0"/>
    <n v="1"/>
    <n v="1"/>
    <n v="0"/>
    <x v="0"/>
    <x v="2"/>
    <x v="1"/>
    <x v="3"/>
    <x v="1"/>
    <x v="0"/>
  </r>
  <r>
    <s v="Komplett"/>
    <n v="121006"/>
    <n v="546"/>
    <x v="1"/>
    <x v="1"/>
    <x v="1"/>
    <x v="0"/>
    <x v="0"/>
    <x v="0"/>
    <s v="Stockholm"/>
    <x v="1"/>
    <s v="Yes"/>
    <m/>
    <x v="1"/>
    <x v="0"/>
    <n v="-0.72716255112861683"/>
    <x v="0"/>
    <x v="0"/>
    <x v="1"/>
    <x v="0"/>
    <n v="37"/>
    <n v="32"/>
    <n v="37"/>
    <x v="0"/>
    <x v="0"/>
    <x v="0"/>
    <x v="0"/>
    <n v="15"/>
    <n v="3"/>
    <n v="0"/>
    <x v="0"/>
    <x v="0"/>
    <x v="0"/>
    <x v="4"/>
    <x v="0"/>
    <x v="1"/>
  </r>
  <r>
    <s v="Komplett"/>
    <n v="121009"/>
    <n v="547"/>
    <x v="1"/>
    <x v="1"/>
    <x v="1"/>
    <x v="1"/>
    <x v="0"/>
    <x v="3"/>
    <s v="Stockholm"/>
    <x v="1"/>
    <s v="Yes"/>
    <m/>
    <x v="0"/>
    <x v="0"/>
    <n v="-1.1790714812085481"/>
    <x v="0"/>
    <x v="0"/>
    <x v="1"/>
    <x v="0"/>
    <n v="43"/>
    <n v="32"/>
    <n v="32"/>
    <x v="0"/>
    <x v="0"/>
    <x v="0"/>
    <x v="0"/>
    <n v="17"/>
    <n v="13"/>
    <n v="0"/>
    <x v="0"/>
    <x v="2"/>
    <x v="1"/>
    <x v="3"/>
    <x v="1"/>
    <x v="0"/>
  </r>
  <r>
    <s v="Komplett"/>
    <n v="121080"/>
    <n v="548"/>
    <x v="0"/>
    <x v="0"/>
    <x v="0"/>
    <x v="1"/>
    <x v="0"/>
    <x v="5"/>
    <s v="Stockholm"/>
    <x v="1"/>
    <m/>
    <s v="No"/>
    <x v="0"/>
    <x v="0"/>
    <n v="-4.3696744592527856E-2"/>
    <x v="0"/>
    <x v="1"/>
    <x v="1"/>
    <x v="0"/>
    <n v="28"/>
    <n v="21"/>
    <n v="2"/>
    <x v="0"/>
    <x v="0"/>
    <x v="0"/>
    <x v="0"/>
    <n v="2"/>
    <n v="2"/>
    <n v="0"/>
    <x v="0"/>
    <x v="0"/>
    <x v="2"/>
    <x v="4"/>
    <x v="0"/>
    <x v="1"/>
  </r>
  <r>
    <s v="Komplett"/>
    <n v="121098"/>
    <n v="549"/>
    <x v="0"/>
    <x v="1"/>
    <x v="1"/>
    <x v="1"/>
    <x v="0"/>
    <x v="3"/>
    <s v="Umeå"/>
    <x v="1"/>
    <s v="&lt;-2 SD"/>
    <s v="Yes"/>
    <x v="0"/>
    <x v="1"/>
    <n v="-2.1575678326250407"/>
    <x v="0"/>
    <x v="1"/>
    <x v="1"/>
    <x v="0"/>
    <n v="38"/>
    <n v="44"/>
    <n v="31"/>
    <x v="0"/>
    <x v="1"/>
    <x v="0"/>
    <x v="1"/>
    <n v="18"/>
    <n v="4"/>
    <n v="0"/>
    <x v="0"/>
    <x v="0"/>
    <x v="0"/>
    <x v="3"/>
    <x v="0"/>
    <x v="1"/>
  </r>
  <r>
    <s v="Komplett"/>
    <n v="121099"/>
    <n v="550"/>
    <x v="0"/>
    <x v="1"/>
    <x v="1"/>
    <x v="0"/>
    <x v="0"/>
    <x v="3"/>
    <s v="Uppsala"/>
    <x v="1"/>
    <s v="Yes"/>
    <m/>
    <x v="0"/>
    <x v="0"/>
    <n v="0.26721594388465181"/>
    <x v="0"/>
    <x v="1"/>
    <x v="0"/>
    <x v="0"/>
    <n v="58"/>
    <n v="25"/>
    <n v="16"/>
    <x v="1"/>
    <x v="1"/>
    <x v="1"/>
    <x v="0"/>
    <n v="10"/>
    <n v="2"/>
    <n v="0"/>
    <x v="1"/>
    <x v="0"/>
    <x v="0"/>
    <x v="3"/>
    <x v="0"/>
    <x v="1"/>
  </r>
  <r>
    <s v="Komplett"/>
    <n v="121108"/>
    <n v="551"/>
    <x v="1"/>
    <x v="1"/>
    <x v="1"/>
    <x v="0"/>
    <x v="0"/>
    <x v="3"/>
    <s v="Lund"/>
    <x v="1"/>
    <s v="&lt;-2 SD"/>
    <s v="Yes"/>
    <x v="0"/>
    <x v="0"/>
    <n v="-4.4232219150540333"/>
    <x v="1"/>
    <x v="1"/>
    <x v="1"/>
    <x v="0"/>
    <n v="49"/>
    <n v="0"/>
    <n v="0"/>
    <x v="0"/>
    <x v="0"/>
    <x v="1"/>
    <x v="1"/>
    <n v="6"/>
    <n v="0"/>
    <n v="0"/>
    <x v="1"/>
    <x v="0"/>
    <x v="2"/>
    <x v="3"/>
    <x v="0"/>
    <x v="1"/>
  </r>
  <r>
    <s v="Komplett"/>
    <n v="121141"/>
    <n v="552"/>
    <x v="1"/>
    <x v="1"/>
    <x v="1"/>
    <x v="0"/>
    <x v="0"/>
    <x v="3"/>
    <s v="Göteborg"/>
    <x v="1"/>
    <s v="Yes"/>
    <m/>
    <x v="0"/>
    <x v="1"/>
    <n v="-1.9405551461557355"/>
    <x v="0"/>
    <x v="0"/>
    <x v="1"/>
    <x v="0"/>
    <n v="6"/>
    <n v="0"/>
    <n v="24"/>
    <x v="0"/>
    <x v="0"/>
    <x v="1"/>
    <x v="0"/>
    <n v="23"/>
    <n v="9"/>
    <n v="0"/>
    <x v="0"/>
    <x v="0"/>
    <x v="2"/>
    <x v="4"/>
    <x v="0"/>
    <x v="1"/>
  </r>
  <r>
    <s v="Komplett"/>
    <n v="121210"/>
    <n v="553"/>
    <x v="1"/>
    <x v="0"/>
    <x v="1"/>
    <x v="1"/>
    <x v="0"/>
    <x v="3"/>
    <s v="Göteborg"/>
    <x v="1"/>
    <s v="Yes"/>
    <m/>
    <x v="1"/>
    <x v="1"/>
    <n v="0.11865412323078225"/>
    <x v="0"/>
    <x v="0"/>
    <x v="1"/>
    <x v="0"/>
    <n v="0"/>
    <n v="0"/>
    <n v="0"/>
    <x v="0"/>
    <x v="0"/>
    <x v="0"/>
    <x v="0"/>
    <n v="0"/>
    <n v="0"/>
    <n v="0"/>
    <x v="0"/>
    <x v="0"/>
    <x v="2"/>
    <x v="3"/>
    <x v="0"/>
    <x v="0"/>
  </r>
  <r>
    <s v="Komplett"/>
    <n v="121213"/>
    <n v="554"/>
    <x v="0"/>
    <x v="1"/>
    <x v="1"/>
    <x v="1"/>
    <x v="0"/>
    <x v="3"/>
    <s v="Umeå"/>
    <x v="1"/>
    <s v="Yes"/>
    <m/>
    <x v="0"/>
    <x v="0"/>
    <n v="-1.727011058930465"/>
    <x v="0"/>
    <x v="0"/>
    <x v="1"/>
    <x v="0"/>
    <n v="0"/>
    <n v="0"/>
    <n v="7"/>
    <x v="0"/>
    <x v="0"/>
    <x v="0"/>
    <x v="0"/>
    <n v="2"/>
    <n v="1"/>
    <n v="0"/>
    <x v="1"/>
    <x v="0"/>
    <x v="0"/>
    <x v="3"/>
    <x v="0"/>
    <x v="0"/>
  </r>
  <r>
    <s v="Komplett"/>
    <n v="121223"/>
    <n v="555"/>
    <x v="1"/>
    <x v="1"/>
    <x v="1"/>
    <x v="0"/>
    <x v="1"/>
    <x v="3"/>
    <s v="Stockholm"/>
    <x v="0"/>
    <s v="No"/>
    <m/>
    <x v="0"/>
    <x v="0"/>
    <n v="-0.42472337096233376"/>
    <x v="0"/>
    <x v="0"/>
    <x v="1"/>
    <x v="0"/>
    <n v="0"/>
    <n v="0"/>
    <n v="4"/>
    <x v="0"/>
    <x v="0"/>
    <x v="1"/>
    <x v="0"/>
    <n v="5"/>
    <n v="5"/>
    <n v="0"/>
    <x v="1"/>
    <x v="0"/>
    <x v="2"/>
    <x v="3"/>
    <x v="0"/>
    <x v="0"/>
  </r>
  <r>
    <s v="Komplett"/>
    <n v="121224"/>
    <n v="556"/>
    <x v="0"/>
    <x v="1"/>
    <x v="1"/>
    <x v="0"/>
    <x v="0"/>
    <x v="5"/>
    <s v="Stockholm"/>
    <x v="1"/>
    <s v="No"/>
    <m/>
    <x v="1"/>
    <x v="1"/>
    <n v="-0.46943109422152679"/>
    <x v="0"/>
    <x v="0"/>
    <x v="1"/>
    <x v="0"/>
    <n v="0"/>
    <n v="0"/>
    <n v="8"/>
    <x v="0"/>
    <x v="0"/>
    <x v="0"/>
    <x v="0"/>
    <n v="4"/>
    <n v="4"/>
    <n v="0"/>
    <x v="1"/>
    <x v="2"/>
    <x v="1"/>
    <x v="3"/>
    <x v="1"/>
    <x v="0"/>
  </r>
  <r>
    <s v="Komplett"/>
    <n v="121225"/>
    <n v="557"/>
    <x v="1"/>
    <x v="0"/>
    <x v="1"/>
    <x v="0"/>
    <x v="0"/>
    <x v="3"/>
    <s v="Stockholm"/>
    <x v="1"/>
    <s v="Yes"/>
    <s v="&lt;-2 SD"/>
    <x v="1"/>
    <x v="1"/>
    <n v="-2.5419996224753034"/>
    <x v="0"/>
    <x v="0"/>
    <x v="0"/>
    <x v="0"/>
    <n v="0"/>
    <n v="0"/>
    <n v="11"/>
    <x v="0"/>
    <x v="0"/>
    <x v="1"/>
    <x v="0"/>
    <n v="8"/>
    <n v="6"/>
    <n v="0"/>
    <x v="1"/>
    <x v="1"/>
    <x v="0"/>
    <x v="4"/>
    <x v="0"/>
    <x v="1"/>
  </r>
  <r>
    <s v="Bruten"/>
    <n v="121228"/>
    <n v="558"/>
    <x v="0"/>
    <x v="0"/>
    <x v="1"/>
    <x v="0"/>
    <x v="0"/>
    <x v="5"/>
    <s v="Stockholm"/>
    <x v="1"/>
    <s v="Yes"/>
    <m/>
    <x v="0"/>
    <x v="0"/>
    <n v="8.8430361090641105E-2"/>
    <x v="0"/>
    <x v="0"/>
    <x v="0"/>
    <x v="1"/>
    <n v="85"/>
    <n v="74"/>
    <n v="28"/>
    <x v="1"/>
    <x v="0"/>
    <x v="0"/>
    <x v="0"/>
    <n v="13"/>
    <n v="3"/>
    <n v="0"/>
    <x v="0"/>
    <x v="0"/>
    <x v="2"/>
    <x v="3"/>
    <x v="0"/>
    <x v="1"/>
  </r>
  <r>
    <s v="Komplett"/>
    <n v="121229"/>
    <n v="559"/>
    <x v="1"/>
    <x v="1"/>
    <x v="1"/>
    <x v="0"/>
    <x v="0"/>
    <x v="4"/>
    <s v="Stockholm"/>
    <x v="0"/>
    <s v="Yes"/>
    <m/>
    <x v="0"/>
    <x v="1"/>
    <n v="-0.98011282694170598"/>
    <x v="0"/>
    <x v="2"/>
    <x v="1"/>
    <x v="0"/>
    <n v="26"/>
    <n v="25"/>
    <n v="25"/>
    <x v="0"/>
    <x v="0"/>
    <x v="0"/>
    <x v="0"/>
    <n v="13"/>
    <n v="3"/>
    <n v="0"/>
    <x v="0"/>
    <x v="0"/>
    <x v="2"/>
    <x v="4"/>
    <x v="0"/>
    <x v="0"/>
  </r>
  <r>
    <s v="Komplett"/>
    <n v="121252"/>
    <n v="560"/>
    <x v="0"/>
    <x v="1"/>
    <x v="1"/>
    <x v="0"/>
    <x v="0"/>
    <x v="0"/>
    <s v="Linköping"/>
    <x v="1"/>
    <m/>
    <s v="No"/>
    <x v="1"/>
    <x v="0"/>
    <n v="-0.51234611826656229"/>
    <x v="0"/>
    <x v="0"/>
    <x v="1"/>
    <x v="0"/>
    <n v="48"/>
    <n v="0"/>
    <n v="4"/>
    <x v="0"/>
    <x v="0"/>
    <x v="0"/>
    <x v="0"/>
    <n v="3"/>
    <n v="1"/>
    <n v="0"/>
    <x v="0"/>
    <x v="0"/>
    <x v="1"/>
    <x v="6"/>
    <x v="0"/>
    <x v="1"/>
  </r>
  <r>
    <s v="Komplett"/>
    <n v="121300"/>
    <n v="561"/>
    <x v="1"/>
    <x v="1"/>
    <x v="1"/>
    <x v="0"/>
    <x v="0"/>
    <x v="2"/>
    <s v="Lund"/>
    <x v="1"/>
    <m/>
    <s v="Yes"/>
    <x v="0"/>
    <x v="1"/>
    <n v="0.20448902088709284"/>
    <x v="0"/>
    <x v="2"/>
    <x v="1"/>
    <x v="0"/>
    <n v="27"/>
    <n v="0"/>
    <n v="0"/>
    <x v="0"/>
    <x v="0"/>
    <x v="0"/>
    <x v="0"/>
    <n v="1"/>
    <n v="0"/>
    <n v="0"/>
    <x v="0"/>
    <x v="0"/>
    <x v="2"/>
    <x v="4"/>
    <x v="0"/>
    <x v="1"/>
  </r>
  <r>
    <s v="Bruten"/>
    <n v="121323"/>
    <n v="562"/>
    <x v="1"/>
    <x v="1"/>
    <x v="1"/>
    <x v="0"/>
    <x v="0"/>
    <x v="2"/>
    <s v="Linköping"/>
    <x v="1"/>
    <s v="Yes"/>
    <m/>
    <x v="1"/>
    <x v="1"/>
    <n v="-0.13842572201598188"/>
    <x v="0"/>
    <x v="0"/>
    <x v="0"/>
    <x v="0"/>
    <n v="48"/>
    <n v="33"/>
    <n v="42"/>
    <x v="0"/>
    <x v="1"/>
    <x v="0"/>
    <x v="0"/>
    <n v="14"/>
    <n v="9"/>
    <n v="0"/>
    <x v="1"/>
    <x v="2"/>
    <x v="1"/>
    <x v="3"/>
    <x v="1"/>
    <x v="0"/>
  </r>
  <r>
    <s v="Komplett"/>
    <n v="121339"/>
    <n v="563"/>
    <x v="0"/>
    <x v="1"/>
    <x v="1"/>
    <x v="0"/>
    <x v="0"/>
    <x v="1"/>
    <s v="Uppsala"/>
    <x v="1"/>
    <m/>
    <s v="Yes"/>
    <x v="0"/>
    <x v="0"/>
    <n v="-0.9888032572342591"/>
    <x v="0"/>
    <x v="0"/>
    <x v="1"/>
    <x v="0"/>
    <n v="36"/>
    <n v="1"/>
    <n v="0"/>
    <x v="0"/>
    <x v="0"/>
    <x v="0"/>
    <x v="0"/>
    <n v="5"/>
    <n v="6"/>
    <n v="0"/>
    <x v="0"/>
    <x v="0"/>
    <x v="0"/>
    <x v="4"/>
    <x v="0"/>
    <x v="0"/>
  </r>
  <r>
    <s v="Komplett"/>
    <n v="121342"/>
    <n v="564"/>
    <x v="0"/>
    <x v="1"/>
    <x v="1"/>
    <x v="0"/>
    <x v="0"/>
    <x v="5"/>
    <s v="Linköping"/>
    <x v="1"/>
    <s v="&lt;-2 SD"/>
    <s v="Yes"/>
    <x v="1"/>
    <x v="0"/>
    <n v="-2.5440517151496191"/>
    <x v="0"/>
    <x v="0"/>
    <x v="0"/>
    <x v="1"/>
    <n v="12"/>
    <n v="0"/>
    <n v="45"/>
    <x v="0"/>
    <x v="1"/>
    <x v="1"/>
    <x v="1"/>
    <n v="22"/>
    <n v="20"/>
    <n v="0"/>
    <x v="0"/>
    <x v="0"/>
    <x v="2"/>
    <x v="2"/>
    <x v="0"/>
    <x v="1"/>
  </r>
  <r>
    <s v="Komplett"/>
    <n v="121362"/>
    <n v="565"/>
    <x v="0"/>
    <x v="1"/>
    <x v="1"/>
    <x v="0"/>
    <x v="0"/>
    <x v="4"/>
    <s v="Stockholm"/>
    <x v="1"/>
    <m/>
    <s v="Yes"/>
    <x v="0"/>
    <x v="0"/>
    <n v="-0.77909022367429004"/>
    <x v="0"/>
    <x v="2"/>
    <x v="1"/>
    <x v="1"/>
    <n v="28"/>
    <n v="9"/>
    <n v="3"/>
    <x v="0"/>
    <x v="0"/>
    <x v="0"/>
    <x v="0"/>
    <n v="6"/>
    <n v="2"/>
    <n v="0"/>
    <x v="0"/>
    <x v="0"/>
    <x v="1"/>
    <x v="4"/>
    <x v="0"/>
    <x v="0"/>
  </r>
  <r>
    <s v="Komplett"/>
    <n v="121470"/>
    <n v="566"/>
    <x v="1"/>
    <x v="1"/>
    <x v="1"/>
    <x v="0"/>
    <x v="0"/>
    <x v="2"/>
    <s v="Göteborg"/>
    <x v="1"/>
    <m/>
    <s v="No"/>
    <x v="0"/>
    <x v="1"/>
    <n v="-3.4922297887200977E-2"/>
    <x v="0"/>
    <x v="0"/>
    <x v="1"/>
    <x v="0"/>
    <n v="25"/>
    <n v="0"/>
    <n v="0"/>
    <x v="0"/>
    <x v="0"/>
    <x v="0"/>
    <x v="0"/>
    <n v="5"/>
    <n v="3"/>
    <n v="0"/>
    <x v="0"/>
    <x v="0"/>
    <x v="2"/>
    <x v="3"/>
    <x v="0"/>
    <x v="1"/>
  </r>
  <r>
    <s v="Komplett"/>
    <n v="121530"/>
    <n v="567"/>
    <x v="1"/>
    <x v="1"/>
    <x v="1"/>
    <x v="0"/>
    <x v="0"/>
    <x v="0"/>
    <s v="Stockholm"/>
    <x v="1"/>
    <s v="Yes"/>
    <s v="&lt;-2 SD"/>
    <x v="1"/>
    <x v="0"/>
    <n v="-2.0687237026647964"/>
    <x v="1"/>
    <x v="0"/>
    <x v="1"/>
    <x v="0"/>
    <n v="35"/>
    <n v="29"/>
    <n v="33"/>
    <x v="0"/>
    <x v="0"/>
    <x v="1"/>
    <x v="0"/>
    <n v="16"/>
    <n v="9"/>
    <n v="0"/>
    <x v="0"/>
    <x v="0"/>
    <x v="0"/>
    <x v="4"/>
    <x v="0"/>
    <x v="1"/>
  </r>
  <r>
    <s v="Komplett"/>
    <n v="121562"/>
    <n v="568"/>
    <x v="1"/>
    <x v="1"/>
    <x v="1"/>
    <x v="0"/>
    <x v="0"/>
    <x v="5"/>
    <s v="Göteborg"/>
    <x v="1"/>
    <s v="&lt;-2 SD"/>
    <s v="Yes"/>
    <x v="0"/>
    <x v="0"/>
    <n v="-3.998252130216299"/>
    <x v="0"/>
    <x v="0"/>
    <x v="1"/>
    <x v="0"/>
    <n v="13"/>
    <n v="22"/>
    <n v="0"/>
    <x v="0"/>
    <x v="0"/>
    <x v="0"/>
    <x v="0"/>
    <n v="4"/>
    <n v="0"/>
    <n v="0"/>
    <x v="0"/>
    <x v="0"/>
    <x v="2"/>
    <x v="4"/>
    <x v="0"/>
    <x v="1"/>
  </r>
  <r>
    <s v="Komplett"/>
    <n v="121604"/>
    <n v="569"/>
    <x v="1"/>
    <x v="0"/>
    <x v="1"/>
    <x v="0"/>
    <x v="0"/>
    <x v="1"/>
    <s v="Lund"/>
    <x v="1"/>
    <s v="Yes"/>
    <s v="&lt;-2 SD"/>
    <x v="1"/>
    <x v="1"/>
    <n v="-2.2826086956521738"/>
    <x v="0"/>
    <x v="0"/>
    <x v="0"/>
    <x v="1"/>
    <n v="32"/>
    <n v="20"/>
    <n v="4"/>
    <x v="0"/>
    <x v="0"/>
    <x v="1"/>
    <x v="0"/>
    <n v="6"/>
    <n v="0"/>
    <n v="0"/>
    <x v="0"/>
    <x v="0"/>
    <x v="0"/>
    <x v="6"/>
    <x v="0"/>
    <x v="1"/>
  </r>
  <r>
    <s v="Komplett"/>
    <n v="121626"/>
    <n v="570"/>
    <x v="0"/>
    <x v="1"/>
    <x v="1"/>
    <x v="0"/>
    <x v="1"/>
    <x v="5"/>
    <s v="Uppsala"/>
    <x v="0"/>
    <m/>
    <s v="Yes"/>
    <x v="0"/>
    <x v="0"/>
    <n v="-0.12760915139914319"/>
    <x v="0"/>
    <x v="2"/>
    <x v="1"/>
    <x v="0"/>
    <n v="35"/>
    <n v="0"/>
    <n v="0"/>
    <x v="0"/>
    <x v="0"/>
    <x v="0"/>
    <x v="0"/>
    <n v="0"/>
    <n v="0"/>
    <n v="0"/>
    <x v="0"/>
    <x v="0"/>
    <x v="2"/>
    <x v="3"/>
    <x v="0"/>
    <x v="1"/>
  </r>
  <r>
    <s v="Komplett"/>
    <n v="121664"/>
    <n v="571"/>
    <x v="0"/>
    <x v="0"/>
    <x v="0"/>
    <x v="0"/>
    <x v="2"/>
    <x v="5"/>
    <s v="Uppsala"/>
    <x v="0"/>
    <s v="No"/>
    <m/>
    <x v="1"/>
    <x v="0"/>
    <n v="-0.9018538106106998"/>
    <x v="0"/>
    <x v="0"/>
    <x v="0"/>
    <x v="1"/>
    <n v="6"/>
    <n v="0"/>
    <n v="13"/>
    <x v="0"/>
    <x v="0"/>
    <x v="1"/>
    <x v="1"/>
    <n v="0"/>
    <n v="0"/>
    <n v="0"/>
    <x v="0"/>
    <x v="2"/>
    <x v="1"/>
    <x v="4"/>
    <x v="1"/>
    <x v="0"/>
  </r>
  <r>
    <s v="Komplett"/>
    <n v="121665"/>
    <n v="572"/>
    <x v="1"/>
    <x v="1"/>
    <x v="1"/>
    <x v="0"/>
    <x v="0"/>
    <x v="5"/>
    <s v="Stockholm"/>
    <x v="1"/>
    <s v="Yes"/>
    <m/>
    <x v="0"/>
    <x v="0"/>
    <n v="0.17194792434291328"/>
    <x v="0"/>
    <x v="2"/>
    <x v="1"/>
    <x v="0"/>
    <n v="57"/>
    <n v="22"/>
    <n v="15"/>
    <x v="0"/>
    <x v="0"/>
    <x v="0"/>
    <x v="0"/>
    <n v="10"/>
    <n v="5"/>
    <n v="0"/>
    <x v="0"/>
    <x v="0"/>
    <x v="2"/>
    <x v="3"/>
    <x v="0"/>
    <x v="0"/>
  </r>
  <r>
    <s v="Komplett"/>
    <n v="121674"/>
    <n v="573"/>
    <x v="0"/>
    <x v="0"/>
    <x v="0"/>
    <x v="1"/>
    <x v="0"/>
    <x v="5"/>
    <s v="Göteborg"/>
    <x v="1"/>
    <s v="&lt;-2 SD"/>
    <s v="Yes"/>
    <x v="1"/>
    <x v="1"/>
    <n v="-2.4511859825714151"/>
    <x v="0"/>
    <x v="0"/>
    <x v="0"/>
    <x v="1"/>
    <n v="5"/>
    <n v="28"/>
    <n v="1"/>
    <x v="1"/>
    <x v="0"/>
    <x v="1"/>
    <x v="0"/>
    <n v="7"/>
    <n v="2"/>
    <n v="0"/>
    <x v="1"/>
    <x v="1"/>
    <x v="2"/>
    <x v="6"/>
    <x v="0"/>
    <x v="0"/>
  </r>
  <r>
    <s v="Bruten"/>
    <n v="121796"/>
    <n v="574"/>
    <x v="0"/>
    <x v="1"/>
    <x v="1"/>
    <x v="0"/>
    <x v="1"/>
    <x v="5"/>
    <s v="Lund"/>
    <x v="0"/>
    <m/>
    <s v="No"/>
    <x v="0"/>
    <x v="0"/>
    <n v="-1.7135078869405076"/>
    <x v="1"/>
    <x v="1"/>
    <x v="1"/>
    <x v="0"/>
    <n v="48"/>
    <n v="0"/>
    <n v="0"/>
    <x v="0"/>
    <x v="0"/>
    <x v="0"/>
    <x v="0"/>
    <n v="2"/>
    <n v="0"/>
    <n v="0"/>
    <x v="0"/>
    <x v="2"/>
    <x v="1"/>
    <x v="3"/>
    <x v="1"/>
    <x v="0"/>
  </r>
  <r>
    <s v="Komplett"/>
    <n v="121797"/>
    <n v="575"/>
    <x v="0"/>
    <x v="1"/>
    <x v="1"/>
    <x v="0"/>
    <x v="0"/>
    <x v="2"/>
    <s v="Linköping"/>
    <x v="0"/>
    <m/>
    <s v="Yes"/>
    <x v="0"/>
    <x v="0"/>
    <n v="-0.12146761459040405"/>
    <x v="1"/>
    <x v="0"/>
    <x v="1"/>
    <x v="0"/>
    <n v="2"/>
    <n v="0"/>
    <n v="4"/>
    <x v="1"/>
    <x v="0"/>
    <x v="0"/>
    <x v="0"/>
    <n v="3"/>
    <n v="6"/>
    <n v="0"/>
    <x v="1"/>
    <x v="0"/>
    <x v="1"/>
    <x v="4"/>
    <x v="0"/>
    <x v="0"/>
  </r>
  <r>
    <s v="Komplett"/>
    <n v="121819"/>
    <n v="576"/>
    <x v="1"/>
    <x v="1"/>
    <x v="1"/>
    <x v="0"/>
    <x v="0"/>
    <x v="3"/>
    <s v="Uppsala"/>
    <x v="1"/>
    <s v="Yes"/>
    <m/>
    <x v="0"/>
    <x v="0"/>
    <n v="-1.1498383039885016"/>
    <x v="0"/>
    <x v="1"/>
    <x v="0"/>
    <x v="0"/>
    <n v="2"/>
    <n v="0"/>
    <n v="13"/>
    <x v="0"/>
    <x v="0"/>
    <x v="1"/>
    <x v="0"/>
    <n v="11"/>
    <n v="5"/>
    <n v="0"/>
    <x v="0"/>
    <x v="0"/>
    <x v="0"/>
    <x v="3"/>
    <x v="0"/>
    <x v="0"/>
  </r>
  <r>
    <s v="Komplett"/>
    <n v="121900"/>
    <n v="577"/>
    <x v="0"/>
    <x v="1"/>
    <x v="1"/>
    <x v="1"/>
    <x v="1"/>
    <x v="0"/>
    <s v="Stockholm"/>
    <x v="0"/>
    <m/>
    <s v="Yes"/>
    <x v="0"/>
    <x v="1"/>
    <n v="-1.2912716574043805"/>
    <x v="0"/>
    <x v="1"/>
    <x v="1"/>
    <x v="0"/>
    <n v="38"/>
    <n v="10"/>
    <n v="1"/>
    <x v="0"/>
    <x v="0"/>
    <x v="0"/>
    <x v="0"/>
    <n v="7"/>
    <n v="4"/>
    <n v="0"/>
    <x v="0"/>
    <x v="2"/>
    <x v="1"/>
    <x v="4"/>
    <x v="0"/>
    <x v="0"/>
  </r>
  <r>
    <s v="Komplett"/>
    <n v="121904"/>
    <n v="578"/>
    <x v="0"/>
    <x v="1"/>
    <x v="1"/>
    <x v="0"/>
    <x v="0"/>
    <x v="2"/>
    <s v="Stockholm"/>
    <x v="1"/>
    <m/>
    <s v="Yes"/>
    <x v="0"/>
    <x v="0"/>
    <n v="3.3052351375332738"/>
    <x v="0"/>
    <x v="2"/>
    <x v="1"/>
    <x v="0"/>
    <n v="36"/>
    <n v="5"/>
    <n v="1"/>
    <x v="1"/>
    <x v="0"/>
    <x v="0"/>
    <x v="0"/>
    <n v="3"/>
    <n v="1"/>
    <n v="0"/>
    <x v="1"/>
    <x v="0"/>
    <x v="2"/>
    <x v="4"/>
    <x v="0"/>
    <x v="1"/>
  </r>
  <r>
    <s v="Komplett"/>
    <n v="121940"/>
    <n v="579"/>
    <x v="0"/>
    <x v="0"/>
    <x v="1"/>
    <x v="0"/>
    <x v="0"/>
    <x v="1"/>
    <s v="Uppsala"/>
    <x v="1"/>
    <s v="Yes"/>
    <m/>
    <x v="1"/>
    <x v="0"/>
    <n v="0.56983303891959658"/>
    <x v="0"/>
    <x v="0"/>
    <x v="1"/>
    <x v="0"/>
    <n v="58"/>
    <n v="29"/>
    <n v="3"/>
    <x v="0"/>
    <x v="1"/>
    <x v="1"/>
    <x v="0"/>
    <n v="2"/>
    <n v="0"/>
    <n v="0"/>
    <x v="1"/>
    <x v="1"/>
    <x v="0"/>
    <x v="6"/>
    <x v="0"/>
    <x v="0"/>
  </r>
  <r>
    <s v="Komplett"/>
    <n v="122048"/>
    <n v="580"/>
    <x v="1"/>
    <x v="0"/>
    <x v="0"/>
    <x v="0"/>
    <x v="2"/>
    <x v="3"/>
    <s v="Göteborg"/>
    <x v="1"/>
    <s v="Yes"/>
    <m/>
    <x v="0"/>
    <x v="0"/>
    <n v="-0.92881735927616305"/>
    <x v="1"/>
    <x v="0"/>
    <x v="0"/>
    <x v="0"/>
    <n v="0"/>
    <n v="0"/>
    <n v="12"/>
    <x v="0"/>
    <x v="0"/>
    <x v="0"/>
    <x v="0"/>
    <n v="10"/>
    <n v="14"/>
    <n v="0"/>
    <x v="1"/>
    <x v="0"/>
    <x v="0"/>
    <x v="3"/>
    <x v="0"/>
    <x v="1"/>
  </r>
  <r>
    <s v="Komplett"/>
    <n v="122056"/>
    <n v="581"/>
    <x v="1"/>
    <x v="1"/>
    <x v="1"/>
    <x v="0"/>
    <x v="0"/>
    <x v="2"/>
    <s v="Göteborg"/>
    <x v="1"/>
    <m/>
    <s v="Yes"/>
    <x v="0"/>
    <x v="0"/>
    <n v="-1.1929726455100425"/>
    <x v="0"/>
    <x v="2"/>
    <x v="1"/>
    <x v="0"/>
    <n v="6"/>
    <n v="26"/>
    <n v="3"/>
    <x v="0"/>
    <x v="0"/>
    <x v="0"/>
    <x v="0"/>
    <n v="3"/>
    <n v="1"/>
    <n v="0"/>
    <x v="0"/>
    <x v="0"/>
    <x v="2"/>
    <x v="4"/>
    <x v="0"/>
    <x v="1"/>
  </r>
  <r>
    <s v="Komplett"/>
    <n v="122099"/>
    <n v="582"/>
    <x v="1"/>
    <x v="0"/>
    <x v="0"/>
    <x v="0"/>
    <x v="0"/>
    <x v="0"/>
    <s v="Lund"/>
    <x v="1"/>
    <m/>
    <s v="Yes"/>
    <x v="1"/>
    <x v="0"/>
    <n v="-0.39938277207951345"/>
    <x v="1"/>
    <x v="0"/>
    <x v="1"/>
    <x v="0"/>
    <n v="24"/>
    <n v="49"/>
    <n v="0"/>
    <x v="1"/>
    <x v="0"/>
    <x v="1"/>
    <x v="0"/>
    <n v="3"/>
    <n v="0"/>
    <n v="0"/>
    <x v="0"/>
    <x v="0"/>
    <x v="0"/>
    <x v="6"/>
    <x v="0"/>
    <x v="0"/>
  </r>
  <r>
    <s v="Komplett"/>
    <n v="122100"/>
    <n v="583"/>
    <x v="1"/>
    <x v="0"/>
    <x v="1"/>
    <x v="1"/>
    <x v="0"/>
    <x v="0"/>
    <s v="Lund"/>
    <x v="1"/>
    <m/>
    <s v="No"/>
    <x v="0"/>
    <x v="0"/>
    <n v="-0.30434782608695654"/>
    <x v="0"/>
    <x v="0"/>
    <x v="1"/>
    <x v="0"/>
    <n v="22"/>
    <n v="26"/>
    <n v="8"/>
    <x v="0"/>
    <x v="0"/>
    <x v="0"/>
    <x v="0"/>
    <n v="6"/>
    <n v="0"/>
    <n v="0"/>
    <x v="0"/>
    <x v="0"/>
    <x v="2"/>
    <x v="6"/>
    <x v="0"/>
    <x v="1"/>
  </r>
  <r>
    <s v="Komplett"/>
    <n v="122128"/>
    <n v="584"/>
    <x v="0"/>
    <x v="0"/>
    <x v="1"/>
    <x v="0"/>
    <x v="0"/>
    <x v="4"/>
    <s v="Uppsala"/>
    <x v="1"/>
    <m/>
    <s v="Yes"/>
    <x v="1"/>
    <x v="1"/>
    <n v="-0.33753917865466526"/>
    <x v="0"/>
    <x v="0"/>
    <x v="0"/>
    <x v="1"/>
    <n v="14"/>
    <n v="32"/>
    <n v="0"/>
    <x v="1"/>
    <x v="1"/>
    <x v="1"/>
    <x v="1"/>
    <n v="0"/>
    <n v="0"/>
    <n v="0"/>
    <x v="1"/>
    <x v="1"/>
    <x v="0"/>
    <x v="4"/>
    <x v="0"/>
    <x v="1"/>
  </r>
  <r>
    <s v="Komplett"/>
    <n v="122166"/>
    <n v="585"/>
    <x v="0"/>
    <x v="0"/>
    <x v="1"/>
    <x v="0"/>
    <x v="0"/>
    <x v="4"/>
    <s v="Göteborg"/>
    <x v="1"/>
    <m/>
    <s v="Yes"/>
    <x v="0"/>
    <x v="0"/>
    <n v="-0.57286990722927622"/>
    <x v="0"/>
    <x v="2"/>
    <x v="0"/>
    <x v="0"/>
    <n v="34"/>
    <n v="7"/>
    <n v="19"/>
    <x v="1"/>
    <x v="0"/>
    <x v="1"/>
    <x v="1"/>
    <n v="11"/>
    <n v="4"/>
    <n v="0"/>
    <x v="1"/>
    <x v="1"/>
    <x v="0"/>
    <x v="6"/>
    <x v="1"/>
    <x v="0"/>
  </r>
  <r>
    <s v="Komplett"/>
    <n v="122243"/>
    <n v="586"/>
    <x v="1"/>
    <x v="0"/>
    <x v="1"/>
    <x v="0"/>
    <x v="0"/>
    <x v="0"/>
    <s v="Uppsala"/>
    <x v="1"/>
    <m/>
    <s v="Yes"/>
    <x v="1"/>
    <x v="1"/>
    <n v="1.4541224371092045"/>
    <x v="0"/>
    <x v="0"/>
    <x v="1"/>
    <x v="0"/>
    <n v="38"/>
    <n v="0"/>
    <n v="2"/>
    <x v="0"/>
    <x v="0"/>
    <x v="0"/>
    <x v="1"/>
    <n v="4"/>
    <n v="2"/>
    <n v="0"/>
    <x v="0"/>
    <x v="0"/>
    <x v="2"/>
    <x v="6"/>
    <x v="0"/>
    <x v="1"/>
  </r>
  <r>
    <s v="Bruten"/>
    <n v="122247"/>
    <n v="587"/>
    <x v="0"/>
    <x v="1"/>
    <x v="1"/>
    <x v="1"/>
    <x v="2"/>
    <x v="5"/>
    <s v="Linköping"/>
    <x v="1"/>
    <s v="Yes"/>
    <m/>
    <x v="1"/>
    <x v="0"/>
    <n v="1.1241036242651332"/>
    <x v="0"/>
    <x v="0"/>
    <x v="1"/>
    <x v="0"/>
    <n v="40"/>
    <n v="0"/>
    <n v="30"/>
    <x v="0"/>
    <x v="1"/>
    <x v="0"/>
    <x v="0"/>
    <n v="13"/>
    <n v="7"/>
    <n v="0"/>
    <x v="1"/>
    <x v="2"/>
    <x v="1"/>
    <x v="4"/>
    <x v="1"/>
    <x v="0"/>
  </r>
  <r>
    <s v="Komplett"/>
    <n v="122314"/>
    <n v="588"/>
    <x v="0"/>
    <x v="1"/>
    <x v="1"/>
    <x v="0"/>
    <x v="0"/>
    <x v="2"/>
    <s v="Uppsala"/>
    <x v="1"/>
    <s v="&lt;-2 SD"/>
    <s v="Yes"/>
    <x v="1"/>
    <x v="1"/>
    <n v="-3.8613824050680643"/>
    <x v="1"/>
    <x v="0"/>
    <x v="1"/>
    <x v="0"/>
    <n v="29"/>
    <n v="0"/>
    <n v="15"/>
    <x v="0"/>
    <x v="0"/>
    <x v="0"/>
    <x v="0"/>
    <n v="7"/>
    <n v="2"/>
    <n v="1"/>
    <x v="0"/>
    <x v="2"/>
    <x v="1"/>
    <x v="3"/>
    <x v="1"/>
    <x v="0"/>
  </r>
  <r>
    <s v="Komplett"/>
    <n v="122339"/>
    <n v="589"/>
    <x v="1"/>
    <x v="0"/>
    <x v="1"/>
    <x v="0"/>
    <x v="0"/>
    <x v="2"/>
    <s v="Uppsala"/>
    <x v="1"/>
    <s v="Yes"/>
    <m/>
    <x v="0"/>
    <x v="0"/>
    <n v="-0.57577323392633051"/>
    <x v="0"/>
    <x v="2"/>
    <x v="1"/>
    <x v="1"/>
    <n v="23"/>
    <n v="0"/>
    <n v="83"/>
    <x v="1"/>
    <x v="0"/>
    <x v="0"/>
    <x v="0"/>
    <n v="6"/>
    <n v="0"/>
    <n v="0"/>
    <x v="0"/>
    <x v="0"/>
    <x v="2"/>
    <x v="4"/>
    <x v="0"/>
    <x v="1"/>
  </r>
  <r>
    <s v="Komplett"/>
    <n v="122344"/>
    <n v="590"/>
    <x v="0"/>
    <x v="0"/>
    <x v="1"/>
    <x v="0"/>
    <x v="0"/>
    <x v="2"/>
    <s v="Uppsala"/>
    <x v="1"/>
    <m/>
    <s v="No"/>
    <x v="0"/>
    <x v="0"/>
    <n v="-0.50060257717623058"/>
    <x v="0"/>
    <x v="0"/>
    <x v="1"/>
    <x v="1"/>
    <n v="37"/>
    <n v="0"/>
    <n v="16"/>
    <x v="1"/>
    <x v="0"/>
    <x v="1"/>
    <x v="0"/>
    <n v="5"/>
    <n v="0"/>
    <n v="0"/>
    <x v="0"/>
    <x v="0"/>
    <x v="2"/>
    <x v="4"/>
    <x v="0"/>
    <x v="1"/>
  </r>
  <r>
    <s v="Komplett"/>
    <n v="122379"/>
    <n v="591"/>
    <x v="0"/>
    <x v="1"/>
    <x v="1"/>
    <x v="0"/>
    <x v="0"/>
    <x v="2"/>
    <s v="Göteborg"/>
    <x v="1"/>
    <s v="&lt;-2 SD"/>
    <s v="Yes"/>
    <x v="0"/>
    <x v="0"/>
    <n v="-3.6583187453109924"/>
    <x v="0"/>
    <x v="2"/>
    <x v="1"/>
    <x v="1"/>
    <n v="10"/>
    <n v="12"/>
    <n v="0"/>
    <x v="0"/>
    <x v="0"/>
    <x v="0"/>
    <x v="0"/>
    <n v="5"/>
    <n v="4"/>
    <n v="0"/>
    <x v="0"/>
    <x v="0"/>
    <x v="2"/>
    <x v="4"/>
    <x v="0"/>
    <x v="1"/>
  </r>
  <r>
    <s v="Bruten"/>
    <n v="122453"/>
    <n v="592"/>
    <x v="0"/>
    <x v="1"/>
    <x v="1"/>
    <x v="0"/>
    <x v="0"/>
    <x v="0"/>
    <s v="Umeå"/>
    <x v="1"/>
    <s v="&lt;-2 SD"/>
    <s v="Yes"/>
    <x v="1"/>
    <x v="0"/>
    <n v="-3.9103089964451732"/>
    <x v="0"/>
    <x v="0"/>
    <x v="1"/>
    <x v="0"/>
    <n v="42"/>
    <n v="0"/>
    <n v="17"/>
    <x v="0"/>
    <x v="0"/>
    <x v="0"/>
    <x v="0"/>
    <n v="10"/>
    <n v="4"/>
    <n v="0"/>
    <x v="0"/>
    <x v="2"/>
    <x v="1"/>
    <x v="4"/>
    <x v="1"/>
    <x v="0"/>
  </r>
  <r>
    <s v="Bruten"/>
    <n v="122454"/>
    <n v="593"/>
    <x v="0"/>
    <x v="1"/>
    <x v="1"/>
    <x v="0"/>
    <x v="0"/>
    <x v="2"/>
    <s v="Umeå"/>
    <x v="1"/>
    <s v="&lt;-2 SD"/>
    <s v="Yes"/>
    <x v="0"/>
    <x v="1"/>
    <n v="-4.4298605414273995"/>
    <x v="0"/>
    <x v="0"/>
    <x v="1"/>
    <x v="0"/>
    <n v="45"/>
    <n v="0"/>
    <n v="14"/>
    <x v="0"/>
    <x v="0"/>
    <x v="1"/>
    <x v="0"/>
    <n v="13"/>
    <n v="4"/>
    <n v="0"/>
    <x v="0"/>
    <x v="0"/>
    <x v="2"/>
    <x v="4"/>
    <x v="0"/>
    <x v="0"/>
  </r>
  <r>
    <s v="Komplett"/>
    <n v="122467"/>
    <n v="594"/>
    <x v="1"/>
    <x v="0"/>
    <x v="1"/>
    <x v="0"/>
    <x v="0"/>
    <x v="2"/>
    <s v="Lund"/>
    <x v="1"/>
    <m/>
    <s v="Yes"/>
    <x v="0"/>
    <x v="0"/>
    <n v="-1.7158644757888615"/>
    <x v="0"/>
    <x v="0"/>
    <x v="1"/>
    <x v="1"/>
    <n v="41"/>
    <n v="0"/>
    <n v="10"/>
    <x v="0"/>
    <x v="0"/>
    <x v="1"/>
    <x v="0"/>
    <n v="8"/>
    <n v="3"/>
    <n v="0"/>
    <x v="0"/>
    <x v="2"/>
    <x v="2"/>
    <x v="4"/>
    <x v="0"/>
    <x v="0"/>
  </r>
  <r>
    <s v="Komplett"/>
    <n v="122470"/>
    <n v="595"/>
    <x v="1"/>
    <x v="1"/>
    <x v="1"/>
    <x v="0"/>
    <x v="0"/>
    <x v="1"/>
    <s v="Lund"/>
    <x v="1"/>
    <m/>
    <s v="Yes"/>
    <x v="1"/>
    <x v="0"/>
    <n v="0.3253475303164744"/>
    <x v="0"/>
    <x v="0"/>
    <x v="0"/>
    <x v="0"/>
    <n v="17"/>
    <n v="9"/>
    <n v="12"/>
    <x v="0"/>
    <x v="1"/>
    <x v="1"/>
    <x v="1"/>
    <n v="4"/>
    <n v="4"/>
    <n v="0"/>
    <x v="1"/>
    <x v="2"/>
    <x v="1"/>
    <x v="4"/>
    <x v="1"/>
    <x v="0"/>
  </r>
  <r>
    <s v="Komplett"/>
    <n v="122473"/>
    <n v="596"/>
    <x v="0"/>
    <x v="0"/>
    <x v="1"/>
    <x v="1"/>
    <x v="0"/>
    <x v="5"/>
    <s v="Göteborg"/>
    <x v="1"/>
    <s v="Yes"/>
    <m/>
    <x v="0"/>
    <x v="1"/>
    <n v="-0.91778797542194923"/>
    <x v="0"/>
    <x v="1"/>
    <x v="0"/>
    <x v="0"/>
    <n v="0"/>
    <n v="0"/>
    <n v="0"/>
    <x v="0"/>
    <x v="0"/>
    <x v="1"/>
    <x v="0"/>
    <n v="0"/>
    <n v="0"/>
    <n v="0"/>
    <x v="0"/>
    <x v="0"/>
    <x v="2"/>
    <x v="4"/>
    <x v="0"/>
    <x v="0"/>
  </r>
  <r>
    <s v="Komplett"/>
    <n v="122475"/>
    <n v="597"/>
    <x v="1"/>
    <x v="0"/>
    <x v="1"/>
    <x v="0"/>
    <x v="0"/>
    <x v="3"/>
    <s v="Göteborg"/>
    <x v="1"/>
    <s v="Yes"/>
    <m/>
    <x v="1"/>
    <x v="1"/>
    <n v="-1.0733452593917712"/>
    <x v="0"/>
    <x v="0"/>
    <x v="1"/>
    <x v="0"/>
    <n v="0"/>
    <n v="0"/>
    <n v="0"/>
    <x v="1"/>
    <x v="1"/>
    <x v="1"/>
    <x v="1"/>
    <n v="0"/>
    <n v="0"/>
    <n v="0"/>
    <x v="1"/>
    <x v="1"/>
    <x v="0"/>
    <x v="4"/>
    <x v="0"/>
    <x v="1"/>
  </r>
  <r>
    <s v="Komplett"/>
    <n v="122478"/>
    <n v="598"/>
    <x v="0"/>
    <x v="0"/>
    <x v="0"/>
    <x v="0"/>
    <x v="0"/>
    <x v="3"/>
    <s v="Lund"/>
    <x v="1"/>
    <s v="Yes"/>
    <m/>
    <x v="0"/>
    <x v="0"/>
    <n v="-0.9018538106106998"/>
    <x v="0"/>
    <x v="1"/>
    <x v="0"/>
    <x v="0"/>
    <n v="0"/>
    <n v="0"/>
    <n v="12"/>
    <x v="1"/>
    <x v="1"/>
    <x v="1"/>
    <x v="0"/>
    <n v="7"/>
    <n v="6"/>
    <n v="0"/>
    <x v="0"/>
    <x v="0"/>
    <x v="0"/>
    <x v="4"/>
    <x v="0"/>
    <x v="1"/>
  </r>
  <r>
    <s v="Komplett"/>
    <n v="122489"/>
    <n v="599"/>
    <x v="1"/>
    <x v="0"/>
    <x v="1"/>
    <x v="0"/>
    <x v="0"/>
    <x v="3"/>
    <s v="Lund"/>
    <x v="1"/>
    <s v="Yes"/>
    <m/>
    <x v="0"/>
    <x v="0"/>
    <n v="-0.94321338587764059"/>
    <x v="1"/>
    <x v="1"/>
    <x v="1"/>
    <x v="0"/>
    <n v="0"/>
    <n v="0"/>
    <n v="74"/>
    <x v="1"/>
    <x v="1"/>
    <x v="1"/>
    <x v="1"/>
    <n v="21"/>
    <n v="6"/>
    <n v="0"/>
    <x v="1"/>
    <x v="0"/>
    <x v="2"/>
    <x v="4"/>
    <x v="0"/>
    <x v="1"/>
  </r>
  <r>
    <s v="Komplett"/>
    <n v="122603"/>
    <n v="600"/>
    <x v="1"/>
    <x v="1"/>
    <x v="1"/>
    <x v="0"/>
    <x v="0"/>
    <x v="3"/>
    <s v="Umeå"/>
    <x v="1"/>
    <m/>
    <s v="Yes"/>
    <x v="0"/>
    <x v="1"/>
    <n v="-0.70348478804801096"/>
    <x v="1"/>
    <x v="2"/>
    <x v="1"/>
    <x v="0"/>
    <n v="42"/>
    <n v="0"/>
    <n v="0"/>
    <x v="0"/>
    <x v="1"/>
    <x v="0"/>
    <x v="0"/>
    <n v="0"/>
    <n v="0"/>
    <n v="0"/>
    <x v="1"/>
    <x v="2"/>
    <x v="1"/>
    <x v="3"/>
    <x v="1"/>
    <x v="0"/>
  </r>
  <r>
    <s v="Komplett"/>
    <n v="122623"/>
    <n v="601"/>
    <x v="1"/>
    <x v="0"/>
    <x v="1"/>
    <x v="0"/>
    <x v="0"/>
    <x v="3"/>
    <s v="Göteborg"/>
    <x v="1"/>
    <m/>
    <s v="Yes"/>
    <x v="1"/>
    <x v="1"/>
    <n v="1.7759906174080589"/>
    <x v="0"/>
    <x v="0"/>
    <x v="0"/>
    <x v="0"/>
    <n v="0"/>
    <n v="0"/>
    <n v="0"/>
    <x v="0"/>
    <x v="0"/>
    <x v="0"/>
    <x v="1"/>
    <n v="1"/>
    <n v="0"/>
    <n v="0"/>
    <x v="0"/>
    <x v="1"/>
    <x v="2"/>
    <x v="3"/>
    <x v="0"/>
    <x v="1"/>
  </r>
  <r>
    <s v="Komplett"/>
    <n v="122633"/>
    <n v="602"/>
    <x v="0"/>
    <x v="1"/>
    <x v="1"/>
    <x v="0"/>
    <x v="0"/>
    <x v="3"/>
    <s v="Stockholm"/>
    <x v="1"/>
    <s v="&lt;-2 SD"/>
    <s v="Yes"/>
    <x v="0"/>
    <x v="1"/>
    <n v="-2.0241445039484431"/>
    <x v="0"/>
    <x v="1"/>
    <x v="0"/>
    <x v="0"/>
    <n v="0"/>
    <n v="0"/>
    <n v="1"/>
    <x v="1"/>
    <x v="1"/>
    <x v="1"/>
    <x v="0"/>
    <n v="2"/>
    <n v="1"/>
    <n v="1"/>
    <x v="1"/>
    <x v="0"/>
    <x v="2"/>
    <x v="4"/>
    <x v="0"/>
    <x v="1"/>
  </r>
  <r>
    <s v="Komplett"/>
    <n v="122635"/>
    <n v="603"/>
    <x v="0"/>
    <x v="1"/>
    <x v="1"/>
    <x v="0"/>
    <x v="0"/>
    <x v="3"/>
    <s v="Stockholm"/>
    <x v="1"/>
    <s v="Yes"/>
    <m/>
    <x v="0"/>
    <x v="1"/>
    <n v="-0.34878826147092423"/>
    <x v="0"/>
    <x v="2"/>
    <x v="1"/>
    <x v="0"/>
    <n v="43"/>
    <n v="48"/>
    <n v="28"/>
    <x v="0"/>
    <x v="0"/>
    <x v="0"/>
    <x v="0"/>
    <n v="15"/>
    <n v="4"/>
    <n v="1"/>
    <x v="0"/>
    <x v="0"/>
    <x v="2"/>
    <x v="4"/>
    <x v="0"/>
    <x v="1"/>
  </r>
  <r>
    <s v="Komplett"/>
    <n v="122638"/>
    <n v="604"/>
    <x v="1"/>
    <x v="1"/>
    <x v="1"/>
    <x v="0"/>
    <x v="0"/>
    <x v="0"/>
    <s v="Linköping"/>
    <x v="1"/>
    <s v="Yes"/>
    <m/>
    <x v="0"/>
    <x v="0"/>
    <n v="-1.1078230518248731"/>
    <x v="0"/>
    <x v="0"/>
    <x v="1"/>
    <x v="0"/>
    <n v="0"/>
    <n v="0"/>
    <n v="26"/>
    <x v="0"/>
    <x v="0"/>
    <x v="1"/>
    <x v="0"/>
    <n v="14"/>
    <n v="4"/>
    <n v="1"/>
    <x v="0"/>
    <x v="0"/>
    <x v="2"/>
    <x v="4"/>
    <x v="0"/>
    <x v="0"/>
  </r>
  <r>
    <s v="Komplett"/>
    <n v="122639"/>
    <n v="605"/>
    <x v="1"/>
    <x v="1"/>
    <x v="1"/>
    <x v="0"/>
    <x v="0"/>
    <x v="0"/>
    <s v="Stockholm"/>
    <x v="1"/>
    <m/>
    <s v="Yes"/>
    <x v="1"/>
    <x v="1"/>
    <n v="-1.8445322793148879"/>
    <x v="0"/>
    <x v="0"/>
    <x v="1"/>
    <x v="0"/>
    <n v="36"/>
    <n v="23"/>
    <n v="17"/>
    <x v="0"/>
    <x v="0"/>
    <x v="0"/>
    <x v="0"/>
    <n v="8"/>
    <n v="3"/>
    <n v="0"/>
    <x v="0"/>
    <x v="2"/>
    <x v="1"/>
    <x v="4"/>
    <x v="1"/>
    <x v="0"/>
  </r>
  <r>
    <s v="Komplett"/>
    <n v="122646"/>
    <n v="606"/>
    <x v="0"/>
    <x v="1"/>
    <x v="1"/>
    <x v="0"/>
    <x v="0"/>
    <x v="1"/>
    <s v="Stockholm"/>
    <x v="1"/>
    <m/>
    <s v="Yes"/>
    <x v="0"/>
    <x v="0"/>
    <n v="-1.5527950310559007"/>
    <x v="0"/>
    <x v="1"/>
    <x v="1"/>
    <x v="0"/>
    <n v="24"/>
    <n v="0"/>
    <n v="3"/>
    <x v="0"/>
    <x v="0"/>
    <x v="0"/>
    <x v="0"/>
    <n v="4"/>
    <n v="2"/>
    <n v="0"/>
    <x v="0"/>
    <x v="2"/>
    <x v="1"/>
    <x v="4"/>
    <x v="1"/>
    <x v="0"/>
  </r>
  <r>
    <s v="Komplett"/>
    <n v="122648"/>
    <n v="607"/>
    <x v="1"/>
    <x v="1"/>
    <x v="1"/>
    <x v="0"/>
    <x v="0"/>
    <x v="1"/>
    <s v="Stockholm"/>
    <x v="1"/>
    <s v="&lt;-2 SD"/>
    <s v="Yes"/>
    <x v="0"/>
    <x v="0"/>
    <n v="-2.6771816955484069"/>
    <x v="0"/>
    <x v="0"/>
    <x v="0"/>
    <x v="1"/>
    <n v="0"/>
    <n v="0"/>
    <n v="1"/>
    <x v="0"/>
    <x v="0"/>
    <x v="1"/>
    <x v="0"/>
    <n v="0"/>
    <n v="0"/>
    <n v="0"/>
    <x v="0"/>
    <x v="0"/>
    <x v="1"/>
    <x v="4"/>
    <x v="0"/>
    <x v="1"/>
  </r>
  <r>
    <s v="Komplett"/>
    <n v="122653"/>
    <n v="608"/>
    <x v="0"/>
    <x v="1"/>
    <x v="1"/>
    <x v="0"/>
    <x v="0"/>
    <x v="0"/>
    <s v="Uppsala"/>
    <x v="1"/>
    <s v="No"/>
    <m/>
    <x v="1"/>
    <x v="0"/>
    <n v="0.21208907741251323"/>
    <x v="0"/>
    <x v="0"/>
    <x v="1"/>
    <x v="0"/>
    <n v="27"/>
    <n v="30"/>
    <n v="1"/>
    <x v="0"/>
    <x v="0"/>
    <x v="0"/>
    <x v="0"/>
    <n v="5"/>
    <n v="0"/>
    <n v="0"/>
    <x v="0"/>
    <x v="2"/>
    <x v="1"/>
    <x v="4"/>
    <x v="1"/>
    <x v="0"/>
  </r>
  <r>
    <s v="Komplett"/>
    <n v="122666"/>
    <n v="609"/>
    <x v="1"/>
    <x v="0"/>
    <x v="1"/>
    <x v="0"/>
    <x v="0"/>
    <x v="0"/>
    <s v="Göteborg"/>
    <x v="0"/>
    <s v="Yes"/>
    <m/>
    <x v="0"/>
    <x v="0"/>
    <n v="0.28541527923128152"/>
    <x v="0"/>
    <x v="1"/>
    <x v="1"/>
    <x v="0"/>
    <n v="0"/>
    <n v="0"/>
    <n v="0"/>
    <x v="0"/>
    <x v="0"/>
    <x v="1"/>
    <x v="0"/>
    <n v="0"/>
    <n v="0"/>
    <n v="0"/>
    <x v="1"/>
    <x v="0"/>
    <x v="0"/>
    <x v="4"/>
    <x v="0"/>
    <x v="0"/>
  </r>
  <r>
    <s v="Komplett"/>
    <n v="122671"/>
    <n v="610"/>
    <x v="0"/>
    <x v="1"/>
    <x v="1"/>
    <x v="1"/>
    <x v="2"/>
    <x v="4"/>
    <s v="Uppsala"/>
    <x v="1"/>
    <m/>
    <s v="Yes"/>
    <x v="1"/>
    <x v="1"/>
    <n v="1.5068278135300581"/>
    <x v="0"/>
    <x v="0"/>
    <x v="1"/>
    <x v="0"/>
    <n v="37"/>
    <n v="35"/>
    <n v="6"/>
    <x v="0"/>
    <x v="0"/>
    <x v="0"/>
    <x v="0"/>
    <n v="1"/>
    <n v="0"/>
    <n v="0"/>
    <x v="1"/>
    <x v="2"/>
    <x v="1"/>
    <x v="4"/>
    <x v="1"/>
    <x v="0"/>
  </r>
  <r>
    <s v="Bruten"/>
    <n v="122676"/>
    <n v="611"/>
    <x v="0"/>
    <x v="1"/>
    <x v="1"/>
    <x v="1"/>
    <x v="0"/>
    <x v="1"/>
    <s v="Göteborg"/>
    <x v="1"/>
    <s v="&lt;-2 SD"/>
    <s v="Yes"/>
    <x v="1"/>
    <x v="0"/>
    <n v="-4.7818971038212483"/>
    <x v="0"/>
    <x v="1"/>
    <x v="1"/>
    <x v="0"/>
    <n v="35"/>
    <n v="11"/>
    <n v="2"/>
    <x v="0"/>
    <x v="1"/>
    <x v="1"/>
    <x v="0"/>
    <n v="11"/>
    <n v="1"/>
    <n v="0"/>
    <x v="1"/>
    <x v="2"/>
    <x v="1"/>
    <x v="4"/>
    <x v="1"/>
    <x v="0"/>
  </r>
  <r>
    <s v="Komplett"/>
    <n v="122828"/>
    <n v="612"/>
    <x v="0"/>
    <x v="0"/>
    <x v="0"/>
    <x v="0"/>
    <x v="0"/>
    <x v="2"/>
    <s v="Lund"/>
    <x v="1"/>
    <s v="No"/>
    <m/>
    <x v="0"/>
    <x v="0"/>
    <n v="-0.90508105630978963"/>
    <x v="0"/>
    <x v="0"/>
    <x v="0"/>
    <x v="1"/>
    <n v="0"/>
    <n v="0"/>
    <n v="1"/>
    <x v="0"/>
    <x v="0"/>
    <x v="1"/>
    <x v="1"/>
    <n v="1"/>
    <n v="0"/>
    <n v="0"/>
    <x v="1"/>
    <x v="0"/>
    <x v="2"/>
    <x v="4"/>
    <x v="0"/>
    <x v="1"/>
  </r>
  <r>
    <s v="Komplett"/>
    <n v="122873"/>
    <n v="613"/>
    <x v="0"/>
    <x v="0"/>
    <x v="1"/>
    <x v="0"/>
    <x v="0"/>
    <x v="2"/>
    <s v="Linköping"/>
    <x v="1"/>
    <s v="Yes"/>
    <m/>
    <x v="0"/>
    <x v="0"/>
    <n v="-0.9201062657940775"/>
    <x v="0"/>
    <x v="0"/>
    <x v="1"/>
    <x v="1"/>
    <n v="79"/>
    <n v="38"/>
    <n v="46"/>
    <x v="1"/>
    <x v="0"/>
    <x v="0"/>
    <x v="1"/>
    <n v="25"/>
    <n v="17"/>
    <n v="0"/>
    <x v="1"/>
    <x v="1"/>
    <x v="2"/>
    <x v="4"/>
    <x v="0"/>
    <x v="0"/>
  </r>
  <r>
    <s v="Komplett"/>
    <n v="122876"/>
    <n v="614"/>
    <x v="0"/>
    <x v="1"/>
    <x v="1"/>
    <x v="0"/>
    <x v="0"/>
    <x v="0"/>
    <s v="Linköping"/>
    <x v="0"/>
    <s v="Yes"/>
    <s v="&lt;-2 SD"/>
    <x v="1"/>
    <x v="1"/>
    <n v="-4.3478260869565215"/>
    <x v="0"/>
    <x v="0"/>
    <x v="1"/>
    <x v="0"/>
    <n v="0"/>
    <n v="0"/>
    <n v="17"/>
    <x v="0"/>
    <x v="0"/>
    <x v="0"/>
    <x v="0"/>
    <n v="21"/>
    <n v="13"/>
    <n v="0"/>
    <x v="0"/>
    <x v="2"/>
    <x v="1"/>
    <x v="4"/>
    <x v="1"/>
    <x v="0"/>
  </r>
  <r>
    <s v="Komplett"/>
    <n v="122887"/>
    <n v="615"/>
    <x v="0"/>
    <x v="0"/>
    <x v="1"/>
    <x v="0"/>
    <x v="0"/>
    <x v="5"/>
    <s v="Göteborg"/>
    <x v="1"/>
    <s v="Yes"/>
    <m/>
    <x v="0"/>
    <x v="1"/>
    <n v="0.32608695652173914"/>
    <x v="0"/>
    <x v="2"/>
    <x v="1"/>
    <x v="0"/>
    <n v="48"/>
    <n v="30"/>
    <n v="0"/>
    <x v="1"/>
    <x v="0"/>
    <x v="0"/>
    <x v="0"/>
    <n v="12"/>
    <n v="1"/>
    <n v="0"/>
    <x v="0"/>
    <x v="0"/>
    <x v="0"/>
    <x v="6"/>
    <x v="0"/>
    <x v="1"/>
  </r>
  <r>
    <s v="Komplett"/>
    <n v="122915"/>
    <n v="616"/>
    <x v="1"/>
    <x v="0"/>
    <x v="1"/>
    <x v="0"/>
    <x v="0"/>
    <x v="2"/>
    <s v="Göteborg"/>
    <x v="1"/>
    <s v="Yes"/>
    <m/>
    <x v="0"/>
    <x v="1"/>
    <n v="1.4732965009208103"/>
    <x v="0"/>
    <x v="1"/>
    <x v="1"/>
    <x v="1"/>
    <n v="42"/>
    <n v="35"/>
    <n v="43"/>
    <x v="1"/>
    <x v="0"/>
    <x v="1"/>
    <x v="1"/>
    <n v="27"/>
    <n v="13"/>
    <n v="0"/>
    <x v="1"/>
    <x v="0"/>
    <x v="1"/>
    <x v="3"/>
    <x v="0"/>
    <x v="1"/>
  </r>
  <r>
    <s v="Komplett"/>
    <n v="122948"/>
    <n v="617"/>
    <x v="1"/>
    <x v="0"/>
    <x v="1"/>
    <x v="0"/>
    <x v="0"/>
    <x v="2"/>
    <s v="Stockholm"/>
    <x v="1"/>
    <s v="Yes"/>
    <m/>
    <x v="0"/>
    <x v="0"/>
    <n v="-1.8880468022869297"/>
    <x v="0"/>
    <x v="0"/>
    <x v="1"/>
    <x v="0"/>
    <n v="35"/>
    <n v="12"/>
    <n v="39"/>
    <x v="0"/>
    <x v="0"/>
    <x v="1"/>
    <x v="0"/>
    <n v="15"/>
    <n v="4"/>
    <n v="0"/>
    <x v="0"/>
    <x v="0"/>
    <x v="0"/>
    <x v="4"/>
    <x v="0"/>
    <x v="1"/>
  </r>
  <r>
    <s v="Komplett"/>
    <n v="122968"/>
    <n v="618"/>
    <x v="0"/>
    <x v="0"/>
    <x v="0"/>
    <x v="0"/>
    <x v="0"/>
    <x v="5"/>
    <s v="Göteborg"/>
    <x v="1"/>
    <s v="No"/>
    <s v="&lt;-2 SD"/>
    <x v="0"/>
    <x v="0"/>
    <n v="-2.0443884338024221"/>
    <x v="1"/>
    <x v="0"/>
    <x v="0"/>
    <x v="1"/>
    <n v="0"/>
    <n v="0"/>
    <n v="0"/>
    <x v="0"/>
    <x v="0"/>
    <x v="1"/>
    <x v="1"/>
    <n v="0"/>
    <n v="0"/>
    <n v="0"/>
    <x v="1"/>
    <x v="0"/>
    <x v="0"/>
    <x v="6"/>
    <x v="0"/>
    <x v="0"/>
  </r>
  <r>
    <s v="Komplett"/>
    <n v="122970"/>
    <n v="619"/>
    <x v="1"/>
    <x v="1"/>
    <x v="1"/>
    <x v="0"/>
    <x v="2"/>
    <x v="1"/>
    <s v="Göteborg"/>
    <x v="1"/>
    <s v="No"/>
    <m/>
    <x v="1"/>
    <x v="0"/>
    <n v="-1.8915424916649657"/>
    <x v="0"/>
    <x v="0"/>
    <x v="1"/>
    <x v="0"/>
    <n v="0"/>
    <n v="0"/>
    <n v="0"/>
    <x v="0"/>
    <x v="0"/>
    <x v="0"/>
    <x v="0"/>
    <n v="0"/>
    <n v="0"/>
    <n v="0"/>
    <x v="0"/>
    <x v="0"/>
    <x v="0"/>
    <x v="6"/>
    <x v="0"/>
    <x v="0"/>
  </r>
  <r>
    <s v="Komplett"/>
    <n v="123182"/>
    <n v="620"/>
    <x v="1"/>
    <x v="1"/>
    <x v="1"/>
    <x v="0"/>
    <x v="2"/>
    <x v="1"/>
    <s v="Umeå"/>
    <x v="1"/>
    <s v="Yes"/>
    <s v="&lt;-2 SD"/>
    <x v="1"/>
    <x v="0"/>
    <n v="-2.0510212729892361"/>
    <x v="1"/>
    <x v="1"/>
    <x v="0"/>
    <x v="0"/>
    <n v="0"/>
    <n v="0"/>
    <n v="1"/>
    <x v="0"/>
    <x v="1"/>
    <x v="0"/>
    <x v="0"/>
    <n v="3"/>
    <n v="1"/>
    <n v="0"/>
    <x v="0"/>
    <x v="0"/>
    <x v="0"/>
    <x v="6"/>
    <x v="0"/>
    <x v="0"/>
  </r>
  <r>
    <s v="Komplett"/>
    <n v="123193"/>
    <n v="621"/>
    <x v="1"/>
    <x v="0"/>
    <x v="0"/>
    <x v="1"/>
    <x v="0"/>
    <x v="5"/>
    <s v="Stockholm"/>
    <x v="1"/>
    <s v="Yes"/>
    <m/>
    <x v="0"/>
    <x v="1"/>
    <n v="-0.60403951425155722"/>
    <x v="0"/>
    <x v="1"/>
    <x v="0"/>
    <x v="1"/>
    <n v="56"/>
    <n v="12"/>
    <n v="21"/>
    <x v="0"/>
    <x v="0"/>
    <x v="1"/>
    <x v="1"/>
    <n v="7"/>
    <n v="1"/>
    <n v="0"/>
    <x v="0"/>
    <x v="0"/>
    <x v="1"/>
    <x v="4"/>
    <x v="0"/>
    <x v="0"/>
  </r>
  <r>
    <s v="Bruten"/>
    <n v="123225"/>
    <n v="622"/>
    <x v="1"/>
    <x v="1"/>
    <x v="1"/>
    <x v="0"/>
    <x v="0"/>
    <x v="0"/>
    <s v="Göteborg"/>
    <x v="0"/>
    <s v="&lt;-2 SD"/>
    <s v="Yes"/>
    <x v="1"/>
    <x v="1"/>
    <n v="-2.4736981032467287"/>
    <x v="0"/>
    <x v="0"/>
    <x v="1"/>
    <x v="0"/>
    <n v="40"/>
    <n v="3"/>
    <n v="4"/>
    <x v="0"/>
    <x v="0"/>
    <x v="1"/>
    <x v="0"/>
    <n v="1"/>
    <n v="0"/>
    <n v="0"/>
    <x v="0"/>
    <x v="0"/>
    <x v="0"/>
    <x v="6"/>
    <x v="0"/>
    <x v="0"/>
  </r>
  <r>
    <s v="Komplett"/>
    <n v="123253"/>
    <n v="623"/>
    <x v="1"/>
    <x v="1"/>
    <x v="1"/>
    <x v="0"/>
    <x v="0"/>
    <x v="2"/>
    <s v="Umeå"/>
    <x v="0"/>
    <s v="&lt;-2 SD"/>
    <s v="Yes"/>
    <x v="1"/>
    <x v="0"/>
    <n v="-3.017391304347826"/>
    <x v="0"/>
    <x v="0"/>
    <x v="1"/>
    <x v="0"/>
    <n v="49"/>
    <n v="17"/>
    <n v="15"/>
    <x v="0"/>
    <x v="0"/>
    <x v="0"/>
    <x v="0"/>
    <n v="11"/>
    <n v="4"/>
    <n v="0"/>
    <x v="0"/>
    <x v="2"/>
    <x v="1"/>
    <x v="3"/>
    <x v="1"/>
    <x v="0"/>
  </r>
  <r>
    <s v="Komplett"/>
    <n v="123332"/>
    <n v="624"/>
    <x v="0"/>
    <x v="1"/>
    <x v="1"/>
    <x v="0"/>
    <x v="0"/>
    <x v="5"/>
    <s v="Stockholm"/>
    <x v="1"/>
    <m/>
    <s v="Yes"/>
    <x v="1"/>
    <x v="1"/>
    <n v="-1.2177182085648905"/>
    <x v="0"/>
    <x v="2"/>
    <x v="0"/>
    <x v="0"/>
    <n v="23"/>
    <n v="19"/>
    <n v="13"/>
    <x v="1"/>
    <x v="0"/>
    <x v="0"/>
    <x v="0"/>
    <n v="7"/>
    <n v="4"/>
    <n v="0"/>
    <x v="1"/>
    <x v="2"/>
    <x v="1"/>
    <x v="4"/>
    <x v="1"/>
    <x v="0"/>
  </r>
  <r>
    <s v="Komplett"/>
    <n v="123421"/>
    <n v="625"/>
    <x v="1"/>
    <x v="1"/>
    <x v="1"/>
    <x v="0"/>
    <x v="0"/>
    <x v="5"/>
    <s v="Uppsala"/>
    <x v="1"/>
    <s v="Yes"/>
    <m/>
    <x v="1"/>
    <x v="0"/>
    <n v="-0.47865975269246108"/>
    <x v="0"/>
    <x v="0"/>
    <x v="0"/>
    <x v="0"/>
    <n v="0"/>
    <n v="0"/>
    <n v="9"/>
    <x v="0"/>
    <x v="0"/>
    <x v="1"/>
    <x v="0"/>
    <n v="7"/>
    <n v="8"/>
    <n v="2"/>
    <x v="1"/>
    <x v="2"/>
    <x v="1"/>
    <x v="4"/>
    <x v="1"/>
    <x v="0"/>
  </r>
  <r>
    <s v="Komplett"/>
    <n v="123422"/>
    <n v="626"/>
    <x v="0"/>
    <x v="1"/>
    <x v="1"/>
    <x v="0"/>
    <x v="0"/>
    <x v="0"/>
    <s v="Stockholm"/>
    <x v="1"/>
    <s v="&lt;-2 SD"/>
    <s v="Yes"/>
    <x v="1"/>
    <x v="1"/>
    <n v="-4.251386321626617"/>
    <x v="0"/>
    <x v="0"/>
    <x v="0"/>
    <x v="0"/>
    <n v="22"/>
    <n v="21"/>
    <n v="0"/>
    <x v="0"/>
    <x v="0"/>
    <x v="0"/>
    <x v="1"/>
    <n v="5"/>
    <n v="0"/>
    <n v="0"/>
    <x v="0"/>
    <x v="0"/>
    <x v="1"/>
    <x v="5"/>
    <x v="1"/>
    <x v="0"/>
  </r>
  <r>
    <s v="Komplett"/>
    <n v="123466"/>
    <n v="627"/>
    <x v="0"/>
    <x v="0"/>
    <x v="1"/>
    <x v="0"/>
    <x v="0"/>
    <x v="0"/>
    <s v="Göteborg"/>
    <x v="1"/>
    <s v="Yes"/>
    <m/>
    <x v="1"/>
    <x v="1"/>
    <n v="-1.030063480656366"/>
    <x v="0"/>
    <x v="0"/>
    <x v="1"/>
    <x v="0"/>
    <n v="0"/>
    <n v="0"/>
    <n v="5"/>
    <x v="1"/>
    <x v="0"/>
    <x v="0"/>
    <x v="0"/>
    <n v="7"/>
    <n v="3"/>
    <n v="0"/>
    <x v="0"/>
    <x v="0"/>
    <x v="0"/>
    <x v="6"/>
    <x v="0"/>
    <x v="0"/>
  </r>
  <r>
    <s v="Bruten"/>
    <n v="123472"/>
    <n v="628"/>
    <x v="0"/>
    <x v="0"/>
    <x v="0"/>
    <x v="0"/>
    <x v="0"/>
    <x v="1"/>
    <s v="Göteborg"/>
    <x v="1"/>
    <s v="Yes"/>
    <m/>
    <x v="0"/>
    <x v="1"/>
    <n v="0.2229654403567447"/>
    <x v="0"/>
    <x v="1"/>
    <x v="0"/>
    <x v="1"/>
    <n v="41"/>
    <n v="17"/>
    <n v="26"/>
    <x v="0"/>
    <x v="0"/>
    <x v="1"/>
    <x v="1"/>
    <n v="22"/>
    <n v="3"/>
    <n v="0"/>
    <x v="0"/>
    <x v="0"/>
    <x v="2"/>
    <x v="6"/>
    <x v="0"/>
    <x v="0"/>
  </r>
  <r>
    <s v="Komplett"/>
    <n v="123484"/>
    <n v="629"/>
    <x v="0"/>
    <x v="0"/>
    <x v="0"/>
    <x v="1"/>
    <x v="0"/>
    <x v="3"/>
    <s v="Göteborg"/>
    <x v="1"/>
    <s v="Yes"/>
    <s v="&lt;-2 SD"/>
    <x v="1"/>
    <x v="1"/>
    <n v="-3.7868162692847123"/>
    <x v="0"/>
    <x v="0"/>
    <x v="0"/>
    <x v="0"/>
    <n v="50"/>
    <n v="26"/>
    <n v="38"/>
    <x v="1"/>
    <x v="0"/>
    <x v="0"/>
    <x v="1"/>
    <n v="33"/>
    <n v="12"/>
    <n v="0"/>
    <x v="0"/>
    <x v="1"/>
    <x v="0"/>
    <x v="3"/>
    <x v="0"/>
    <x v="1"/>
  </r>
  <r>
    <s v="Komplett"/>
    <n v="123579"/>
    <n v="630"/>
    <x v="0"/>
    <x v="1"/>
    <x v="1"/>
    <x v="0"/>
    <x v="0"/>
    <x v="2"/>
    <s v="Uppsala"/>
    <x v="1"/>
    <m/>
    <s v="Yes"/>
    <x v="0"/>
    <x v="0"/>
    <n v="-0.89186176142697882"/>
    <x v="0"/>
    <x v="0"/>
    <x v="1"/>
    <x v="0"/>
    <n v="61"/>
    <n v="0"/>
    <n v="19"/>
    <x v="0"/>
    <x v="0"/>
    <x v="1"/>
    <x v="0"/>
    <n v="1"/>
    <n v="0"/>
    <n v="0"/>
    <x v="1"/>
    <x v="2"/>
    <x v="1"/>
    <x v="3"/>
    <x v="1"/>
    <x v="0"/>
  </r>
  <r>
    <s v="Komplett"/>
    <n v="123587"/>
    <n v="631"/>
    <x v="0"/>
    <x v="1"/>
    <x v="1"/>
    <x v="0"/>
    <x v="0"/>
    <x v="0"/>
    <s v="Stockholm"/>
    <x v="1"/>
    <s v="Yes"/>
    <m/>
    <x v="1"/>
    <x v="1"/>
    <n v="-0.48851978505129462"/>
    <x v="0"/>
    <x v="0"/>
    <x v="1"/>
    <x v="0"/>
    <n v="43"/>
    <n v="18"/>
    <n v="20"/>
    <x v="0"/>
    <x v="0"/>
    <x v="0"/>
    <x v="0"/>
    <n v="8"/>
    <n v="1"/>
    <n v="0"/>
    <x v="0"/>
    <x v="2"/>
    <x v="1"/>
    <x v="4"/>
    <x v="1"/>
    <x v="0"/>
  </r>
  <r>
    <s v="Komplett"/>
    <n v="123593"/>
    <n v="632"/>
    <x v="1"/>
    <x v="0"/>
    <x v="1"/>
    <x v="0"/>
    <x v="0"/>
    <x v="2"/>
    <s v="Göteborg"/>
    <x v="1"/>
    <m/>
    <s v="Yes"/>
    <x v="0"/>
    <x v="0"/>
    <n v="-8.1078341947907168E-2"/>
    <x v="1"/>
    <x v="0"/>
    <x v="1"/>
    <x v="0"/>
    <n v="62"/>
    <n v="0"/>
    <n v="8"/>
    <x v="0"/>
    <x v="0"/>
    <x v="0"/>
    <x v="0"/>
    <n v="15"/>
    <n v="4"/>
    <n v="0"/>
    <x v="0"/>
    <x v="0"/>
    <x v="0"/>
    <x v="4"/>
    <x v="0"/>
    <x v="1"/>
  </r>
  <r>
    <s v="Komplett"/>
    <n v="123595"/>
    <n v="633"/>
    <x v="0"/>
    <x v="0"/>
    <x v="1"/>
    <x v="0"/>
    <x v="0"/>
    <x v="4"/>
    <s v="Göteborg"/>
    <x v="1"/>
    <m/>
    <s v="Yes"/>
    <x v="0"/>
    <x v="0"/>
    <n v="-0.68916590655721088"/>
    <x v="1"/>
    <x v="0"/>
    <x v="0"/>
    <x v="1"/>
    <n v="56"/>
    <n v="0"/>
    <n v="21"/>
    <x v="0"/>
    <x v="0"/>
    <x v="0"/>
    <x v="1"/>
    <n v="14"/>
    <n v="6"/>
    <n v="0"/>
    <x v="1"/>
    <x v="0"/>
    <x v="0"/>
    <x v="6"/>
    <x v="0"/>
    <x v="1"/>
  </r>
  <r>
    <s v="Komplett"/>
    <n v="123596"/>
    <n v="634"/>
    <x v="0"/>
    <x v="1"/>
    <x v="1"/>
    <x v="0"/>
    <x v="0"/>
    <x v="2"/>
    <s v="Uppsala"/>
    <x v="1"/>
    <s v="No"/>
    <m/>
    <x v="0"/>
    <x v="0"/>
    <n v="-0.32413099362914943"/>
    <x v="0"/>
    <x v="2"/>
    <x v="1"/>
    <x v="0"/>
    <n v="34"/>
    <n v="0"/>
    <n v="14"/>
    <x v="0"/>
    <x v="0"/>
    <x v="0"/>
    <x v="0"/>
    <n v="4"/>
    <n v="0"/>
    <n v="0"/>
    <x v="0"/>
    <x v="0"/>
    <x v="1"/>
    <x v="4"/>
    <x v="0"/>
    <x v="1"/>
  </r>
  <r>
    <s v="Komplett"/>
    <n v="123602"/>
    <n v="635"/>
    <x v="1"/>
    <x v="0"/>
    <x v="0"/>
    <x v="0"/>
    <x v="0"/>
    <x v="4"/>
    <s v="Uppsala"/>
    <x v="1"/>
    <m/>
    <s v="Yes"/>
    <x v="0"/>
    <x v="0"/>
    <n v="-1.8688701830257162"/>
    <x v="0"/>
    <x v="0"/>
    <x v="1"/>
    <x v="0"/>
    <n v="10"/>
    <n v="0"/>
    <n v="5"/>
    <x v="0"/>
    <x v="0"/>
    <x v="0"/>
    <x v="0"/>
    <n v="0"/>
    <n v="0"/>
    <n v="0"/>
    <x v="0"/>
    <x v="0"/>
    <x v="0"/>
    <x v="6"/>
    <x v="0"/>
    <x v="0"/>
  </r>
  <r>
    <s v="Komplett"/>
    <n v="123715"/>
    <n v="636"/>
    <x v="1"/>
    <x v="1"/>
    <x v="1"/>
    <x v="1"/>
    <x v="0"/>
    <x v="2"/>
    <s v="Linköping"/>
    <x v="1"/>
    <s v="&lt;-2 SD"/>
    <s v="Yes"/>
    <x v="1"/>
    <x v="0"/>
    <n v="-2.0551597111143423"/>
    <x v="1"/>
    <x v="0"/>
    <x v="1"/>
    <x v="1"/>
    <n v="11"/>
    <n v="25"/>
    <n v="7"/>
    <x v="1"/>
    <x v="0"/>
    <x v="0"/>
    <x v="0"/>
    <n v="5"/>
    <n v="3"/>
    <n v="1"/>
    <x v="1"/>
    <x v="0"/>
    <x v="0"/>
    <x v="4"/>
    <x v="0"/>
    <x v="0"/>
  </r>
  <r>
    <s v="Komplett"/>
    <n v="123728"/>
    <n v="637"/>
    <x v="0"/>
    <x v="0"/>
    <x v="1"/>
    <x v="0"/>
    <x v="0"/>
    <x v="5"/>
    <s v="Uppsala"/>
    <x v="1"/>
    <m/>
    <s v="Yes"/>
    <x v="0"/>
    <x v="0"/>
    <n v="1.1243150928627339"/>
    <x v="1"/>
    <x v="0"/>
    <x v="0"/>
    <x v="1"/>
    <n v="12"/>
    <n v="0"/>
    <n v="3"/>
    <x v="0"/>
    <x v="0"/>
    <x v="1"/>
    <x v="0"/>
    <n v="0"/>
    <n v="0"/>
    <n v="0"/>
    <x v="1"/>
    <x v="0"/>
    <x v="0"/>
    <x v="4"/>
    <x v="0"/>
    <x v="1"/>
  </r>
  <r>
    <s v="Komplett"/>
    <n v="123843"/>
    <n v="638"/>
    <x v="0"/>
    <x v="1"/>
    <x v="1"/>
    <x v="0"/>
    <x v="0"/>
    <x v="2"/>
    <s v="Uppsala"/>
    <x v="1"/>
    <s v="Yes"/>
    <m/>
    <x v="1"/>
    <x v="1"/>
    <n v="-0.50195615265372406"/>
    <x v="0"/>
    <x v="2"/>
    <x v="1"/>
    <x v="0"/>
    <n v="36"/>
    <n v="9"/>
    <n v="33"/>
    <x v="0"/>
    <x v="0"/>
    <x v="0"/>
    <x v="0"/>
    <n v="6"/>
    <n v="0"/>
    <n v="0"/>
    <x v="0"/>
    <x v="2"/>
    <x v="1"/>
    <x v="4"/>
    <x v="1"/>
    <x v="0"/>
  </r>
  <r>
    <s v="Komplett"/>
    <n v="123870"/>
    <n v="639"/>
    <x v="0"/>
    <x v="1"/>
    <x v="1"/>
    <x v="0"/>
    <x v="0"/>
    <x v="5"/>
    <s v="Linköping"/>
    <x v="1"/>
    <s v="Yes"/>
    <m/>
    <x v="0"/>
    <x v="0"/>
    <n v="0.42167644880050142"/>
    <x v="0"/>
    <x v="0"/>
    <x v="0"/>
    <x v="0"/>
    <n v="1"/>
    <n v="0"/>
    <n v="10"/>
    <x v="0"/>
    <x v="0"/>
    <x v="1"/>
    <x v="1"/>
    <n v="10"/>
    <n v="3"/>
    <n v="0"/>
    <x v="0"/>
    <x v="0"/>
    <x v="0"/>
    <x v="6"/>
    <x v="0"/>
    <x v="1"/>
  </r>
  <r>
    <s v="Komplett"/>
    <n v="123937"/>
    <n v="640"/>
    <x v="0"/>
    <x v="1"/>
    <x v="1"/>
    <x v="0"/>
    <x v="0"/>
    <x v="0"/>
    <s v="Göteborg"/>
    <x v="1"/>
    <s v="&lt;-2 SD"/>
    <s v="Yes"/>
    <x v="0"/>
    <x v="0"/>
    <n v="-2.2451202144592441"/>
    <x v="0"/>
    <x v="0"/>
    <x v="1"/>
    <x v="0"/>
    <n v="27"/>
    <n v="0"/>
    <n v="16"/>
    <x v="0"/>
    <x v="0"/>
    <x v="0"/>
    <x v="0"/>
    <n v="11"/>
    <n v="2"/>
    <n v="0"/>
    <x v="0"/>
    <x v="0"/>
    <x v="0"/>
    <x v="6"/>
    <x v="0"/>
    <x v="0"/>
  </r>
  <r>
    <s v="Komplett"/>
    <n v="123963"/>
    <n v="641"/>
    <x v="0"/>
    <x v="1"/>
    <x v="1"/>
    <x v="0"/>
    <x v="1"/>
    <x v="1"/>
    <s v="Stockholm"/>
    <x v="1"/>
    <s v="Yes"/>
    <m/>
    <x v="0"/>
    <x v="0"/>
    <n v="-0.14255167498218102"/>
    <x v="1"/>
    <x v="2"/>
    <x v="1"/>
    <x v="1"/>
    <n v="39"/>
    <n v="13"/>
    <n v="31"/>
    <x v="0"/>
    <x v="0"/>
    <x v="0"/>
    <x v="0"/>
    <n v="6"/>
    <n v="0"/>
    <n v="0"/>
    <x v="0"/>
    <x v="0"/>
    <x v="0"/>
    <x v="6"/>
    <x v="0"/>
    <x v="1"/>
  </r>
  <r>
    <s v="Komplett"/>
    <n v="123964"/>
    <n v="642"/>
    <x v="0"/>
    <x v="0"/>
    <x v="1"/>
    <x v="0"/>
    <x v="0"/>
    <x v="0"/>
    <s v="Stockholm"/>
    <x v="1"/>
    <s v="Yes"/>
    <m/>
    <x v="1"/>
    <x v="1"/>
    <n v="0.11325740892216699"/>
    <x v="0"/>
    <x v="0"/>
    <x v="1"/>
    <x v="0"/>
    <n v="28"/>
    <n v="12"/>
    <n v="31"/>
    <x v="0"/>
    <x v="0"/>
    <x v="1"/>
    <x v="1"/>
    <n v="6"/>
    <n v="0"/>
    <n v="0"/>
    <x v="0"/>
    <x v="0"/>
    <x v="0"/>
    <x v="6"/>
    <x v="0"/>
    <x v="0"/>
  </r>
  <r>
    <s v="Komplett"/>
    <n v="123971"/>
    <n v="643"/>
    <x v="1"/>
    <x v="0"/>
    <x v="1"/>
    <x v="0"/>
    <x v="0"/>
    <x v="2"/>
    <s v="Stockholm"/>
    <x v="1"/>
    <s v="Yes"/>
    <m/>
    <x v="0"/>
    <x v="1"/>
    <n v="-0.63311583435622443"/>
    <x v="1"/>
    <x v="0"/>
    <x v="1"/>
    <x v="1"/>
    <n v="40"/>
    <n v="18"/>
    <n v="22"/>
    <x v="0"/>
    <x v="0"/>
    <x v="0"/>
    <x v="0"/>
    <n v="13"/>
    <n v="3"/>
    <n v="0"/>
    <x v="1"/>
    <x v="0"/>
    <x v="0"/>
    <x v="4"/>
    <x v="0"/>
    <x v="1"/>
  </r>
  <r>
    <s v="Komplett"/>
    <n v="123983"/>
    <n v="644"/>
    <x v="0"/>
    <x v="1"/>
    <x v="1"/>
    <x v="1"/>
    <x v="0"/>
    <x v="2"/>
    <s v="Lund"/>
    <x v="1"/>
    <m/>
    <s v="Yes"/>
    <x v="1"/>
    <x v="1"/>
    <n v="-0.90480499071384346"/>
    <x v="0"/>
    <x v="0"/>
    <x v="1"/>
    <x v="1"/>
    <n v="25"/>
    <n v="0"/>
    <n v="28"/>
    <x v="1"/>
    <x v="1"/>
    <x v="1"/>
    <x v="0"/>
    <n v="0"/>
    <n v="0"/>
    <n v="0"/>
    <x v="0"/>
    <x v="1"/>
    <x v="0"/>
    <x v="4"/>
    <x v="0"/>
    <x v="1"/>
  </r>
  <r>
    <s v="Komplett"/>
    <n v="123986"/>
    <n v="645"/>
    <x v="0"/>
    <x v="0"/>
    <x v="1"/>
    <x v="0"/>
    <x v="0"/>
    <x v="2"/>
    <s v="Lund"/>
    <x v="1"/>
    <m/>
    <s v="Yes"/>
    <x v="1"/>
    <x v="0"/>
    <n v="-1.8381827706081242"/>
    <x v="0"/>
    <x v="0"/>
    <x v="1"/>
    <x v="1"/>
    <n v="25"/>
    <n v="9"/>
    <n v="19"/>
    <x v="0"/>
    <x v="0"/>
    <x v="1"/>
    <x v="1"/>
    <n v="1"/>
    <n v="0"/>
    <n v="0"/>
    <x v="1"/>
    <x v="0"/>
    <x v="0"/>
    <x v="4"/>
    <x v="0"/>
    <x v="0"/>
  </r>
  <r>
    <s v="Komplett"/>
    <n v="124010"/>
    <n v="646"/>
    <x v="1"/>
    <x v="0"/>
    <x v="0"/>
    <x v="0"/>
    <x v="0"/>
    <x v="2"/>
    <s v="Stockholm"/>
    <x v="1"/>
    <s v="&lt;-2 SD"/>
    <s v="Yes"/>
    <x v="0"/>
    <x v="1"/>
    <n v="-3.2357711020155993"/>
    <x v="0"/>
    <x v="1"/>
    <x v="0"/>
    <x v="1"/>
    <n v="21"/>
    <n v="0"/>
    <n v="0"/>
    <x v="0"/>
    <x v="0"/>
    <x v="0"/>
    <x v="0"/>
    <n v="6"/>
    <n v="2"/>
    <n v="2"/>
    <x v="1"/>
    <x v="0"/>
    <x v="1"/>
    <x v="4"/>
    <x v="1"/>
    <x v="0"/>
  </r>
  <r>
    <s v="Komplett"/>
    <n v="124091"/>
    <n v="647"/>
    <x v="0"/>
    <x v="0"/>
    <x v="1"/>
    <x v="0"/>
    <x v="0"/>
    <x v="2"/>
    <s v="Stockholm"/>
    <x v="1"/>
    <s v="&lt;-2 SD"/>
    <s v="Yes"/>
    <x v="1"/>
    <x v="0"/>
    <n v="-2.5886427855254759"/>
    <x v="0"/>
    <x v="0"/>
    <x v="1"/>
    <x v="1"/>
    <n v="30"/>
    <n v="10"/>
    <n v="9"/>
    <x v="0"/>
    <x v="0"/>
    <x v="1"/>
    <x v="1"/>
    <n v="7"/>
    <n v="2"/>
    <n v="0"/>
    <x v="1"/>
    <x v="0"/>
    <x v="0"/>
    <x v="4"/>
    <x v="0"/>
    <x v="0"/>
  </r>
  <r>
    <s v="Komplett"/>
    <n v="124093"/>
    <n v="648"/>
    <x v="0"/>
    <x v="0"/>
    <x v="1"/>
    <x v="1"/>
    <x v="0"/>
    <x v="3"/>
    <s v="Stockholm"/>
    <x v="1"/>
    <s v="&lt;-2 SD"/>
    <s v="Yes"/>
    <x v="0"/>
    <x v="0"/>
    <n v="-2.5231360223502706"/>
    <x v="0"/>
    <x v="1"/>
    <x v="0"/>
    <x v="0"/>
    <n v="13"/>
    <n v="30"/>
    <n v="0"/>
    <x v="0"/>
    <x v="0"/>
    <x v="0"/>
    <x v="1"/>
    <n v="8"/>
    <n v="0"/>
    <n v="0"/>
    <x v="0"/>
    <x v="0"/>
    <x v="0"/>
    <x v="4"/>
    <x v="0"/>
    <x v="0"/>
  </r>
  <r>
    <s v="Komplett"/>
    <n v="124095"/>
    <n v="649"/>
    <x v="0"/>
    <x v="0"/>
    <x v="0"/>
    <x v="0"/>
    <x v="2"/>
    <x v="3"/>
    <s v="Stockholm"/>
    <x v="1"/>
    <m/>
    <s v="Yes"/>
    <x v="0"/>
    <x v="1"/>
    <n v="-0.43652872359001221"/>
    <x v="0"/>
    <x v="1"/>
    <x v="0"/>
    <x v="0"/>
    <n v="32"/>
    <n v="15"/>
    <n v="2"/>
    <x v="1"/>
    <x v="1"/>
    <x v="0"/>
    <x v="0"/>
    <n v="1"/>
    <n v="0"/>
    <n v="0"/>
    <x v="1"/>
    <x v="0"/>
    <x v="1"/>
    <x v="4"/>
    <x v="0"/>
    <x v="1"/>
  </r>
  <r>
    <s v="Komplett"/>
    <n v="124097"/>
    <n v="650"/>
    <x v="0"/>
    <x v="0"/>
    <x v="0"/>
    <x v="0"/>
    <x v="2"/>
    <x v="3"/>
    <s v="Uppsala"/>
    <x v="1"/>
    <m/>
    <s v="No"/>
    <x v="0"/>
    <x v="1"/>
    <n v="0.23304930449348191"/>
    <x v="0"/>
    <x v="0"/>
    <x v="0"/>
    <x v="0"/>
    <n v="6"/>
    <n v="0"/>
    <n v="3"/>
    <x v="1"/>
    <x v="0"/>
    <x v="1"/>
    <x v="0"/>
    <n v="2"/>
    <n v="0"/>
    <n v="0"/>
    <x v="1"/>
    <x v="0"/>
    <x v="0"/>
    <x v="4"/>
    <x v="0"/>
    <x v="1"/>
  </r>
  <r>
    <s v="Komplett"/>
    <n v="124106"/>
    <n v="651"/>
    <x v="1"/>
    <x v="1"/>
    <x v="1"/>
    <x v="0"/>
    <x v="2"/>
    <x v="3"/>
    <s v="Lund"/>
    <x v="1"/>
    <m/>
    <s v="Yes"/>
    <x v="1"/>
    <x v="1"/>
    <n v="0.3523100328288894"/>
    <x v="0"/>
    <x v="0"/>
    <x v="1"/>
    <x v="0"/>
    <n v="43"/>
    <n v="9"/>
    <n v="7"/>
    <x v="0"/>
    <x v="0"/>
    <x v="0"/>
    <x v="1"/>
    <n v="3"/>
    <n v="5"/>
    <n v="0"/>
    <x v="1"/>
    <x v="0"/>
    <x v="2"/>
    <x v="4"/>
    <x v="0"/>
    <x v="1"/>
  </r>
  <r>
    <s v="Komplett"/>
    <n v="124113"/>
    <n v="652"/>
    <x v="0"/>
    <x v="1"/>
    <x v="1"/>
    <x v="0"/>
    <x v="0"/>
    <x v="0"/>
    <s v="Stockholm"/>
    <x v="1"/>
    <m/>
    <s v="No"/>
    <x v="1"/>
    <x v="1"/>
    <n v="0.39387971519466747"/>
    <x v="0"/>
    <x v="0"/>
    <x v="1"/>
    <x v="0"/>
    <n v="17"/>
    <n v="8"/>
    <n v="0"/>
    <x v="0"/>
    <x v="0"/>
    <x v="1"/>
    <x v="0"/>
    <n v="0"/>
    <n v="0"/>
    <n v="0"/>
    <x v="0"/>
    <x v="0"/>
    <x v="1"/>
    <x v="6"/>
    <x v="1"/>
    <x v="0"/>
  </r>
  <r>
    <s v="Komplett"/>
    <n v="124137"/>
    <n v="653"/>
    <x v="0"/>
    <x v="0"/>
    <x v="1"/>
    <x v="1"/>
    <x v="0"/>
    <x v="4"/>
    <s v="Stockholm"/>
    <x v="1"/>
    <s v="&lt;-2 SD"/>
    <s v="Yes"/>
    <x v="0"/>
    <x v="0"/>
    <n v="-3.0987268796540954"/>
    <x v="1"/>
    <x v="0"/>
    <x v="1"/>
    <x v="1"/>
    <n v="23"/>
    <n v="35"/>
    <n v="0"/>
    <x v="0"/>
    <x v="0"/>
    <x v="1"/>
    <x v="1"/>
    <n v="8"/>
    <n v="0"/>
    <n v="0"/>
    <x v="0"/>
    <x v="0"/>
    <x v="2"/>
    <x v="6"/>
    <x v="0"/>
    <x v="1"/>
  </r>
  <r>
    <s v="Komplett"/>
    <n v="124138"/>
    <n v="654"/>
    <x v="0"/>
    <x v="1"/>
    <x v="1"/>
    <x v="0"/>
    <x v="1"/>
    <x v="4"/>
    <s v="Stockholm"/>
    <x v="1"/>
    <m/>
    <s v="Yes"/>
    <x v="0"/>
    <x v="1"/>
    <n v="-0.40858018386108269"/>
    <x v="1"/>
    <x v="1"/>
    <x v="1"/>
    <x v="1"/>
    <n v="5"/>
    <n v="0"/>
    <n v="0"/>
    <x v="0"/>
    <x v="0"/>
    <x v="0"/>
    <x v="0"/>
    <n v="2"/>
    <n v="1"/>
    <n v="0"/>
    <x v="1"/>
    <x v="0"/>
    <x v="2"/>
    <x v="6"/>
    <x v="0"/>
    <x v="0"/>
  </r>
  <r>
    <s v="Komplett"/>
    <n v="124139"/>
    <n v="655"/>
    <x v="0"/>
    <x v="0"/>
    <x v="1"/>
    <x v="0"/>
    <x v="0"/>
    <x v="2"/>
    <s v="Stockholm"/>
    <x v="1"/>
    <s v="&lt;-2 SD"/>
    <s v="Yes"/>
    <x v="1"/>
    <x v="0"/>
    <n v="-2.2059766576888546"/>
    <x v="0"/>
    <x v="1"/>
    <x v="1"/>
    <x v="1"/>
    <n v="21"/>
    <n v="17"/>
    <n v="16"/>
    <x v="0"/>
    <x v="0"/>
    <x v="1"/>
    <x v="0"/>
    <n v="20"/>
    <n v="10"/>
    <n v="6"/>
    <x v="0"/>
    <x v="0"/>
    <x v="0"/>
    <x v="4"/>
    <x v="0"/>
    <x v="0"/>
  </r>
  <r>
    <s v="Komplett"/>
    <n v="124140"/>
    <n v="656"/>
    <x v="0"/>
    <x v="1"/>
    <x v="1"/>
    <x v="0"/>
    <x v="0"/>
    <x v="2"/>
    <s v="Stockholm"/>
    <x v="1"/>
    <m/>
    <s v="Yes"/>
    <x v="1"/>
    <x v="1"/>
    <n v="-0.60027512609946221"/>
    <x v="0"/>
    <x v="0"/>
    <x v="1"/>
    <x v="1"/>
    <n v="34"/>
    <n v="7"/>
    <n v="3"/>
    <x v="0"/>
    <x v="1"/>
    <x v="0"/>
    <x v="0"/>
    <n v="3"/>
    <n v="2"/>
    <n v="0"/>
    <x v="1"/>
    <x v="1"/>
    <x v="0"/>
    <x v="4"/>
    <x v="0"/>
    <x v="1"/>
  </r>
  <r>
    <s v="Komplett"/>
    <n v="124141"/>
    <n v="657"/>
    <x v="1"/>
    <x v="0"/>
    <x v="1"/>
    <x v="0"/>
    <x v="2"/>
    <x v="2"/>
    <s v="Stockholm"/>
    <x v="1"/>
    <s v="Yes"/>
    <m/>
    <x v="1"/>
    <x v="1"/>
    <n v="-1.4492753623188404"/>
    <x v="0"/>
    <x v="0"/>
    <x v="0"/>
    <x v="1"/>
    <n v="2"/>
    <n v="0"/>
    <n v="40"/>
    <x v="1"/>
    <x v="1"/>
    <x v="0"/>
    <x v="0"/>
    <n v="13"/>
    <n v="8"/>
    <n v="1"/>
    <x v="1"/>
    <x v="1"/>
    <x v="2"/>
    <x v="4"/>
    <x v="0"/>
    <x v="0"/>
  </r>
  <r>
    <s v="Komplett"/>
    <n v="124142"/>
    <n v="658"/>
    <x v="1"/>
    <x v="1"/>
    <x v="1"/>
    <x v="0"/>
    <x v="0"/>
    <x v="2"/>
    <s v="Stockholm"/>
    <x v="1"/>
    <s v="Yes"/>
    <m/>
    <x v="0"/>
    <x v="0"/>
    <n v="-0.92375908363098902"/>
    <x v="0"/>
    <x v="1"/>
    <x v="1"/>
    <x v="1"/>
    <n v="47"/>
    <n v="23"/>
    <n v="12"/>
    <x v="0"/>
    <x v="0"/>
    <x v="0"/>
    <x v="0"/>
    <n v="11"/>
    <n v="3"/>
    <n v="0"/>
    <x v="0"/>
    <x v="0"/>
    <x v="1"/>
    <x v="4"/>
    <x v="0"/>
    <x v="0"/>
  </r>
  <r>
    <s v="Komplett"/>
    <n v="124159"/>
    <n v="659"/>
    <x v="1"/>
    <x v="1"/>
    <x v="1"/>
    <x v="0"/>
    <x v="0"/>
    <x v="5"/>
    <s v="Uppsala"/>
    <x v="0"/>
    <m/>
    <s v="No"/>
    <x v="0"/>
    <x v="1"/>
    <n v="-0.29131163061685239"/>
    <x v="0"/>
    <x v="2"/>
    <x v="1"/>
    <x v="0"/>
    <n v="14"/>
    <n v="8"/>
    <n v="2"/>
    <x v="0"/>
    <x v="0"/>
    <x v="0"/>
    <x v="0"/>
    <n v="0"/>
    <n v="0"/>
    <n v="0"/>
    <x v="0"/>
    <x v="0"/>
    <x v="2"/>
    <x v="6"/>
    <x v="0"/>
    <x v="1"/>
  </r>
  <r>
    <s v="Komplett"/>
    <n v="124213"/>
    <n v="660"/>
    <x v="1"/>
    <x v="0"/>
    <x v="1"/>
    <x v="0"/>
    <x v="0"/>
    <x v="5"/>
    <s v="Uppsala"/>
    <x v="1"/>
    <m/>
    <s v="Yes"/>
    <x v="0"/>
    <x v="0"/>
    <n v="-1.1213010062005719"/>
    <x v="1"/>
    <x v="1"/>
    <x v="0"/>
    <x v="1"/>
    <n v="7"/>
    <n v="0"/>
    <n v="2"/>
    <x v="0"/>
    <x v="0"/>
    <x v="1"/>
    <x v="0"/>
    <n v="2"/>
    <n v="0"/>
    <n v="0"/>
    <x v="0"/>
    <x v="0"/>
    <x v="2"/>
    <x v="4"/>
    <x v="0"/>
    <x v="1"/>
  </r>
  <r>
    <s v="Komplett"/>
    <n v="124271"/>
    <n v="661"/>
    <x v="1"/>
    <x v="0"/>
    <x v="1"/>
    <x v="0"/>
    <x v="0"/>
    <x v="3"/>
    <s v="Stockholm"/>
    <x v="1"/>
    <m/>
    <s v="Yes"/>
    <x v="1"/>
    <x v="1"/>
    <m/>
    <x v="0"/>
    <x v="0"/>
    <x v="0"/>
    <x v="0"/>
    <n v="5"/>
    <n v="2"/>
    <n v="11"/>
    <x v="0"/>
    <x v="1"/>
    <x v="1"/>
    <x v="0"/>
    <n v="4"/>
    <n v="13"/>
    <n v="0"/>
    <x v="1"/>
    <x v="1"/>
    <x v="2"/>
    <x v="6"/>
    <x v="0"/>
    <x v="1"/>
  </r>
  <r>
    <s v="Bruten"/>
    <n v="124289"/>
    <n v="662"/>
    <x v="0"/>
    <x v="1"/>
    <x v="1"/>
    <x v="0"/>
    <x v="0"/>
    <x v="0"/>
    <s v="Umeå"/>
    <x v="0"/>
    <m/>
    <s v="No"/>
    <x v="1"/>
    <x v="1"/>
    <n v="0.18418884203383257"/>
    <x v="0"/>
    <x v="0"/>
    <x v="1"/>
    <x v="0"/>
    <n v="31"/>
    <n v="0"/>
    <n v="15"/>
    <x v="0"/>
    <x v="0"/>
    <x v="1"/>
    <x v="0"/>
    <n v="9"/>
    <n v="0"/>
    <n v="0"/>
    <x v="0"/>
    <x v="1"/>
    <x v="1"/>
    <x v="4"/>
    <x v="0"/>
    <x v="0"/>
  </r>
  <r>
    <s v="Komplett"/>
    <n v="124331"/>
    <n v="663"/>
    <x v="0"/>
    <x v="0"/>
    <x v="1"/>
    <x v="0"/>
    <x v="0"/>
    <x v="0"/>
    <s v="Göteborg"/>
    <x v="1"/>
    <s v="Yes"/>
    <m/>
    <x v="1"/>
    <x v="1"/>
    <n v="0.76357627215225932"/>
    <x v="0"/>
    <x v="0"/>
    <x v="0"/>
    <x v="1"/>
    <n v="20"/>
    <n v="13"/>
    <n v="13"/>
    <x v="0"/>
    <x v="0"/>
    <x v="0"/>
    <x v="0"/>
    <n v="4"/>
    <n v="2"/>
    <n v="0"/>
    <x v="0"/>
    <x v="1"/>
    <x v="1"/>
    <x v="5"/>
    <x v="0"/>
    <x v="1"/>
  </r>
  <r>
    <s v="Bruten"/>
    <n v="124341"/>
    <n v="664"/>
    <x v="1"/>
    <x v="1"/>
    <x v="1"/>
    <x v="0"/>
    <x v="0"/>
    <x v="0"/>
    <s v="Göteborg"/>
    <x v="1"/>
    <s v="&lt;-2 SD"/>
    <s v="No"/>
    <x v="0"/>
    <x v="0"/>
    <n v="-3.4110016814797022"/>
    <x v="0"/>
    <x v="2"/>
    <x v="1"/>
    <x v="0"/>
    <n v="0"/>
    <n v="0"/>
    <n v="11"/>
    <x v="0"/>
    <x v="0"/>
    <x v="0"/>
    <x v="0"/>
    <n v="7"/>
    <n v="0"/>
    <n v="0"/>
    <x v="0"/>
    <x v="1"/>
    <x v="1"/>
    <x v="4"/>
    <x v="0"/>
    <x v="0"/>
  </r>
  <r>
    <s v="Komplett"/>
    <n v="124433"/>
    <n v="665"/>
    <x v="1"/>
    <x v="1"/>
    <x v="1"/>
    <x v="0"/>
    <x v="0"/>
    <x v="1"/>
    <s v="Lund"/>
    <x v="1"/>
    <m/>
    <s v="Yes"/>
    <x v="1"/>
    <x v="1"/>
    <n v="-0.48012803414243793"/>
    <x v="0"/>
    <x v="0"/>
    <x v="0"/>
    <x v="1"/>
    <n v="3"/>
    <n v="0"/>
    <n v="32"/>
    <x v="1"/>
    <x v="1"/>
    <x v="1"/>
    <x v="1"/>
    <n v="14"/>
    <n v="4"/>
    <n v="0"/>
    <x v="0"/>
    <x v="1"/>
    <x v="1"/>
    <x v="6"/>
    <x v="0"/>
    <x v="0"/>
  </r>
  <r>
    <s v="Komplett"/>
    <n v="124440"/>
    <n v="666"/>
    <x v="1"/>
    <x v="1"/>
    <x v="1"/>
    <x v="1"/>
    <x v="0"/>
    <x v="1"/>
    <s v="Lund"/>
    <x v="1"/>
    <s v="Yes"/>
    <m/>
    <x v="1"/>
    <x v="0"/>
    <n v="3.2028184802626314E-2"/>
    <x v="0"/>
    <x v="0"/>
    <x v="1"/>
    <x v="0"/>
    <n v="0"/>
    <n v="0"/>
    <n v="0"/>
    <x v="0"/>
    <x v="1"/>
    <x v="0"/>
    <x v="0"/>
    <n v="0"/>
    <n v="0"/>
    <n v="0"/>
    <x v="1"/>
    <x v="2"/>
    <x v="1"/>
    <x v="4"/>
    <x v="1"/>
    <x v="0"/>
  </r>
  <r>
    <s v="Komplett"/>
    <n v="124444"/>
    <n v="667"/>
    <x v="0"/>
    <x v="1"/>
    <x v="1"/>
    <x v="1"/>
    <x v="0"/>
    <x v="1"/>
    <s v="Uppsala"/>
    <x v="1"/>
    <s v="Yes"/>
    <m/>
    <x v="1"/>
    <x v="0"/>
    <n v="0.21273766786331602"/>
    <x v="0"/>
    <x v="0"/>
    <x v="0"/>
    <x v="0"/>
    <n v="16"/>
    <n v="8"/>
    <n v="30"/>
    <x v="0"/>
    <x v="0"/>
    <x v="0"/>
    <x v="0"/>
    <n v="3"/>
    <n v="0"/>
    <n v="0"/>
    <x v="1"/>
    <x v="2"/>
    <x v="1"/>
    <x v="4"/>
    <x v="1"/>
    <x v="0"/>
  </r>
  <r>
    <s v="Komplett"/>
    <n v="124447"/>
    <n v="668"/>
    <x v="0"/>
    <x v="1"/>
    <x v="1"/>
    <x v="0"/>
    <x v="2"/>
    <x v="4"/>
    <s v="Göteborg"/>
    <x v="0"/>
    <m/>
    <s v="Yes"/>
    <x v="1"/>
    <x v="1"/>
    <n v="-0.8082185111251764"/>
    <x v="0"/>
    <x v="0"/>
    <x v="1"/>
    <x v="0"/>
    <n v="0"/>
    <n v="0"/>
    <n v="2"/>
    <x v="0"/>
    <x v="0"/>
    <x v="0"/>
    <x v="0"/>
    <n v="4"/>
    <n v="1"/>
    <n v="0"/>
    <x v="0"/>
    <x v="2"/>
    <x v="1"/>
    <x v="4"/>
    <x v="1"/>
    <x v="0"/>
  </r>
  <r>
    <s v="Komplett"/>
    <n v="124453"/>
    <n v="669"/>
    <x v="0"/>
    <x v="1"/>
    <x v="1"/>
    <x v="0"/>
    <x v="1"/>
    <x v="3"/>
    <s v="Lund"/>
    <x v="1"/>
    <m/>
    <s v="Yes"/>
    <x v="0"/>
    <x v="0"/>
    <n v="-1.116533569949719"/>
    <x v="0"/>
    <x v="0"/>
    <x v="1"/>
    <x v="0"/>
    <n v="30"/>
    <n v="0"/>
    <n v="17"/>
    <x v="0"/>
    <x v="0"/>
    <x v="0"/>
    <x v="0"/>
    <n v="9"/>
    <n v="3"/>
    <n v="0"/>
    <x v="1"/>
    <x v="2"/>
    <x v="1"/>
    <x v="4"/>
    <x v="1"/>
    <x v="0"/>
  </r>
  <r>
    <s v="Komplett"/>
    <n v="124495"/>
    <n v="670"/>
    <x v="0"/>
    <x v="0"/>
    <x v="1"/>
    <x v="0"/>
    <x v="0"/>
    <x v="2"/>
    <s v="Göteborg"/>
    <x v="1"/>
    <m/>
    <s v="Yes"/>
    <x v="1"/>
    <x v="0"/>
    <n v="-0.5155916910415943"/>
    <x v="1"/>
    <x v="0"/>
    <x v="0"/>
    <x v="1"/>
    <n v="13"/>
    <n v="0"/>
    <n v="18"/>
    <x v="1"/>
    <x v="0"/>
    <x v="0"/>
    <x v="0"/>
    <n v="8"/>
    <n v="2"/>
    <n v="0"/>
    <x v="1"/>
    <x v="1"/>
    <x v="0"/>
    <x v="4"/>
    <x v="0"/>
    <x v="1"/>
  </r>
  <r>
    <s v="Komplett"/>
    <n v="124498"/>
    <n v="671"/>
    <x v="0"/>
    <x v="0"/>
    <x v="1"/>
    <x v="0"/>
    <x v="0"/>
    <x v="2"/>
    <s v="Göteborg"/>
    <x v="1"/>
    <m/>
    <s v="Yes"/>
    <x v="1"/>
    <x v="1"/>
    <n v="-0.81304843587328335"/>
    <x v="0"/>
    <x v="0"/>
    <x v="0"/>
    <x v="1"/>
    <n v="23"/>
    <n v="0"/>
    <n v="11"/>
    <x v="0"/>
    <x v="0"/>
    <x v="1"/>
    <x v="1"/>
    <n v="11"/>
    <n v="1"/>
    <n v="0"/>
    <x v="1"/>
    <x v="1"/>
    <x v="0"/>
    <x v="6"/>
    <x v="0"/>
    <x v="1"/>
  </r>
  <r>
    <s v="Bruten"/>
    <n v="124510"/>
    <n v="672"/>
    <x v="0"/>
    <x v="1"/>
    <x v="1"/>
    <x v="0"/>
    <x v="2"/>
    <x v="2"/>
    <s v="Göteborg"/>
    <x v="1"/>
    <s v="&lt;-2 SD"/>
    <s v="Yes"/>
    <x v="1"/>
    <x v="1"/>
    <n v="-3.8191596025886425"/>
    <x v="0"/>
    <x v="2"/>
    <x v="1"/>
    <x v="0"/>
    <n v="5"/>
    <n v="14"/>
    <n v="17"/>
    <x v="0"/>
    <x v="0"/>
    <x v="0"/>
    <x v="0"/>
    <n v="9"/>
    <n v="4"/>
    <n v="0"/>
    <x v="0"/>
    <x v="2"/>
    <x v="1"/>
    <x v="3"/>
    <x v="1"/>
    <x v="0"/>
  </r>
  <r>
    <s v="Komplett"/>
    <n v="124519"/>
    <n v="673"/>
    <x v="0"/>
    <x v="1"/>
    <x v="1"/>
    <x v="0"/>
    <x v="2"/>
    <x v="2"/>
    <s v="Göteborg"/>
    <x v="1"/>
    <m/>
    <s v="Yes"/>
    <x v="1"/>
    <x v="1"/>
    <n v="1.0573329687357578"/>
    <x v="0"/>
    <x v="2"/>
    <x v="1"/>
    <x v="0"/>
    <n v="38"/>
    <n v="0"/>
    <n v="6"/>
    <x v="0"/>
    <x v="0"/>
    <x v="0"/>
    <x v="0"/>
    <n v="6"/>
    <n v="1"/>
    <n v="0"/>
    <x v="0"/>
    <x v="2"/>
    <x v="1"/>
    <x v="4"/>
    <x v="1"/>
    <x v="0"/>
  </r>
  <r>
    <s v="Komplett"/>
    <n v="124530"/>
    <n v="674"/>
    <x v="1"/>
    <x v="0"/>
    <x v="1"/>
    <x v="0"/>
    <x v="1"/>
    <x v="3"/>
    <s v="Göteborg"/>
    <x v="1"/>
    <s v="Yes"/>
    <m/>
    <x v="1"/>
    <x v="2"/>
    <n v="-0.46653275448713794"/>
    <x v="0"/>
    <x v="0"/>
    <x v="0"/>
    <x v="0"/>
    <n v="38"/>
    <n v="5"/>
    <n v="3"/>
    <x v="1"/>
    <x v="0"/>
    <x v="1"/>
    <x v="1"/>
    <n v="7"/>
    <n v="2"/>
    <n v="0"/>
    <x v="0"/>
    <x v="1"/>
    <x v="0"/>
    <x v="4"/>
    <x v="0"/>
    <x v="1"/>
  </r>
  <r>
    <s v="Komplett"/>
    <n v="124536"/>
    <n v="675"/>
    <x v="0"/>
    <x v="0"/>
    <x v="1"/>
    <x v="0"/>
    <x v="0"/>
    <x v="3"/>
    <s v="Göteborg"/>
    <x v="1"/>
    <m/>
    <s v="Yes"/>
    <x v="0"/>
    <x v="0"/>
    <n v="-0.44132069303694016"/>
    <x v="0"/>
    <x v="2"/>
    <x v="1"/>
    <x v="1"/>
    <n v="8"/>
    <n v="0"/>
    <n v="5"/>
    <x v="0"/>
    <x v="0"/>
    <x v="0"/>
    <x v="0"/>
    <n v="5"/>
    <n v="2"/>
    <n v="0"/>
    <x v="0"/>
    <x v="0"/>
    <x v="1"/>
    <x v="6"/>
    <x v="0"/>
    <x v="0"/>
  </r>
  <r>
    <s v="Komplett"/>
    <n v="124556"/>
    <n v="676"/>
    <x v="1"/>
    <x v="1"/>
    <x v="1"/>
    <x v="0"/>
    <x v="0"/>
    <x v="4"/>
    <s v="Göteborg"/>
    <x v="1"/>
    <m/>
    <s v="No"/>
    <x v="0"/>
    <x v="0"/>
    <n v="-0.19307169643188654"/>
    <x v="0"/>
    <x v="1"/>
    <x v="1"/>
    <x v="0"/>
    <n v="31"/>
    <n v="14"/>
    <n v="5"/>
    <x v="0"/>
    <x v="0"/>
    <x v="0"/>
    <x v="0"/>
    <n v="8"/>
    <n v="6"/>
    <n v="0"/>
    <x v="0"/>
    <x v="2"/>
    <x v="1"/>
    <x v="4"/>
    <x v="0"/>
    <x v="0"/>
  </r>
  <r>
    <s v="Komplett"/>
    <n v="124623"/>
    <n v="677"/>
    <x v="1"/>
    <x v="1"/>
    <x v="1"/>
    <x v="0"/>
    <x v="0"/>
    <x v="4"/>
    <s v="Göteborg"/>
    <x v="1"/>
    <s v="Yes"/>
    <m/>
    <x v="0"/>
    <x v="0"/>
    <n v="-0.10869565217391304"/>
    <x v="0"/>
    <x v="1"/>
    <x v="1"/>
    <x v="0"/>
    <n v="0"/>
    <n v="0"/>
    <n v="1"/>
    <x v="0"/>
    <x v="0"/>
    <x v="0"/>
    <x v="0"/>
    <n v="1"/>
    <n v="0"/>
    <n v="0"/>
    <x v="0"/>
    <x v="2"/>
    <x v="1"/>
    <x v="4"/>
    <x v="0"/>
    <x v="0"/>
  </r>
  <r>
    <s v="Komplett"/>
    <n v="124665"/>
    <n v="678"/>
    <x v="0"/>
    <x v="0"/>
    <x v="1"/>
    <x v="0"/>
    <x v="2"/>
    <x v="3"/>
    <s v="Göteborg"/>
    <x v="1"/>
    <s v="Yes"/>
    <m/>
    <x v="0"/>
    <x v="1"/>
    <n v="-0.45206754420954653"/>
    <x v="0"/>
    <x v="1"/>
    <x v="1"/>
    <x v="0"/>
    <n v="14"/>
    <n v="3"/>
    <n v="55"/>
    <x v="0"/>
    <x v="0"/>
    <x v="1"/>
    <x v="0"/>
    <n v="19"/>
    <n v="2"/>
    <n v="0"/>
    <x v="0"/>
    <x v="1"/>
    <x v="2"/>
    <x v="6"/>
    <x v="0"/>
    <x v="0"/>
  </r>
  <r>
    <s v="Komplett"/>
    <n v="124776"/>
    <n v="679"/>
    <x v="1"/>
    <x v="1"/>
    <x v="1"/>
    <x v="0"/>
    <x v="0"/>
    <x v="2"/>
    <s v="Lund"/>
    <x v="1"/>
    <m/>
    <s v="Yes"/>
    <x v="1"/>
    <x v="0"/>
    <n v="-1.4782608695652173"/>
    <x v="0"/>
    <x v="0"/>
    <x v="1"/>
    <x v="1"/>
    <n v="15"/>
    <n v="41"/>
    <n v="39"/>
    <x v="0"/>
    <x v="0"/>
    <x v="1"/>
    <x v="0"/>
    <n v="14"/>
    <n v="0"/>
    <n v="0"/>
    <x v="0"/>
    <x v="0"/>
    <x v="2"/>
    <x v="6"/>
    <x v="0"/>
    <x v="1"/>
  </r>
  <r>
    <s v="Komplett"/>
    <n v="124806"/>
    <n v="680"/>
    <x v="0"/>
    <x v="1"/>
    <x v="1"/>
    <x v="0"/>
    <x v="0"/>
    <x v="2"/>
    <s v="Linköping"/>
    <x v="1"/>
    <m/>
    <s v="No"/>
    <x v="1"/>
    <x v="0"/>
    <n v="-0.97668557025834901"/>
    <x v="0"/>
    <x v="0"/>
    <x v="1"/>
    <x v="0"/>
    <n v="35"/>
    <n v="0"/>
    <n v="0"/>
    <x v="0"/>
    <x v="0"/>
    <x v="1"/>
    <x v="0"/>
    <n v="3"/>
    <n v="0"/>
    <n v="0"/>
    <x v="0"/>
    <x v="0"/>
    <x v="2"/>
    <x v="4"/>
    <x v="0"/>
    <x v="0"/>
  </r>
  <r>
    <s v="Komplett"/>
    <n v="124863"/>
    <n v="681"/>
    <x v="0"/>
    <x v="0"/>
    <x v="1"/>
    <x v="0"/>
    <x v="0"/>
    <x v="0"/>
    <s v="Uppsala"/>
    <x v="1"/>
    <s v="Yes"/>
    <m/>
    <x v="0"/>
    <x v="1"/>
    <n v="-0.21393066129742652"/>
    <x v="0"/>
    <x v="1"/>
    <x v="1"/>
    <x v="0"/>
    <n v="56"/>
    <n v="56"/>
    <n v="56"/>
    <x v="1"/>
    <x v="0"/>
    <x v="0"/>
    <x v="0"/>
    <n v="6"/>
    <n v="0"/>
    <n v="0"/>
    <x v="0"/>
    <x v="0"/>
    <x v="2"/>
    <x v="4"/>
    <x v="0"/>
    <x v="0"/>
  </r>
  <r>
    <s v="Komplett"/>
    <n v="124864"/>
    <n v="682"/>
    <x v="0"/>
    <x v="0"/>
    <x v="1"/>
    <x v="0"/>
    <x v="0"/>
    <x v="2"/>
    <s v="Stockholm"/>
    <x v="0"/>
    <m/>
    <s v="Yes"/>
    <x v="0"/>
    <x v="0"/>
    <n v="-1.2000571455783609"/>
    <x v="1"/>
    <x v="1"/>
    <x v="1"/>
    <x v="1"/>
    <n v="22"/>
    <n v="8"/>
    <n v="0"/>
    <x v="1"/>
    <x v="1"/>
    <x v="1"/>
    <x v="0"/>
    <n v="3"/>
    <n v="0"/>
    <n v="0"/>
    <x v="0"/>
    <x v="0"/>
    <x v="0"/>
    <x v="4"/>
    <x v="0"/>
    <x v="1"/>
  </r>
  <r>
    <s v="Komplett"/>
    <n v="124866"/>
    <n v="683"/>
    <x v="0"/>
    <x v="0"/>
    <x v="1"/>
    <x v="0"/>
    <x v="0"/>
    <x v="0"/>
    <s v="Stockholm"/>
    <x v="1"/>
    <s v="Yes"/>
    <m/>
    <x v="0"/>
    <x v="0"/>
    <n v="-1.198877001289931"/>
    <x v="0"/>
    <x v="0"/>
    <x v="1"/>
    <x v="0"/>
    <n v="3"/>
    <n v="0"/>
    <n v="22"/>
    <x v="1"/>
    <x v="0"/>
    <x v="1"/>
    <x v="0"/>
    <n v="17"/>
    <n v="14"/>
    <n v="3"/>
    <x v="0"/>
    <x v="0"/>
    <x v="0"/>
    <x v="6"/>
    <x v="0"/>
    <x v="0"/>
  </r>
  <r>
    <s v="Komplett"/>
    <n v="124920"/>
    <n v="684"/>
    <x v="0"/>
    <x v="0"/>
    <x v="1"/>
    <x v="0"/>
    <x v="0"/>
    <x v="0"/>
    <s v="Umeå"/>
    <x v="1"/>
    <m/>
    <s v="Yes"/>
    <x v="0"/>
    <x v="0"/>
    <n v="-1.3184743368388008"/>
    <x v="0"/>
    <x v="0"/>
    <x v="1"/>
    <x v="0"/>
    <n v="27"/>
    <n v="0"/>
    <n v="9"/>
    <x v="0"/>
    <x v="0"/>
    <x v="1"/>
    <x v="0"/>
    <n v="5"/>
    <n v="0"/>
    <n v="0"/>
    <x v="0"/>
    <x v="0"/>
    <x v="0"/>
    <x v="6"/>
    <x v="0"/>
    <x v="0"/>
  </r>
  <r>
    <s v="Komplett"/>
    <n v="124934"/>
    <n v="685"/>
    <x v="1"/>
    <x v="1"/>
    <x v="1"/>
    <x v="0"/>
    <x v="0"/>
    <x v="5"/>
    <s v="Lund"/>
    <x v="1"/>
    <s v="Yes"/>
    <m/>
    <x v="0"/>
    <x v="0"/>
    <n v="0.47806705859551646"/>
    <x v="0"/>
    <x v="0"/>
    <x v="1"/>
    <x v="0"/>
    <n v="1"/>
    <n v="0"/>
    <n v="33"/>
    <x v="0"/>
    <x v="0"/>
    <x v="1"/>
    <x v="0"/>
    <n v="15"/>
    <n v="3"/>
    <n v="0"/>
    <x v="0"/>
    <x v="0"/>
    <x v="2"/>
    <x v="6"/>
    <x v="0"/>
    <x v="1"/>
  </r>
  <r>
    <s v="Komplett"/>
    <n v="124992"/>
    <n v="686"/>
    <x v="0"/>
    <x v="1"/>
    <x v="1"/>
    <x v="0"/>
    <x v="0"/>
    <x v="2"/>
    <s v="Linköping"/>
    <x v="1"/>
    <m/>
    <s v="Yes"/>
    <x v="1"/>
    <x v="1"/>
    <n v="-0.52645910865026779"/>
    <x v="0"/>
    <x v="2"/>
    <x v="1"/>
    <x v="0"/>
    <n v="41"/>
    <n v="0"/>
    <n v="0"/>
    <x v="0"/>
    <x v="0"/>
    <x v="0"/>
    <x v="0"/>
    <n v="5"/>
    <n v="1"/>
    <n v="0"/>
    <x v="0"/>
    <x v="2"/>
    <x v="1"/>
    <x v="4"/>
    <x v="1"/>
    <x v="0"/>
  </r>
  <r>
    <s v="Komplett"/>
    <n v="125120"/>
    <n v="687"/>
    <x v="1"/>
    <x v="1"/>
    <x v="1"/>
    <x v="0"/>
    <x v="0"/>
    <x v="1"/>
    <s v="Stockholm"/>
    <x v="1"/>
    <m/>
    <s v="Yes"/>
    <x v="0"/>
    <x v="0"/>
    <n v="-0.38614339286377308"/>
    <x v="0"/>
    <x v="0"/>
    <x v="0"/>
    <x v="0"/>
    <n v="3"/>
    <n v="0"/>
    <n v="0"/>
    <x v="0"/>
    <x v="0"/>
    <x v="1"/>
    <x v="0"/>
    <n v="1"/>
    <n v="0"/>
    <n v="0"/>
    <x v="0"/>
    <x v="1"/>
    <x v="0"/>
    <x v="6"/>
    <x v="0"/>
    <x v="0"/>
  </r>
  <r>
    <s v="Komplett"/>
    <n v="125181"/>
    <n v="688"/>
    <x v="1"/>
    <x v="0"/>
    <x v="1"/>
    <x v="0"/>
    <x v="2"/>
    <x v="2"/>
    <s v="Uppsala"/>
    <x v="0"/>
    <s v="Yes"/>
    <s v="&lt;-2 SD"/>
    <x v="0"/>
    <x v="0"/>
    <n v="-3.0067953575079676"/>
    <x v="0"/>
    <x v="1"/>
    <x v="1"/>
    <x v="1"/>
    <n v="44"/>
    <n v="0"/>
    <n v="14"/>
    <x v="0"/>
    <x v="0"/>
    <x v="1"/>
    <x v="0"/>
    <n v="4"/>
    <n v="0"/>
    <n v="0"/>
    <x v="0"/>
    <x v="0"/>
    <x v="0"/>
    <x v="6"/>
    <x v="0"/>
    <x v="0"/>
  </r>
  <r>
    <s v="Komplett"/>
    <n v="125196"/>
    <n v="689"/>
    <x v="1"/>
    <x v="0"/>
    <x v="1"/>
    <x v="0"/>
    <x v="2"/>
    <x v="2"/>
    <s v="Lund"/>
    <x v="0"/>
    <m/>
    <s v="Yes"/>
    <x v="0"/>
    <x v="0"/>
    <n v="-0.2680740554578202"/>
    <x v="1"/>
    <x v="1"/>
    <x v="1"/>
    <x v="1"/>
    <n v="35"/>
    <n v="0"/>
    <n v="2"/>
    <x v="0"/>
    <x v="0"/>
    <x v="1"/>
    <x v="0"/>
    <n v="2"/>
    <n v="0"/>
    <n v="0"/>
    <x v="0"/>
    <x v="0"/>
    <x v="0"/>
    <x v="6"/>
    <x v="0"/>
    <x v="0"/>
  </r>
  <r>
    <s v="Komplett"/>
    <n v="125217"/>
    <n v="690"/>
    <x v="0"/>
    <x v="1"/>
    <x v="1"/>
    <x v="0"/>
    <x v="1"/>
    <x v="3"/>
    <s v="Umeå"/>
    <x v="1"/>
    <s v="Yes"/>
    <m/>
    <x v="0"/>
    <x v="1"/>
    <n v="0.15647703140717559"/>
    <x v="0"/>
    <x v="2"/>
    <x v="1"/>
    <x v="0"/>
    <n v="67"/>
    <n v="21"/>
    <n v="6"/>
    <x v="0"/>
    <x v="0"/>
    <x v="1"/>
    <x v="0"/>
    <n v="11"/>
    <n v="0"/>
    <n v="0"/>
    <x v="0"/>
    <x v="0"/>
    <x v="0"/>
    <x v="6"/>
    <x v="0"/>
    <x v="1"/>
  </r>
  <r>
    <s v="Komplett"/>
    <n v="125249"/>
    <n v="691"/>
    <x v="0"/>
    <x v="0"/>
    <x v="1"/>
    <x v="0"/>
    <x v="0"/>
    <x v="3"/>
    <s v="Lund"/>
    <x v="1"/>
    <m/>
    <s v="No"/>
    <x v="0"/>
    <x v="1"/>
    <n v="-0.31430068098480879"/>
    <x v="0"/>
    <x v="0"/>
    <x v="0"/>
    <x v="0"/>
    <n v="13"/>
    <n v="16"/>
    <n v="4"/>
    <x v="0"/>
    <x v="0"/>
    <x v="1"/>
    <x v="1"/>
    <n v="1"/>
    <n v="1"/>
    <n v="0"/>
    <x v="1"/>
    <x v="0"/>
    <x v="2"/>
    <x v="6"/>
    <x v="0"/>
    <x v="1"/>
  </r>
  <r>
    <s v="Komplett"/>
    <n v="125261"/>
    <n v="692"/>
    <x v="0"/>
    <x v="0"/>
    <x v="0"/>
    <x v="0"/>
    <x v="0"/>
    <x v="0"/>
    <s v="Lund"/>
    <x v="1"/>
    <s v="No"/>
    <m/>
    <x v="0"/>
    <x v="0"/>
    <n v="0.15955325089748704"/>
    <x v="1"/>
    <x v="1"/>
    <x v="1"/>
    <x v="0"/>
    <n v="68"/>
    <n v="0"/>
    <n v="46"/>
    <x v="0"/>
    <x v="0"/>
    <x v="0"/>
    <x v="0"/>
    <n v="1"/>
    <n v="0"/>
    <n v="0"/>
    <x v="0"/>
    <x v="0"/>
    <x v="2"/>
    <x v="6"/>
    <x v="0"/>
    <x v="0"/>
  </r>
  <r>
    <s v="Komplett"/>
    <n v="125274"/>
    <n v="693"/>
    <x v="0"/>
    <x v="1"/>
    <x v="1"/>
    <x v="0"/>
    <x v="0"/>
    <x v="0"/>
    <s v="Lund"/>
    <x v="1"/>
    <m/>
    <s v="Yes"/>
    <x v="0"/>
    <x v="0"/>
    <n v="-0.12305168170631665"/>
    <x v="0"/>
    <x v="1"/>
    <x v="1"/>
    <x v="0"/>
    <n v="15"/>
    <n v="0"/>
    <n v="0"/>
    <x v="0"/>
    <x v="0"/>
    <x v="1"/>
    <x v="0"/>
    <n v="0"/>
    <n v="0"/>
    <n v="0"/>
    <x v="0"/>
    <x v="0"/>
    <x v="2"/>
    <x v="6"/>
    <x v="0"/>
    <x v="0"/>
  </r>
  <r>
    <s v="Bruten"/>
    <n v="125311"/>
    <n v="694"/>
    <x v="0"/>
    <x v="1"/>
    <x v="1"/>
    <x v="0"/>
    <x v="0"/>
    <x v="2"/>
    <s v="Göteborg"/>
    <x v="1"/>
    <s v="Yes"/>
    <m/>
    <x v="0"/>
    <x v="0"/>
    <n v="0.65217391304347827"/>
    <x v="0"/>
    <x v="1"/>
    <x v="1"/>
    <x v="0"/>
    <n v="17"/>
    <n v="138"/>
    <n v="39"/>
    <x v="0"/>
    <x v="0"/>
    <x v="0"/>
    <x v="0"/>
    <n v="18"/>
    <n v="4"/>
    <n v="0"/>
    <x v="0"/>
    <x v="0"/>
    <x v="0"/>
    <x v="6"/>
    <x v="0"/>
    <x v="1"/>
  </r>
  <r>
    <s v="Komplett"/>
    <n v="125327"/>
    <n v="695"/>
    <x v="1"/>
    <x v="1"/>
    <x v="1"/>
    <x v="0"/>
    <x v="0"/>
    <x v="0"/>
    <s v="Lund"/>
    <x v="0"/>
    <m/>
    <s v="No"/>
    <x v="0"/>
    <x v="0"/>
    <s v="m"/>
    <x v="0"/>
    <x v="2"/>
    <x v="1"/>
    <x v="0"/>
    <n v="0"/>
    <n v="0"/>
    <n v="2"/>
    <x v="0"/>
    <x v="0"/>
    <x v="0"/>
    <x v="0"/>
    <n v="2"/>
    <n v="1"/>
    <n v="0"/>
    <x v="0"/>
    <x v="0"/>
    <x v="0"/>
    <x v="4"/>
    <x v="0"/>
    <x v="0"/>
  </r>
  <r>
    <s v="Komplett"/>
    <n v="125398"/>
    <n v="696"/>
    <x v="0"/>
    <x v="0"/>
    <x v="0"/>
    <x v="0"/>
    <x v="0"/>
    <x v="5"/>
    <s v="Stockholm"/>
    <x v="1"/>
    <s v="&lt;-2 SD"/>
    <s v="No"/>
    <x v="1"/>
    <x v="1"/>
    <n v="-2.1343187903012932"/>
    <x v="0"/>
    <x v="0"/>
    <x v="0"/>
    <x v="1"/>
    <n v="53"/>
    <n v="0"/>
    <n v="9"/>
    <x v="0"/>
    <x v="0"/>
    <x v="1"/>
    <x v="1"/>
    <n v="5"/>
    <n v="2"/>
    <n v="1"/>
    <x v="0"/>
    <x v="0"/>
    <x v="0"/>
    <x v="4"/>
    <x v="0"/>
    <x v="1"/>
  </r>
  <r>
    <s v="Komplett"/>
    <n v="125408"/>
    <n v="697"/>
    <x v="1"/>
    <x v="0"/>
    <x v="1"/>
    <x v="0"/>
    <x v="0"/>
    <x v="4"/>
    <s v="Göteborg"/>
    <x v="1"/>
    <m/>
    <s v="Yes"/>
    <x v="1"/>
    <x v="1"/>
    <n v="-0.36358127556430841"/>
    <x v="0"/>
    <x v="2"/>
    <x v="1"/>
    <x v="0"/>
    <n v="29"/>
    <n v="1"/>
    <n v="6"/>
    <x v="0"/>
    <x v="0"/>
    <x v="1"/>
    <x v="1"/>
    <n v="4"/>
    <n v="0"/>
    <n v="0"/>
    <x v="0"/>
    <x v="0"/>
    <x v="2"/>
    <x v="5"/>
    <x v="0"/>
    <x v="0"/>
  </r>
  <r>
    <s v="Bruten"/>
    <n v="125566"/>
    <n v="698"/>
    <x v="1"/>
    <x v="1"/>
    <x v="1"/>
    <x v="0"/>
    <x v="1"/>
    <x v="2"/>
    <s v="Uppsala"/>
    <x v="0"/>
    <m/>
    <s v="No"/>
    <x v="1"/>
    <x v="1"/>
    <n v="1.0695652173913044"/>
    <x v="0"/>
    <x v="2"/>
    <x v="1"/>
    <x v="0"/>
    <n v="5"/>
    <n v="0"/>
    <n v="12"/>
    <x v="0"/>
    <x v="0"/>
    <x v="0"/>
    <x v="0"/>
    <n v="4"/>
    <n v="0"/>
    <n v="1"/>
    <x v="0"/>
    <x v="2"/>
    <x v="1"/>
    <x v="4"/>
    <x v="1"/>
    <x v="0"/>
  </r>
  <r>
    <s v="Komplett"/>
    <n v="125570"/>
    <n v="699"/>
    <x v="1"/>
    <x v="1"/>
    <x v="1"/>
    <x v="0"/>
    <x v="0"/>
    <x v="3"/>
    <s v="Stockholm"/>
    <x v="0"/>
    <m/>
    <s v="Yes"/>
    <x v="0"/>
    <x v="1"/>
    <n v="-1.0573794735285418"/>
    <x v="0"/>
    <x v="0"/>
    <x v="0"/>
    <x v="0"/>
    <n v="9"/>
    <n v="5"/>
    <n v="8"/>
    <x v="0"/>
    <x v="0"/>
    <x v="1"/>
    <x v="0"/>
    <n v="4"/>
    <n v="0"/>
    <n v="2"/>
    <x v="0"/>
    <x v="0"/>
    <x v="2"/>
    <x v="4"/>
    <x v="0"/>
    <x v="1"/>
  </r>
  <r>
    <s v="Komplett"/>
    <n v="125578"/>
    <n v="700"/>
    <x v="1"/>
    <x v="1"/>
    <x v="1"/>
    <x v="0"/>
    <x v="0"/>
    <x v="3"/>
    <s v="Umeå"/>
    <x v="0"/>
    <s v="Yes"/>
    <m/>
    <x v="0"/>
    <x v="1"/>
    <n v="-0.25712949976624588"/>
    <x v="0"/>
    <x v="0"/>
    <x v="0"/>
    <x v="0"/>
    <n v="34"/>
    <n v="0"/>
    <n v="50"/>
    <x v="0"/>
    <x v="0"/>
    <x v="1"/>
    <x v="0"/>
    <n v="17"/>
    <n v="11"/>
    <n v="10"/>
    <x v="0"/>
    <x v="0"/>
    <x v="2"/>
    <x v="4"/>
    <x v="0"/>
    <x v="1"/>
  </r>
  <r>
    <s v="Komplett"/>
    <n v="125600"/>
    <n v="701"/>
    <x v="0"/>
    <x v="0"/>
    <x v="0"/>
    <x v="0"/>
    <x v="1"/>
    <x v="5"/>
    <s v="Göteborg"/>
    <x v="1"/>
    <s v="&lt;-2 SD"/>
    <s v="Yes"/>
    <x v="0"/>
    <x v="0"/>
    <n v="-4.501607717041801"/>
    <x v="1"/>
    <x v="2"/>
    <x v="0"/>
    <x v="1"/>
    <n v="40"/>
    <n v="69"/>
    <n v="50"/>
    <x v="0"/>
    <x v="0"/>
    <x v="0"/>
    <x v="0"/>
    <n v="29"/>
    <n v="7"/>
    <n v="0"/>
    <x v="0"/>
    <x v="0"/>
    <x v="0"/>
    <x v="7"/>
    <x v="0"/>
    <x v="1"/>
  </r>
  <r>
    <s v="Komplett"/>
    <n v="125606"/>
    <n v="702"/>
    <x v="0"/>
    <x v="0"/>
    <x v="1"/>
    <x v="0"/>
    <x v="0"/>
    <x v="5"/>
    <s v="Stockholm"/>
    <x v="1"/>
    <m/>
    <s v="Yes"/>
    <x v="0"/>
    <x v="0"/>
    <n v="0.7938241934309227"/>
    <x v="0"/>
    <x v="2"/>
    <x v="1"/>
    <x v="0"/>
    <n v="4"/>
    <n v="0"/>
    <n v="0"/>
    <x v="0"/>
    <x v="0"/>
    <x v="0"/>
    <x v="0"/>
    <n v="0"/>
    <n v="0"/>
    <n v="0"/>
    <x v="0"/>
    <x v="0"/>
    <x v="2"/>
    <x v="6"/>
    <x v="0"/>
    <x v="1"/>
  </r>
  <r>
    <s v="Komplett"/>
    <n v="125633"/>
    <n v="703"/>
    <x v="1"/>
    <x v="0"/>
    <x v="1"/>
    <x v="0"/>
    <x v="0"/>
    <x v="5"/>
    <s v="Uppsala"/>
    <x v="1"/>
    <s v="Yes"/>
    <s v="&lt;-2 SD"/>
    <x v="0"/>
    <x v="0"/>
    <n v="-3.3682763361402297"/>
    <x v="0"/>
    <x v="0"/>
    <x v="0"/>
    <x v="1"/>
    <n v="37"/>
    <n v="41"/>
    <n v="18"/>
    <x v="0"/>
    <x v="0"/>
    <x v="1"/>
    <x v="1"/>
    <n v="0"/>
    <n v="0"/>
    <n v="0"/>
    <x v="1"/>
    <x v="0"/>
    <x v="0"/>
    <x v="6"/>
    <x v="0"/>
    <x v="1"/>
  </r>
  <r>
    <s v="Komplett"/>
    <n v="125634"/>
    <n v="704"/>
    <x v="1"/>
    <x v="1"/>
    <x v="1"/>
    <x v="0"/>
    <x v="0"/>
    <x v="2"/>
    <s v="Uppsala"/>
    <x v="0"/>
    <m/>
    <s v="Yes"/>
    <x v="1"/>
    <x v="1"/>
    <n v="-0.56477920054530406"/>
    <x v="0"/>
    <x v="0"/>
    <x v="1"/>
    <x v="0"/>
    <n v="17"/>
    <n v="31"/>
    <n v="3"/>
    <x v="1"/>
    <x v="1"/>
    <x v="0"/>
    <x v="0"/>
    <n v="4"/>
    <n v="0"/>
    <n v="0"/>
    <x v="0"/>
    <x v="2"/>
    <x v="1"/>
    <x v="3"/>
    <x v="1"/>
    <x v="0"/>
  </r>
  <r>
    <s v="Komplett"/>
    <n v="125637"/>
    <n v="705"/>
    <x v="0"/>
    <x v="1"/>
    <x v="1"/>
    <x v="1"/>
    <x v="0"/>
    <x v="2"/>
    <s v="Linköping"/>
    <x v="1"/>
    <s v="Yes"/>
    <m/>
    <x v="0"/>
    <x v="0"/>
    <n v="0.72580082350478059"/>
    <x v="0"/>
    <x v="0"/>
    <x v="1"/>
    <x v="1"/>
    <n v="33"/>
    <n v="30"/>
    <n v="39"/>
    <x v="1"/>
    <x v="0"/>
    <x v="1"/>
    <x v="0"/>
    <n v="18"/>
    <n v="10"/>
    <n v="0"/>
    <x v="0"/>
    <x v="0"/>
    <x v="0"/>
    <x v="6"/>
    <x v="0"/>
    <x v="0"/>
  </r>
  <r>
    <s v="Komplett"/>
    <n v="125645"/>
    <n v="706"/>
    <x v="1"/>
    <x v="1"/>
    <x v="1"/>
    <x v="0"/>
    <x v="0"/>
    <x v="3"/>
    <s v="Linköping"/>
    <x v="1"/>
    <m/>
    <s v="Yes"/>
    <x v="1"/>
    <x v="0"/>
    <n v="0.32913945957424218"/>
    <x v="0"/>
    <x v="1"/>
    <x v="1"/>
    <x v="0"/>
    <n v="46"/>
    <n v="19"/>
    <n v="4"/>
    <x v="1"/>
    <x v="0"/>
    <x v="1"/>
    <x v="0"/>
    <n v="14"/>
    <n v="2"/>
    <n v="0"/>
    <x v="0"/>
    <x v="0"/>
    <x v="1"/>
    <x v="6"/>
    <x v="0"/>
    <x v="1"/>
  </r>
  <r>
    <s v="Komplett"/>
    <n v="125711"/>
    <n v="707"/>
    <x v="0"/>
    <x v="0"/>
    <x v="1"/>
    <x v="0"/>
    <x v="0"/>
    <x v="2"/>
    <s v="Uppsala"/>
    <x v="1"/>
    <s v="Yes"/>
    <m/>
    <x v="0"/>
    <x v="0"/>
    <n v="-0.12576356449874235"/>
    <x v="1"/>
    <x v="0"/>
    <x v="1"/>
    <x v="1"/>
    <n v="32"/>
    <n v="14"/>
    <n v="64"/>
    <x v="1"/>
    <x v="1"/>
    <x v="1"/>
    <x v="1"/>
    <n v="7"/>
    <n v="0"/>
    <n v="0"/>
    <x v="1"/>
    <x v="0"/>
    <x v="2"/>
    <x v="6"/>
    <x v="0"/>
    <x v="1"/>
  </r>
  <r>
    <s v="Komplett"/>
    <n v="125758"/>
    <n v="708"/>
    <x v="0"/>
    <x v="0"/>
    <x v="1"/>
    <x v="0"/>
    <x v="0"/>
    <x v="5"/>
    <s v="Lund"/>
    <x v="1"/>
    <s v="Yes"/>
    <m/>
    <x v="0"/>
    <x v="1"/>
    <n v="1.555572839698219E-2"/>
    <x v="0"/>
    <x v="1"/>
    <x v="1"/>
    <x v="1"/>
    <n v="0"/>
    <n v="0"/>
    <n v="2"/>
    <x v="0"/>
    <x v="0"/>
    <x v="0"/>
    <x v="0"/>
    <n v="5"/>
    <n v="1"/>
    <n v="0"/>
    <x v="0"/>
    <x v="0"/>
    <x v="2"/>
    <x v="6"/>
    <x v="0"/>
    <x v="1"/>
  </r>
  <r>
    <s v="Komplett"/>
    <n v="125776"/>
    <n v="709"/>
    <x v="1"/>
    <x v="1"/>
    <x v="1"/>
    <x v="1"/>
    <x v="2"/>
    <x v="0"/>
    <s v="Stockholm"/>
    <x v="1"/>
    <s v="Yes"/>
    <s v="&lt;-2 SD"/>
    <x v="1"/>
    <x v="1"/>
    <n v="-2.3133972919643466"/>
    <x v="0"/>
    <x v="0"/>
    <x v="1"/>
    <x v="0"/>
    <n v="0"/>
    <n v="0"/>
    <n v="1"/>
    <x v="0"/>
    <x v="0"/>
    <x v="0"/>
    <x v="0"/>
    <n v="2"/>
    <n v="1"/>
    <n v="0"/>
    <x v="0"/>
    <x v="2"/>
    <x v="1"/>
    <x v="4"/>
    <x v="1"/>
    <x v="0"/>
  </r>
  <r>
    <s v="Komplett"/>
    <n v="125778"/>
    <n v="710"/>
    <x v="0"/>
    <x v="1"/>
    <x v="1"/>
    <x v="1"/>
    <x v="0"/>
    <x v="2"/>
    <s v="Stockholm"/>
    <x v="1"/>
    <m/>
    <s v="Yes"/>
    <x v="0"/>
    <x v="0"/>
    <n v="-1.4576526765518973"/>
    <x v="0"/>
    <x v="0"/>
    <x v="0"/>
    <x v="1"/>
    <n v="42"/>
    <n v="19"/>
    <n v="0"/>
    <x v="1"/>
    <x v="1"/>
    <x v="0"/>
    <x v="0"/>
    <n v="5"/>
    <n v="0"/>
    <n v="0"/>
    <x v="1"/>
    <x v="1"/>
    <x v="0"/>
    <x v="4"/>
    <x v="0"/>
    <x v="1"/>
  </r>
  <r>
    <s v="Komplett"/>
    <n v="125779"/>
    <n v="711"/>
    <x v="0"/>
    <x v="1"/>
    <x v="1"/>
    <x v="0"/>
    <x v="0"/>
    <x v="2"/>
    <s v="Stockholm"/>
    <x v="0"/>
    <m/>
    <s v="Yes"/>
    <x v="1"/>
    <x v="1"/>
    <n v="-1.6672115070284406"/>
    <x v="0"/>
    <x v="0"/>
    <x v="0"/>
    <x v="0"/>
    <n v="32"/>
    <n v="8"/>
    <n v="9"/>
    <x v="1"/>
    <x v="0"/>
    <x v="0"/>
    <x v="0"/>
    <n v="7"/>
    <n v="1"/>
    <n v="0"/>
    <x v="1"/>
    <x v="1"/>
    <x v="0"/>
    <x v="6"/>
    <x v="0"/>
    <x v="1"/>
  </r>
  <r>
    <s v="Komplett"/>
    <n v="125806"/>
    <n v="712"/>
    <x v="0"/>
    <x v="1"/>
    <x v="1"/>
    <x v="0"/>
    <x v="0"/>
    <x v="3"/>
    <s v="Stockholm"/>
    <x v="1"/>
    <m/>
    <s v="Yes"/>
    <x v="0"/>
    <x v="1"/>
    <n v="0.83713563859874052"/>
    <x v="0"/>
    <x v="2"/>
    <x v="1"/>
    <x v="0"/>
    <n v="44"/>
    <n v="12"/>
    <n v="5"/>
    <x v="0"/>
    <x v="0"/>
    <x v="1"/>
    <x v="0"/>
    <n v="6"/>
    <n v="0"/>
    <n v="0"/>
    <x v="0"/>
    <x v="0"/>
    <x v="2"/>
    <x v="6"/>
    <x v="0"/>
    <x v="1"/>
  </r>
  <r>
    <s v="Komplett"/>
    <n v="125919"/>
    <n v="713"/>
    <x v="0"/>
    <x v="0"/>
    <x v="0"/>
    <x v="0"/>
    <x v="0"/>
    <x v="3"/>
    <s v="Uppsala"/>
    <x v="1"/>
    <s v="Yes"/>
    <m/>
    <x v="0"/>
    <x v="0"/>
    <n v="-1.7115876450914813"/>
    <x v="1"/>
    <x v="1"/>
    <x v="0"/>
    <x v="0"/>
    <n v="0"/>
    <n v="0"/>
    <n v="10"/>
    <x v="0"/>
    <x v="0"/>
    <x v="1"/>
    <x v="0"/>
    <n v="3"/>
    <n v="0"/>
    <n v="0"/>
    <x v="1"/>
    <x v="0"/>
    <x v="0"/>
    <x v="6"/>
    <x v="0"/>
    <x v="1"/>
  </r>
  <r>
    <s v="Komplett"/>
    <n v="125922"/>
    <n v="714"/>
    <x v="0"/>
    <x v="0"/>
    <x v="0"/>
    <x v="0"/>
    <x v="0"/>
    <x v="3"/>
    <s v="Stockholm"/>
    <x v="1"/>
    <m/>
    <s v="Yes"/>
    <x v="0"/>
    <x v="0"/>
    <n v="-1.2344558409730417"/>
    <x v="1"/>
    <x v="1"/>
    <x v="0"/>
    <x v="0"/>
    <n v="37"/>
    <n v="3"/>
    <n v="10"/>
    <x v="1"/>
    <x v="1"/>
    <x v="1"/>
    <x v="0"/>
    <n v="2"/>
    <n v="0"/>
    <n v="0"/>
    <x v="0"/>
    <x v="1"/>
    <x v="0"/>
    <x v="6"/>
    <x v="0"/>
    <x v="1"/>
  </r>
  <r>
    <s v="Komplett"/>
    <n v="125937"/>
    <n v="715"/>
    <x v="0"/>
    <x v="1"/>
    <x v="1"/>
    <x v="0"/>
    <x v="0"/>
    <x v="0"/>
    <s v="Stockholm"/>
    <x v="0"/>
    <m/>
    <s v="Yes"/>
    <x v="0"/>
    <x v="0"/>
    <n v="-1.7810371922472499"/>
    <x v="0"/>
    <x v="1"/>
    <x v="1"/>
    <x v="0"/>
    <n v="24"/>
    <n v="11"/>
    <n v="21"/>
    <x v="0"/>
    <x v="0"/>
    <x v="0"/>
    <x v="0"/>
    <n v="12"/>
    <n v="2"/>
    <n v="0"/>
    <x v="0"/>
    <x v="0"/>
    <x v="2"/>
    <x v="6"/>
    <x v="0"/>
    <x v="1"/>
  </r>
  <r>
    <s v="Komplett"/>
    <n v="126010"/>
    <n v="716"/>
    <x v="0"/>
    <x v="1"/>
    <x v="1"/>
    <x v="1"/>
    <x v="0"/>
    <x v="3"/>
    <s v="Umeå"/>
    <x v="0"/>
    <s v="Yes"/>
    <m/>
    <x v="0"/>
    <x v="1"/>
    <n v="0.13175230566534912"/>
    <x v="0"/>
    <x v="2"/>
    <x v="1"/>
    <x v="0"/>
    <n v="0"/>
    <n v="0"/>
    <n v="21"/>
    <x v="1"/>
    <x v="0"/>
    <x v="0"/>
    <x v="0"/>
    <n v="18"/>
    <n v="10"/>
    <n v="0"/>
    <x v="0"/>
    <x v="0"/>
    <x v="0"/>
    <x v="6"/>
    <x v="0"/>
    <x v="1"/>
  </r>
  <r>
    <s v="Komplett"/>
    <n v="126028"/>
    <n v="717"/>
    <x v="0"/>
    <x v="0"/>
    <x v="0"/>
    <x v="0"/>
    <x v="0"/>
    <x v="5"/>
    <s v="Lund"/>
    <x v="1"/>
    <m/>
    <s v="Yes"/>
    <x v="0"/>
    <x v="0"/>
    <n v="-0.60861228062862138"/>
    <x v="0"/>
    <x v="2"/>
    <x v="1"/>
    <x v="0"/>
    <n v="42"/>
    <n v="0"/>
    <n v="19"/>
    <x v="0"/>
    <x v="0"/>
    <x v="0"/>
    <x v="0"/>
    <n v="7"/>
    <n v="0"/>
    <n v="0"/>
    <x v="0"/>
    <x v="0"/>
    <x v="0"/>
    <x v="6"/>
    <x v="0"/>
    <x v="1"/>
  </r>
  <r>
    <s v="Komplett"/>
    <n v="126116"/>
    <n v="718"/>
    <x v="0"/>
    <x v="0"/>
    <x v="1"/>
    <x v="0"/>
    <x v="0"/>
    <x v="4"/>
    <s v="Göteborg"/>
    <x v="1"/>
    <s v="Yes"/>
    <m/>
    <x v="0"/>
    <x v="0"/>
    <n v="-1.490331321591329"/>
    <x v="1"/>
    <x v="0"/>
    <x v="0"/>
    <x v="1"/>
    <n v="32"/>
    <n v="21"/>
    <n v="14"/>
    <x v="1"/>
    <x v="0"/>
    <x v="1"/>
    <x v="1"/>
    <n v="24"/>
    <n v="5"/>
    <n v="0"/>
    <x v="1"/>
    <x v="0"/>
    <x v="2"/>
    <x v="6"/>
    <x v="0"/>
    <x v="1"/>
  </r>
  <r>
    <s v="Komplett"/>
    <n v="126118"/>
    <n v="719"/>
    <x v="1"/>
    <x v="0"/>
    <x v="1"/>
    <x v="0"/>
    <x v="0"/>
    <x v="3"/>
    <s v="Göteborg"/>
    <x v="1"/>
    <m/>
    <s v="Yes"/>
    <x v="0"/>
    <x v="2"/>
    <n v="1.035944121801915"/>
    <x v="1"/>
    <x v="2"/>
    <x v="1"/>
    <x v="0"/>
    <n v="67"/>
    <n v="38"/>
    <n v="17"/>
    <x v="0"/>
    <x v="0"/>
    <x v="0"/>
    <x v="1"/>
    <n v="16"/>
    <n v="2"/>
    <n v="0"/>
    <x v="1"/>
    <x v="1"/>
    <x v="2"/>
    <x v="6"/>
    <x v="0"/>
    <x v="1"/>
  </r>
  <r>
    <s v="Komplett"/>
    <n v="126119"/>
    <n v="720"/>
    <x v="1"/>
    <x v="0"/>
    <x v="1"/>
    <x v="0"/>
    <x v="0"/>
    <x v="3"/>
    <s v="Göteborg"/>
    <x v="1"/>
    <s v="&lt;-2 SD"/>
    <s v="Yes"/>
    <x v="0"/>
    <x v="0"/>
    <n v="-2.4149179609523346"/>
    <x v="0"/>
    <x v="2"/>
    <x v="0"/>
    <x v="0"/>
    <n v="37"/>
    <n v="0"/>
    <n v="20"/>
    <x v="0"/>
    <x v="0"/>
    <x v="0"/>
    <x v="1"/>
    <n v="2"/>
    <n v="0"/>
    <n v="0"/>
    <x v="1"/>
    <x v="1"/>
    <x v="1"/>
    <x v="6"/>
    <x v="0"/>
    <x v="1"/>
  </r>
  <r>
    <s v="Komplett"/>
    <n v="126120"/>
    <n v="721"/>
    <x v="0"/>
    <x v="1"/>
    <x v="1"/>
    <x v="0"/>
    <x v="2"/>
    <x v="2"/>
    <s v="Göteborg"/>
    <x v="1"/>
    <s v="&lt;-2 SD"/>
    <s v="Yes"/>
    <x v="1"/>
    <x v="1"/>
    <n v="-2.7485333119022743"/>
    <x v="0"/>
    <x v="2"/>
    <x v="1"/>
    <x v="0"/>
    <n v="5"/>
    <n v="0"/>
    <n v="1"/>
    <x v="0"/>
    <x v="0"/>
    <x v="0"/>
    <x v="0"/>
    <n v="3"/>
    <n v="2"/>
    <n v="0"/>
    <x v="0"/>
    <x v="2"/>
    <x v="1"/>
    <x v="4"/>
    <x v="1"/>
    <x v="0"/>
  </r>
  <r>
    <s v="Komplett"/>
    <n v="126124"/>
    <n v="722"/>
    <x v="0"/>
    <x v="1"/>
    <x v="1"/>
    <x v="0"/>
    <x v="0"/>
    <x v="2"/>
    <s v="Göteborg"/>
    <x v="1"/>
    <s v="Yes"/>
    <m/>
    <x v="0"/>
    <x v="0"/>
    <n v="-0.27316184839517416"/>
    <x v="0"/>
    <x v="0"/>
    <x v="1"/>
    <x v="1"/>
    <n v="24"/>
    <n v="23"/>
    <n v="30"/>
    <x v="0"/>
    <x v="0"/>
    <x v="1"/>
    <x v="0"/>
    <n v="20"/>
    <n v="8"/>
    <n v="4"/>
    <x v="0"/>
    <x v="0"/>
    <x v="2"/>
    <x v="6"/>
    <x v="0"/>
    <x v="1"/>
  </r>
  <r>
    <s v="Komplett"/>
    <n v="126128"/>
    <n v="723"/>
    <x v="1"/>
    <x v="0"/>
    <x v="0"/>
    <x v="0"/>
    <x v="0"/>
    <x v="0"/>
    <s v="Göteborg"/>
    <x v="1"/>
    <m/>
    <s v="Yes"/>
    <x v="1"/>
    <x v="0"/>
    <n v="-0.86019673806583485"/>
    <x v="0"/>
    <x v="0"/>
    <x v="0"/>
    <x v="0"/>
    <n v="42"/>
    <n v="1"/>
    <n v="14"/>
    <x v="0"/>
    <x v="0"/>
    <x v="0"/>
    <x v="0"/>
    <n v="15"/>
    <n v="3"/>
    <n v="0"/>
    <x v="0"/>
    <x v="1"/>
    <x v="0"/>
    <x v="5"/>
    <x v="0"/>
    <x v="0"/>
  </r>
  <r>
    <s v="Komplett"/>
    <n v="126132"/>
    <n v="724"/>
    <x v="1"/>
    <x v="1"/>
    <x v="1"/>
    <x v="0"/>
    <x v="0"/>
    <x v="3"/>
    <s v="Göteborg"/>
    <x v="1"/>
    <m/>
    <s v="Yes"/>
    <x v="0"/>
    <x v="2"/>
    <n v="-1.2222804260520341"/>
    <x v="0"/>
    <x v="2"/>
    <x v="1"/>
    <x v="0"/>
    <n v="25"/>
    <n v="24"/>
    <n v="0"/>
    <x v="0"/>
    <x v="0"/>
    <x v="0"/>
    <x v="0"/>
    <n v="1"/>
    <n v="0"/>
    <n v="0"/>
    <x v="0"/>
    <x v="1"/>
    <x v="0"/>
    <x v="6"/>
    <x v="0"/>
    <x v="0"/>
  </r>
  <r>
    <s v="Komplett"/>
    <n v="126179"/>
    <n v="725"/>
    <x v="0"/>
    <x v="1"/>
    <x v="1"/>
    <x v="0"/>
    <x v="2"/>
    <x v="0"/>
    <s v="Uppsala"/>
    <x v="0"/>
    <m/>
    <s v="Yes"/>
    <x v="0"/>
    <x v="1"/>
    <n v="-1.1950947603121516"/>
    <x v="1"/>
    <x v="2"/>
    <x v="1"/>
    <x v="0"/>
    <n v="26"/>
    <n v="0"/>
    <n v="4"/>
    <x v="0"/>
    <x v="0"/>
    <x v="0"/>
    <x v="0"/>
    <n v="1"/>
    <n v="0"/>
    <n v="0"/>
    <x v="0"/>
    <x v="2"/>
    <x v="1"/>
    <x v="4"/>
    <x v="0"/>
    <x v="0"/>
  </r>
  <r>
    <s v="Komplett"/>
    <n v="126180"/>
    <n v="726"/>
    <x v="1"/>
    <x v="0"/>
    <x v="1"/>
    <x v="0"/>
    <x v="0"/>
    <x v="0"/>
    <s v="Uppsala"/>
    <x v="1"/>
    <s v="Yes"/>
    <m/>
    <x v="0"/>
    <x v="1"/>
    <n v="1.1188536657179311"/>
    <x v="0"/>
    <x v="0"/>
    <x v="1"/>
    <x v="0"/>
    <n v="0"/>
    <n v="0"/>
    <n v="12"/>
    <x v="0"/>
    <x v="0"/>
    <x v="0"/>
    <x v="0"/>
    <n v="0"/>
    <n v="0"/>
    <n v="0"/>
    <x v="0"/>
    <x v="0"/>
    <x v="0"/>
    <x v="6"/>
    <x v="0"/>
    <x v="0"/>
  </r>
  <r>
    <s v="Komplett"/>
    <n v="126196"/>
    <n v="727"/>
    <x v="0"/>
    <x v="0"/>
    <x v="1"/>
    <x v="0"/>
    <x v="2"/>
    <x v="4"/>
    <s v="Umeå"/>
    <x v="1"/>
    <m/>
    <s v="Yes"/>
    <x v="0"/>
    <x v="1"/>
    <n v="-0.38442317302887019"/>
    <x v="0"/>
    <x v="0"/>
    <x v="1"/>
    <x v="0"/>
    <n v="12"/>
    <n v="0"/>
    <n v="2"/>
    <x v="0"/>
    <x v="0"/>
    <x v="1"/>
    <x v="0"/>
    <n v="3"/>
    <n v="0"/>
    <n v="0"/>
    <x v="0"/>
    <x v="0"/>
    <x v="2"/>
    <x v="6"/>
    <x v="0"/>
    <x v="1"/>
  </r>
  <r>
    <s v="Bruten"/>
    <n v="126197"/>
    <n v="728"/>
    <x v="0"/>
    <x v="1"/>
    <x v="1"/>
    <x v="0"/>
    <x v="0"/>
    <x v="5"/>
    <s v="Umeå"/>
    <x v="1"/>
    <m/>
    <s v="Yes"/>
    <x v="0"/>
    <x v="0"/>
    <n v="-1.4083755668178179"/>
    <x v="0"/>
    <x v="0"/>
    <x v="1"/>
    <x v="0"/>
    <n v="60"/>
    <n v="2"/>
    <n v="12"/>
    <x v="0"/>
    <x v="0"/>
    <x v="0"/>
    <x v="0"/>
    <n v="15"/>
    <n v="9"/>
    <n v="0"/>
    <x v="0"/>
    <x v="0"/>
    <x v="0"/>
    <x v="5"/>
    <x v="0"/>
    <x v="0"/>
  </r>
  <r>
    <s v="Komplett"/>
    <n v="126201"/>
    <n v="729"/>
    <x v="0"/>
    <x v="0"/>
    <x v="1"/>
    <x v="0"/>
    <x v="0"/>
    <x v="3"/>
    <s v="Uppsala"/>
    <x v="1"/>
    <s v="Yes"/>
    <m/>
    <x v="0"/>
    <x v="0"/>
    <n v="-1.3574660633484161"/>
    <x v="0"/>
    <x v="2"/>
    <x v="1"/>
    <x v="0"/>
    <n v="0"/>
    <n v="0"/>
    <n v="7"/>
    <x v="1"/>
    <x v="0"/>
    <x v="0"/>
    <x v="1"/>
    <n v="4"/>
    <n v="0"/>
    <n v="0"/>
    <x v="0"/>
    <x v="1"/>
    <x v="2"/>
    <x v="6"/>
    <x v="0"/>
    <x v="1"/>
  </r>
  <r>
    <s v="Komplett"/>
    <n v="126219"/>
    <n v="730"/>
    <x v="0"/>
    <x v="1"/>
    <x v="1"/>
    <x v="0"/>
    <x v="0"/>
    <x v="5"/>
    <s v="Uppsala"/>
    <x v="1"/>
    <m/>
    <s v="No"/>
    <x v="0"/>
    <x v="1"/>
    <n v="5.9406675825195862E-2"/>
    <x v="0"/>
    <x v="1"/>
    <x v="1"/>
    <x v="0"/>
    <n v="40"/>
    <n v="0"/>
    <n v="4"/>
    <x v="0"/>
    <x v="1"/>
    <x v="0"/>
    <x v="1"/>
    <n v="2"/>
    <n v="0"/>
    <n v="0"/>
    <x v="0"/>
    <x v="0"/>
    <x v="0"/>
    <x v="6"/>
    <x v="0"/>
    <x v="1"/>
  </r>
  <r>
    <s v="Komplett"/>
    <n v="126269"/>
    <n v="731"/>
    <x v="1"/>
    <x v="1"/>
    <x v="1"/>
    <x v="0"/>
    <x v="0"/>
    <x v="3"/>
    <s v="Göteborg"/>
    <x v="1"/>
    <s v="Yes"/>
    <m/>
    <x v="0"/>
    <x v="2"/>
    <n v="3.0033176182992838"/>
    <x v="1"/>
    <x v="1"/>
    <x v="1"/>
    <x v="0"/>
    <n v="0"/>
    <n v="0"/>
    <n v="3"/>
    <x v="1"/>
    <x v="0"/>
    <x v="1"/>
    <x v="0"/>
    <n v="5"/>
    <n v="6"/>
    <n v="2"/>
    <x v="0"/>
    <x v="0"/>
    <x v="1"/>
    <x v="6"/>
    <x v="0"/>
    <x v="1"/>
  </r>
  <r>
    <s v="Komplett"/>
    <n v="126319"/>
    <n v="732"/>
    <x v="0"/>
    <x v="0"/>
    <x v="0"/>
    <x v="0"/>
    <x v="1"/>
    <x v="3"/>
    <s v="Umeå"/>
    <x v="1"/>
    <s v="Yes"/>
    <m/>
    <x v="0"/>
    <x v="2"/>
    <n v="-1.2527634487840824"/>
    <x v="0"/>
    <x v="2"/>
    <x v="1"/>
    <x v="0"/>
    <n v="0"/>
    <n v="0"/>
    <n v="7"/>
    <x v="0"/>
    <x v="0"/>
    <x v="0"/>
    <x v="0"/>
    <n v="11"/>
    <n v="7"/>
    <n v="2"/>
    <x v="0"/>
    <x v="1"/>
    <x v="0"/>
    <x v="6"/>
    <x v="0"/>
    <x v="0"/>
  </r>
  <r>
    <s v="Bruten"/>
    <n v="126336"/>
    <n v="733"/>
    <x v="0"/>
    <x v="1"/>
    <x v="1"/>
    <x v="0"/>
    <x v="0"/>
    <x v="5"/>
    <s v="Stockholm"/>
    <x v="1"/>
    <m/>
    <s v="Yes"/>
    <x v="0"/>
    <x v="0"/>
    <n v="-1.5046176195911589"/>
    <x v="0"/>
    <x v="2"/>
    <x v="1"/>
    <x v="0"/>
    <n v="36"/>
    <n v="20"/>
    <n v="68"/>
    <x v="0"/>
    <x v="0"/>
    <x v="0"/>
    <x v="0"/>
    <n v="20"/>
    <n v="9"/>
    <n v="2"/>
    <x v="1"/>
    <x v="2"/>
    <x v="1"/>
    <x v="6"/>
    <x v="1"/>
    <x v="0"/>
  </r>
  <r>
    <s v="Bruten"/>
    <n v="126340"/>
    <n v="734"/>
    <x v="0"/>
    <x v="0"/>
    <x v="1"/>
    <x v="0"/>
    <x v="0"/>
    <x v="2"/>
    <s v="Stockholm"/>
    <x v="1"/>
    <m/>
    <s v="Yes"/>
    <x v="0"/>
    <x v="0"/>
    <n v="-1.5357476393068381"/>
    <x v="1"/>
    <x v="1"/>
    <x v="0"/>
    <x v="1"/>
    <n v="62"/>
    <n v="21"/>
    <n v="37"/>
    <x v="0"/>
    <x v="0"/>
    <x v="1"/>
    <x v="0"/>
    <n v="10"/>
    <n v="2"/>
    <n v="0"/>
    <x v="0"/>
    <x v="0"/>
    <x v="2"/>
    <x v="4"/>
    <x v="0"/>
    <x v="1"/>
  </r>
  <r>
    <s v="Komplett"/>
    <n v="126388"/>
    <n v="735"/>
    <x v="0"/>
    <x v="1"/>
    <x v="1"/>
    <x v="0"/>
    <x v="0"/>
    <x v="0"/>
    <s v="Uppsala"/>
    <x v="1"/>
    <s v="No"/>
    <m/>
    <x v="0"/>
    <x v="0"/>
    <n v="-1.2170710224997998"/>
    <x v="1"/>
    <x v="1"/>
    <x v="1"/>
    <x v="0"/>
    <n v="0"/>
    <n v="0"/>
    <n v="2"/>
    <x v="0"/>
    <x v="0"/>
    <x v="0"/>
    <x v="0"/>
    <n v="2"/>
    <n v="0"/>
    <n v="0"/>
    <x v="0"/>
    <x v="0"/>
    <x v="2"/>
    <x v="5"/>
    <x v="0"/>
    <x v="0"/>
  </r>
  <r>
    <s v="Komplett"/>
    <n v="126396"/>
    <n v="736"/>
    <x v="1"/>
    <x v="0"/>
    <x v="1"/>
    <x v="0"/>
    <x v="0"/>
    <x v="3"/>
    <s v="Lund"/>
    <x v="1"/>
    <m/>
    <s v="Yes"/>
    <x v="1"/>
    <x v="1"/>
    <n v="-0.60184704783646359"/>
    <x v="0"/>
    <x v="2"/>
    <x v="1"/>
    <x v="0"/>
    <n v="50"/>
    <n v="28"/>
    <n v="0"/>
    <x v="0"/>
    <x v="0"/>
    <x v="1"/>
    <x v="1"/>
    <n v="8"/>
    <n v="0"/>
    <n v="0"/>
    <x v="1"/>
    <x v="0"/>
    <x v="2"/>
    <x v="5"/>
    <x v="0"/>
    <x v="0"/>
  </r>
  <r>
    <s v="Komplett"/>
    <n v="126436"/>
    <n v="737"/>
    <x v="0"/>
    <x v="0"/>
    <x v="1"/>
    <x v="0"/>
    <x v="2"/>
    <x v="2"/>
    <s v="Stockholm"/>
    <x v="0"/>
    <m/>
    <s v="Yes"/>
    <x v="1"/>
    <x v="0"/>
    <n v="-0.10260356547390022"/>
    <x v="0"/>
    <x v="0"/>
    <x v="0"/>
    <x v="1"/>
    <n v="59"/>
    <n v="8"/>
    <n v="21"/>
    <x v="1"/>
    <x v="0"/>
    <x v="1"/>
    <x v="0"/>
    <n v="13"/>
    <n v="14"/>
    <n v="0"/>
    <x v="0"/>
    <x v="0"/>
    <x v="0"/>
    <x v="4"/>
    <x v="0"/>
    <x v="1"/>
  </r>
  <r>
    <s v="Komplett"/>
    <n v="126440"/>
    <n v="738"/>
    <x v="1"/>
    <x v="0"/>
    <x v="1"/>
    <x v="0"/>
    <x v="0"/>
    <x v="2"/>
    <s v="Stockholm"/>
    <x v="1"/>
    <m/>
    <s v="Yes"/>
    <x v="0"/>
    <x v="0"/>
    <n v="-1.2650032372130084"/>
    <x v="1"/>
    <x v="1"/>
    <x v="1"/>
    <x v="1"/>
    <n v="26"/>
    <n v="3"/>
    <n v="11"/>
    <x v="0"/>
    <x v="0"/>
    <x v="1"/>
    <x v="0"/>
    <n v="7"/>
    <n v="1"/>
    <n v="0"/>
    <x v="0"/>
    <x v="0"/>
    <x v="0"/>
    <x v="6"/>
    <x v="0"/>
    <x v="1"/>
  </r>
  <r>
    <s v="Komplett"/>
    <n v="126444"/>
    <n v="739"/>
    <x v="1"/>
    <x v="0"/>
    <x v="1"/>
    <x v="0"/>
    <x v="0"/>
    <x v="0"/>
    <s v="Lund"/>
    <x v="1"/>
    <s v="&lt;-2 SD"/>
    <s v="Yes"/>
    <x v="1"/>
    <x v="1"/>
    <n v="-3.391006891081255"/>
    <x v="0"/>
    <x v="0"/>
    <x v="1"/>
    <x v="0"/>
    <n v="69"/>
    <n v="18"/>
    <n v="23"/>
    <x v="1"/>
    <x v="0"/>
    <x v="1"/>
    <x v="0"/>
    <n v="13"/>
    <n v="4"/>
    <n v="0"/>
    <x v="0"/>
    <x v="0"/>
    <x v="1"/>
    <x v="5"/>
    <x v="0"/>
    <x v="0"/>
  </r>
  <r>
    <s v="Komplett"/>
    <n v="126459"/>
    <n v="740"/>
    <x v="1"/>
    <x v="1"/>
    <x v="1"/>
    <x v="0"/>
    <x v="1"/>
    <x v="0"/>
    <s v="Umeå"/>
    <x v="1"/>
    <s v="Yes"/>
    <m/>
    <x v="0"/>
    <x v="0"/>
    <n v="-2.2353861629596513E-2"/>
    <x v="0"/>
    <x v="0"/>
    <x v="1"/>
    <x v="0"/>
    <n v="45"/>
    <n v="20"/>
    <n v="5"/>
    <x v="0"/>
    <x v="0"/>
    <x v="1"/>
    <x v="0"/>
    <n v="12"/>
    <n v="0"/>
    <n v="0"/>
    <x v="0"/>
    <x v="2"/>
    <x v="1"/>
    <x v="6"/>
    <x v="1"/>
    <x v="0"/>
  </r>
  <r>
    <s v="Komplett"/>
    <n v="126460"/>
    <n v="741"/>
    <x v="1"/>
    <x v="1"/>
    <x v="1"/>
    <x v="1"/>
    <x v="0"/>
    <x v="5"/>
    <s v="Umeå"/>
    <x v="1"/>
    <s v="Yes"/>
    <s v="&lt;-2 SD"/>
    <x v="1"/>
    <x v="1"/>
    <n v="-3.4424946909578629"/>
    <x v="0"/>
    <x v="0"/>
    <x v="0"/>
    <x v="0"/>
    <n v="59"/>
    <n v="1"/>
    <n v="7"/>
    <x v="0"/>
    <x v="0"/>
    <x v="1"/>
    <x v="0"/>
    <n v="18"/>
    <n v="0"/>
    <n v="0"/>
    <x v="1"/>
    <x v="0"/>
    <x v="2"/>
    <x v="5"/>
    <x v="0"/>
    <x v="1"/>
  </r>
  <r>
    <s v="Bruten"/>
    <n v="126499"/>
    <n v="742"/>
    <x v="1"/>
    <x v="0"/>
    <x v="1"/>
    <x v="0"/>
    <x v="0"/>
    <x v="0"/>
    <s v="Lund"/>
    <x v="1"/>
    <m/>
    <s v="Yes"/>
    <x v="0"/>
    <x v="0"/>
    <n v="-0.81915563957151849"/>
    <x v="0"/>
    <x v="0"/>
    <x v="1"/>
    <x v="0"/>
    <n v="73"/>
    <n v="0"/>
    <n v="67"/>
    <x v="1"/>
    <x v="0"/>
    <x v="0"/>
    <x v="0"/>
    <n v="17"/>
    <n v="4"/>
    <n v="0"/>
    <x v="0"/>
    <x v="0"/>
    <x v="0"/>
    <x v="5"/>
    <x v="0"/>
    <x v="0"/>
  </r>
  <r>
    <s v="Komplett"/>
    <n v="126503"/>
    <n v="743"/>
    <x v="1"/>
    <x v="1"/>
    <x v="1"/>
    <x v="0"/>
    <x v="0"/>
    <x v="1"/>
    <s v="Uppsala"/>
    <x v="1"/>
    <s v="No"/>
    <m/>
    <x v="0"/>
    <x v="1"/>
    <n v="1.7453638772011844"/>
    <x v="0"/>
    <x v="1"/>
    <x v="1"/>
    <x v="0"/>
    <n v="38"/>
    <n v="8"/>
    <n v="35"/>
    <x v="0"/>
    <x v="0"/>
    <x v="0"/>
    <x v="0"/>
    <n v="6"/>
    <n v="0"/>
    <n v="0"/>
    <x v="0"/>
    <x v="2"/>
    <x v="1"/>
    <x v="6"/>
    <x v="1"/>
    <x v="0"/>
  </r>
  <r>
    <s v="Komplett"/>
    <n v="126507"/>
    <n v="744"/>
    <x v="1"/>
    <x v="0"/>
    <x v="1"/>
    <x v="0"/>
    <x v="0"/>
    <x v="1"/>
    <s v="Stockholm"/>
    <x v="1"/>
    <s v="No"/>
    <m/>
    <x v="1"/>
    <x v="0"/>
    <n v="-0.53132897038812932"/>
    <x v="0"/>
    <x v="0"/>
    <x v="0"/>
    <x v="1"/>
    <n v="0"/>
    <n v="0"/>
    <n v="1"/>
    <x v="0"/>
    <x v="1"/>
    <x v="1"/>
    <x v="0"/>
    <n v="0"/>
    <n v="0"/>
    <n v="0"/>
    <x v="0"/>
    <x v="1"/>
    <x v="2"/>
    <x v="5"/>
    <x v="0"/>
    <x v="0"/>
  </r>
  <r>
    <s v="Komplett"/>
    <n v="126595"/>
    <n v="745"/>
    <x v="0"/>
    <x v="0"/>
    <x v="1"/>
    <x v="1"/>
    <x v="0"/>
    <x v="2"/>
    <s v="Lund"/>
    <x v="1"/>
    <s v="Yes"/>
    <m/>
    <x v="0"/>
    <x v="1"/>
    <n v="5.7397044052231311E-2"/>
    <x v="0"/>
    <x v="0"/>
    <x v="1"/>
    <x v="1"/>
    <n v="0"/>
    <n v="0"/>
    <n v="60"/>
    <x v="1"/>
    <x v="0"/>
    <x v="0"/>
    <x v="0"/>
    <n v="25"/>
    <n v="6"/>
    <n v="0"/>
    <x v="1"/>
    <x v="0"/>
    <x v="2"/>
    <x v="6"/>
    <x v="0"/>
    <x v="0"/>
  </r>
  <r>
    <s v="Komplett"/>
    <n v="126615"/>
    <n v="746"/>
    <x v="0"/>
    <x v="1"/>
    <x v="1"/>
    <x v="0"/>
    <x v="2"/>
    <x v="2"/>
    <s v="Lund"/>
    <x v="1"/>
    <s v="Yes"/>
    <m/>
    <x v="1"/>
    <x v="1"/>
    <n v="0.78913422869716976"/>
    <x v="0"/>
    <x v="2"/>
    <x v="1"/>
    <x v="0"/>
    <n v="0"/>
    <n v="0"/>
    <n v="16"/>
    <x v="0"/>
    <x v="0"/>
    <x v="0"/>
    <x v="0"/>
    <n v="10"/>
    <n v="4"/>
    <n v="0"/>
    <x v="0"/>
    <x v="2"/>
    <x v="1"/>
    <x v="3"/>
    <x v="1"/>
    <x v="0"/>
  </r>
  <r>
    <s v="Komplett"/>
    <n v="126632"/>
    <n v="747"/>
    <x v="1"/>
    <x v="1"/>
    <x v="1"/>
    <x v="0"/>
    <x v="2"/>
    <x v="2"/>
    <s v="Uppsala"/>
    <x v="0"/>
    <s v="Yes"/>
    <m/>
    <x v="0"/>
    <x v="1"/>
    <n v="-1.1570827489481066"/>
    <x v="0"/>
    <x v="1"/>
    <x v="1"/>
    <x v="1"/>
    <n v="0"/>
    <n v="0"/>
    <n v="78"/>
    <x v="0"/>
    <x v="0"/>
    <x v="0"/>
    <x v="0"/>
    <n v="9"/>
    <n v="0"/>
    <n v="0"/>
    <x v="0"/>
    <x v="0"/>
    <x v="0"/>
    <x v="6"/>
    <x v="0"/>
    <x v="1"/>
  </r>
  <r>
    <s v="Komplett"/>
    <n v="126686"/>
    <n v="748"/>
    <x v="1"/>
    <x v="0"/>
    <x v="1"/>
    <x v="0"/>
    <x v="0"/>
    <x v="2"/>
    <s v="Uppsala"/>
    <x v="1"/>
    <s v="Yes"/>
    <m/>
    <x v="0"/>
    <x v="0"/>
    <n v="-0.66656567186789872"/>
    <x v="0"/>
    <x v="1"/>
    <x v="0"/>
    <x v="1"/>
    <n v="46"/>
    <n v="4"/>
    <n v="37"/>
    <x v="1"/>
    <x v="0"/>
    <x v="0"/>
    <x v="0"/>
    <n v="8"/>
    <n v="0"/>
    <n v="0"/>
    <x v="1"/>
    <x v="0"/>
    <x v="2"/>
    <x v="5"/>
    <x v="0"/>
    <x v="1"/>
  </r>
  <r>
    <s v="Komplett"/>
    <n v="126736"/>
    <n v="749"/>
    <x v="1"/>
    <x v="0"/>
    <x v="1"/>
    <x v="0"/>
    <x v="0"/>
    <x v="1"/>
    <s v="Umeå"/>
    <x v="1"/>
    <m/>
    <s v="Yes"/>
    <x v="1"/>
    <x v="0"/>
    <n v="0.15172348395050023"/>
    <x v="0"/>
    <x v="0"/>
    <x v="0"/>
    <x v="1"/>
    <n v="57"/>
    <n v="20"/>
    <n v="61"/>
    <x v="0"/>
    <x v="0"/>
    <x v="1"/>
    <x v="0"/>
    <n v="18"/>
    <n v="0"/>
    <n v="0"/>
    <x v="0"/>
    <x v="0"/>
    <x v="0"/>
    <x v="5"/>
    <x v="0"/>
    <x v="1"/>
  </r>
  <r>
    <s v="Komplett"/>
    <n v="126755"/>
    <n v="750"/>
    <x v="1"/>
    <x v="1"/>
    <x v="1"/>
    <x v="0"/>
    <x v="0"/>
    <x v="1"/>
    <s v="Göteborg"/>
    <x v="1"/>
    <s v="Yes"/>
    <m/>
    <x v="1"/>
    <x v="0"/>
    <n v="-0.7123556865634979"/>
    <x v="0"/>
    <x v="0"/>
    <x v="0"/>
    <x v="1"/>
    <n v="17"/>
    <n v="13"/>
    <n v="39"/>
    <x v="0"/>
    <x v="1"/>
    <x v="0"/>
    <x v="0"/>
    <n v="8"/>
    <n v="5"/>
    <n v="0"/>
    <x v="1"/>
    <x v="0"/>
    <x v="0"/>
    <x v="5"/>
    <x v="0"/>
    <x v="1"/>
  </r>
  <r>
    <s v="Komplett"/>
    <n v="126804"/>
    <n v="751"/>
    <x v="0"/>
    <x v="0"/>
    <x v="1"/>
    <x v="0"/>
    <x v="1"/>
    <x v="4"/>
    <s v="Stockholm"/>
    <x v="1"/>
    <m/>
    <s v="Yes"/>
    <x v="0"/>
    <x v="0"/>
    <n v="-1.5219814841743009"/>
    <x v="1"/>
    <x v="1"/>
    <x v="0"/>
    <x v="1"/>
    <n v="8"/>
    <n v="0"/>
    <n v="13"/>
    <x v="0"/>
    <x v="0"/>
    <x v="0"/>
    <x v="1"/>
    <n v="6"/>
    <n v="4"/>
    <n v="0"/>
    <x v="0"/>
    <x v="0"/>
    <x v="0"/>
    <x v="5"/>
    <x v="0"/>
    <x v="1"/>
  </r>
  <r>
    <s v="Komplett"/>
    <n v="126810"/>
    <n v="752"/>
    <x v="0"/>
    <x v="0"/>
    <x v="1"/>
    <x v="0"/>
    <x v="0"/>
    <x v="2"/>
    <s v="Uppsala"/>
    <x v="1"/>
    <s v="Yes"/>
    <m/>
    <x v="1"/>
    <x v="1"/>
    <n v="0.86537790494800759"/>
    <x v="0"/>
    <x v="0"/>
    <x v="1"/>
    <x v="1"/>
    <n v="0"/>
    <n v="0"/>
    <n v="2"/>
    <x v="1"/>
    <x v="0"/>
    <x v="1"/>
    <x v="0"/>
    <n v="1"/>
    <n v="0"/>
    <n v="0"/>
    <x v="0"/>
    <x v="0"/>
    <x v="0"/>
    <x v="5"/>
    <x v="0"/>
    <x v="0"/>
  </r>
  <r>
    <s v="Komplett"/>
    <n v="127056"/>
    <n v="753"/>
    <x v="1"/>
    <x v="0"/>
    <x v="1"/>
    <x v="0"/>
    <x v="2"/>
    <x v="2"/>
    <s v="Stockholm"/>
    <x v="1"/>
    <s v="&lt;-2 SD"/>
    <s v="Yes"/>
    <x v="1"/>
    <x v="0"/>
    <n v="-2.9602220166512487"/>
    <x v="0"/>
    <x v="0"/>
    <x v="1"/>
    <x v="0"/>
    <n v="25"/>
    <n v="14"/>
    <n v="8"/>
    <x v="1"/>
    <x v="0"/>
    <x v="0"/>
    <x v="0"/>
    <n v="4"/>
    <n v="0"/>
    <n v="0"/>
    <x v="0"/>
    <x v="0"/>
    <x v="0"/>
    <x v="5"/>
    <x v="0"/>
    <x v="1"/>
  </r>
  <r>
    <s v="Komplett"/>
    <n v="127057"/>
    <n v="754"/>
    <x v="1"/>
    <x v="0"/>
    <x v="1"/>
    <x v="0"/>
    <x v="0"/>
    <x v="2"/>
    <s v="Göteborg"/>
    <x v="1"/>
    <s v="&lt;-2 SD"/>
    <s v="Yes"/>
    <x v="0"/>
    <x v="0"/>
    <n v="-2.0434782608695654"/>
    <x v="0"/>
    <x v="0"/>
    <x v="1"/>
    <x v="1"/>
    <n v="104"/>
    <n v="43"/>
    <n v="28"/>
    <x v="0"/>
    <x v="0"/>
    <x v="0"/>
    <x v="0"/>
    <n v="15"/>
    <n v="9"/>
    <n v="1"/>
    <x v="0"/>
    <x v="0"/>
    <x v="2"/>
    <x v="5"/>
    <x v="0"/>
    <x v="0"/>
  </r>
  <r>
    <s v="Komplett"/>
    <n v="127058"/>
    <n v="755"/>
    <x v="0"/>
    <x v="0"/>
    <x v="1"/>
    <x v="1"/>
    <x v="1"/>
    <x v="0"/>
    <s v="Stockholm"/>
    <x v="0"/>
    <m/>
    <s v="Yes"/>
    <x v="0"/>
    <x v="1"/>
    <n v="0.32028184802626308"/>
    <x v="0"/>
    <x v="2"/>
    <x v="1"/>
    <x v="0"/>
    <n v="16"/>
    <n v="22"/>
    <n v="0"/>
    <x v="0"/>
    <x v="0"/>
    <x v="0"/>
    <x v="0"/>
    <n v="1"/>
    <n v="0"/>
    <n v="0"/>
    <x v="0"/>
    <x v="0"/>
    <x v="0"/>
    <x v="6"/>
    <x v="0"/>
    <x v="0"/>
  </r>
  <r>
    <s v="Komplett"/>
    <n v="127062"/>
    <n v="756"/>
    <x v="1"/>
    <x v="1"/>
    <x v="1"/>
    <x v="0"/>
    <x v="0"/>
    <x v="4"/>
    <s v="Linköping"/>
    <x v="1"/>
    <m/>
    <s v="Yes"/>
    <x v="0"/>
    <x v="0"/>
    <n v="-0.26673779674579884"/>
    <x v="1"/>
    <x v="1"/>
    <x v="1"/>
    <x v="0"/>
    <n v="63"/>
    <n v="15"/>
    <n v="13"/>
    <x v="0"/>
    <x v="0"/>
    <x v="0"/>
    <x v="0"/>
    <n v="10"/>
    <n v="5"/>
    <n v="0"/>
    <x v="0"/>
    <x v="1"/>
    <x v="1"/>
    <x v="5"/>
    <x v="0"/>
    <x v="1"/>
  </r>
  <r>
    <s v="Komplett"/>
    <n v="127080"/>
    <n v="757"/>
    <x v="0"/>
    <x v="0"/>
    <x v="1"/>
    <x v="0"/>
    <x v="0"/>
    <x v="2"/>
    <s v="Stockholm"/>
    <x v="1"/>
    <s v="Yes"/>
    <s v="&lt;-2 SD"/>
    <x v="0"/>
    <x v="0"/>
    <n v="-2.0601617795753286"/>
    <x v="0"/>
    <x v="0"/>
    <x v="1"/>
    <x v="1"/>
    <n v="38"/>
    <n v="12"/>
    <n v="29"/>
    <x v="0"/>
    <x v="0"/>
    <x v="1"/>
    <x v="1"/>
    <n v="15"/>
    <n v="4"/>
    <n v="0"/>
    <x v="1"/>
    <x v="0"/>
    <x v="2"/>
    <x v="6"/>
    <x v="0"/>
    <x v="0"/>
  </r>
  <r>
    <s v="Komplett"/>
    <n v="127162"/>
    <n v="758"/>
    <x v="0"/>
    <x v="1"/>
    <x v="1"/>
    <x v="0"/>
    <x v="0"/>
    <x v="3"/>
    <s v="Lund"/>
    <x v="1"/>
    <s v="&lt;-2 SD"/>
    <s v="Yes"/>
    <x v="0"/>
    <x v="0"/>
    <n v="-2.4564432585151468"/>
    <x v="1"/>
    <x v="2"/>
    <x v="1"/>
    <x v="0"/>
    <n v="31"/>
    <n v="4"/>
    <n v="16"/>
    <x v="0"/>
    <x v="1"/>
    <x v="1"/>
    <x v="0"/>
    <n v="8"/>
    <n v="7"/>
    <n v="0"/>
    <x v="0"/>
    <x v="0"/>
    <x v="0"/>
    <x v="6"/>
    <x v="0"/>
    <x v="1"/>
  </r>
  <r>
    <s v="Komplett"/>
    <n v="127197"/>
    <n v="759"/>
    <x v="1"/>
    <x v="0"/>
    <x v="0"/>
    <x v="0"/>
    <x v="0"/>
    <x v="3"/>
    <s v="Umeå"/>
    <x v="1"/>
    <s v="Yes"/>
    <m/>
    <x v="1"/>
    <x v="1"/>
    <n v="-1.9353128313891834"/>
    <x v="0"/>
    <x v="0"/>
    <x v="0"/>
    <x v="0"/>
    <n v="0"/>
    <n v="0"/>
    <n v="0"/>
    <x v="1"/>
    <x v="1"/>
    <x v="0"/>
    <x v="1"/>
    <n v="0"/>
    <n v="0"/>
    <n v="0"/>
    <x v="1"/>
    <x v="1"/>
    <x v="0"/>
    <x v="6"/>
    <x v="0"/>
    <x v="0"/>
  </r>
  <r>
    <s v="Komplett"/>
    <n v="127201"/>
    <n v="760"/>
    <x v="1"/>
    <x v="0"/>
    <x v="1"/>
    <x v="0"/>
    <x v="0"/>
    <x v="2"/>
    <s v="Lund"/>
    <x v="1"/>
    <m/>
    <s v="Yes"/>
    <x v="0"/>
    <x v="0"/>
    <n v="-1.3282141745356437"/>
    <x v="1"/>
    <x v="0"/>
    <x v="1"/>
    <x v="0"/>
    <n v="34"/>
    <n v="6"/>
    <n v="20"/>
    <x v="1"/>
    <x v="0"/>
    <x v="1"/>
    <x v="0"/>
    <n v="8"/>
    <n v="3"/>
    <n v="0"/>
    <x v="0"/>
    <x v="0"/>
    <x v="1"/>
    <x v="5"/>
    <x v="0"/>
    <x v="0"/>
  </r>
  <r>
    <s v="Komplett"/>
    <n v="127334"/>
    <n v="761"/>
    <x v="1"/>
    <x v="1"/>
    <x v="1"/>
    <x v="0"/>
    <x v="0"/>
    <x v="0"/>
    <s v="Uppsala"/>
    <x v="1"/>
    <m/>
    <s v="Yes"/>
    <x v="0"/>
    <x v="0"/>
    <n v="0.54695466765551126"/>
    <x v="1"/>
    <x v="0"/>
    <x v="1"/>
    <x v="0"/>
    <n v="33"/>
    <n v="25"/>
    <n v="2"/>
    <x v="0"/>
    <x v="0"/>
    <x v="0"/>
    <x v="1"/>
    <n v="0"/>
    <n v="0"/>
    <n v="0"/>
    <x v="1"/>
    <x v="2"/>
    <x v="1"/>
    <x v="6"/>
    <x v="1"/>
    <x v="0"/>
  </r>
  <r>
    <s v="Komplett"/>
    <n v="127366"/>
    <n v="762"/>
    <x v="0"/>
    <x v="1"/>
    <x v="1"/>
    <x v="0"/>
    <x v="0"/>
    <x v="2"/>
    <s v="Umeå"/>
    <x v="1"/>
    <s v="&lt;-2 SD"/>
    <s v="Yes"/>
    <x v="0"/>
    <x v="1"/>
    <n v="-2.0758417783589409"/>
    <x v="0"/>
    <x v="0"/>
    <x v="1"/>
    <x v="0"/>
    <n v="56"/>
    <n v="10"/>
    <n v="7"/>
    <x v="0"/>
    <x v="0"/>
    <x v="0"/>
    <x v="0"/>
    <n v="12"/>
    <n v="1"/>
    <n v="0"/>
    <x v="0"/>
    <x v="0"/>
    <x v="2"/>
    <x v="5"/>
    <x v="0"/>
    <x v="0"/>
  </r>
  <r>
    <s v="Komplett"/>
    <n v="127378"/>
    <n v="763"/>
    <x v="0"/>
    <x v="0"/>
    <x v="0"/>
    <x v="0"/>
    <x v="0"/>
    <x v="0"/>
    <s v="Uppsala"/>
    <x v="1"/>
    <s v="Yes"/>
    <m/>
    <x v="0"/>
    <x v="0"/>
    <n v="-0.47461649292312902"/>
    <x v="1"/>
    <x v="0"/>
    <x v="1"/>
    <x v="0"/>
    <n v="15"/>
    <n v="28"/>
    <n v="50"/>
    <x v="0"/>
    <x v="0"/>
    <x v="1"/>
    <x v="0"/>
    <n v="5"/>
    <n v="0"/>
    <n v="0"/>
    <x v="0"/>
    <x v="1"/>
    <x v="1"/>
    <x v="5"/>
    <x v="0"/>
    <x v="0"/>
  </r>
  <r>
    <s v="Komplett"/>
    <n v="127379"/>
    <n v="764"/>
    <x v="0"/>
    <x v="0"/>
    <x v="1"/>
    <x v="0"/>
    <x v="0"/>
    <x v="2"/>
    <s v="Stockholm"/>
    <x v="1"/>
    <s v="&lt;-2 SD"/>
    <s v="Yes"/>
    <x v="0"/>
    <x v="0"/>
    <n v="-3.0207787672428843"/>
    <x v="1"/>
    <x v="0"/>
    <x v="1"/>
    <x v="1"/>
    <n v="58"/>
    <n v="15"/>
    <n v="9"/>
    <x v="0"/>
    <x v="0"/>
    <x v="1"/>
    <x v="0"/>
    <n v="8"/>
    <n v="2"/>
    <n v="2"/>
    <x v="0"/>
    <x v="0"/>
    <x v="1"/>
    <x v="5"/>
    <x v="0"/>
    <x v="1"/>
  </r>
  <r>
    <s v="Komplett"/>
    <n v="127380"/>
    <n v="765"/>
    <x v="0"/>
    <x v="0"/>
    <x v="1"/>
    <x v="0"/>
    <x v="0"/>
    <x v="2"/>
    <s v="Stockholm"/>
    <x v="1"/>
    <s v="Yes"/>
    <m/>
    <x v="0"/>
    <x v="0"/>
    <n v="0.73062642232602704"/>
    <x v="0"/>
    <x v="1"/>
    <x v="1"/>
    <x v="1"/>
    <n v="21"/>
    <n v="30"/>
    <n v="24"/>
    <x v="1"/>
    <x v="0"/>
    <x v="1"/>
    <x v="0"/>
    <n v="14"/>
    <n v="4"/>
    <n v="0"/>
    <x v="0"/>
    <x v="0"/>
    <x v="0"/>
    <x v="5"/>
    <x v="0"/>
    <x v="1"/>
  </r>
  <r>
    <s v="Komplett"/>
    <n v="127381"/>
    <n v="766"/>
    <x v="0"/>
    <x v="0"/>
    <x v="1"/>
    <x v="1"/>
    <x v="0"/>
    <x v="2"/>
    <s v="Stockholm"/>
    <x v="1"/>
    <s v="Yes"/>
    <m/>
    <x v="0"/>
    <x v="0"/>
    <n v="-0.68957456755493218"/>
    <x v="1"/>
    <x v="1"/>
    <x v="0"/>
    <x v="1"/>
    <n v="26"/>
    <n v="46"/>
    <n v="35"/>
    <x v="0"/>
    <x v="0"/>
    <x v="0"/>
    <x v="0"/>
    <n v="7"/>
    <n v="3"/>
    <n v="0"/>
    <x v="0"/>
    <x v="0"/>
    <x v="0"/>
    <x v="5"/>
    <x v="0"/>
    <x v="1"/>
  </r>
  <r>
    <s v="Komplett"/>
    <n v="127383"/>
    <n v="767"/>
    <x v="1"/>
    <x v="1"/>
    <x v="1"/>
    <x v="0"/>
    <x v="0"/>
    <x v="2"/>
    <s v="Stockholm"/>
    <x v="1"/>
    <m/>
    <s v="Yes"/>
    <x v="0"/>
    <x v="0"/>
    <n v="-1.2151999601573782"/>
    <x v="0"/>
    <x v="0"/>
    <x v="1"/>
    <x v="0"/>
    <n v="99"/>
    <n v="2"/>
    <n v="26"/>
    <x v="0"/>
    <x v="0"/>
    <x v="0"/>
    <x v="0"/>
    <n v="11"/>
    <n v="7"/>
    <n v="0"/>
    <x v="0"/>
    <x v="0"/>
    <x v="2"/>
    <x v="5"/>
    <x v="0"/>
    <x v="1"/>
  </r>
  <r>
    <s v="Komplett"/>
    <n v="127384"/>
    <n v="768"/>
    <x v="0"/>
    <x v="0"/>
    <x v="1"/>
    <x v="0"/>
    <x v="0"/>
    <x v="2"/>
    <s v="Stockholm"/>
    <x v="1"/>
    <s v="Yes"/>
    <m/>
    <x v="1"/>
    <x v="0"/>
    <n v="1.0869565217391304E-2"/>
    <x v="0"/>
    <x v="0"/>
    <x v="0"/>
    <x v="1"/>
    <n v="36"/>
    <n v="67"/>
    <n v="31"/>
    <x v="0"/>
    <x v="1"/>
    <x v="1"/>
    <x v="1"/>
    <n v="8"/>
    <n v="1"/>
    <n v="0"/>
    <x v="1"/>
    <x v="1"/>
    <x v="0"/>
    <x v="5"/>
    <x v="0"/>
    <x v="1"/>
  </r>
  <r>
    <s v="Komplett"/>
    <n v="127403"/>
    <n v="769"/>
    <x v="1"/>
    <x v="0"/>
    <x v="1"/>
    <x v="0"/>
    <x v="0"/>
    <x v="2"/>
    <s v="Umeå"/>
    <x v="1"/>
    <m/>
    <s v="Yes"/>
    <x v="1"/>
    <x v="1"/>
    <n v="1.1071387383231461"/>
    <x v="0"/>
    <x v="0"/>
    <x v="1"/>
    <x v="1"/>
    <n v="42"/>
    <n v="20"/>
    <n v="20"/>
    <x v="1"/>
    <x v="0"/>
    <x v="1"/>
    <x v="0"/>
    <n v="6"/>
    <n v="3"/>
    <n v="0"/>
    <x v="0"/>
    <x v="1"/>
    <x v="0"/>
    <x v="6"/>
    <x v="0"/>
    <x v="0"/>
  </r>
  <r>
    <s v="Komplett"/>
    <n v="127404"/>
    <n v="770"/>
    <x v="1"/>
    <x v="1"/>
    <x v="1"/>
    <x v="0"/>
    <x v="0"/>
    <x v="0"/>
    <s v="Göteborg"/>
    <x v="1"/>
    <m/>
    <s v="Yes"/>
    <x v="0"/>
    <x v="0"/>
    <n v="-1.6818130397073796"/>
    <x v="0"/>
    <x v="0"/>
    <x v="1"/>
    <x v="0"/>
    <n v="32"/>
    <n v="53"/>
    <n v="24"/>
    <x v="0"/>
    <x v="0"/>
    <x v="0"/>
    <x v="0"/>
    <n v="0"/>
    <n v="0"/>
    <n v="0"/>
    <x v="0"/>
    <x v="2"/>
    <x v="1"/>
    <x v="6"/>
    <x v="0"/>
    <x v="0"/>
  </r>
  <r>
    <s v="Komplett"/>
    <n v="127405"/>
    <n v="771"/>
    <x v="0"/>
    <x v="1"/>
    <x v="1"/>
    <x v="0"/>
    <x v="0"/>
    <x v="0"/>
    <s v="Göteborg"/>
    <x v="0"/>
    <m/>
    <s v="Yes"/>
    <x v="0"/>
    <x v="0"/>
    <n v="-0.77680153851955203"/>
    <x v="0"/>
    <x v="2"/>
    <x v="1"/>
    <x v="0"/>
    <n v="38"/>
    <n v="40"/>
    <n v="14"/>
    <x v="0"/>
    <x v="0"/>
    <x v="0"/>
    <x v="0"/>
    <n v="12"/>
    <n v="4"/>
    <n v="0"/>
    <x v="0"/>
    <x v="2"/>
    <x v="0"/>
    <x v="6"/>
    <x v="0"/>
    <x v="0"/>
  </r>
  <r>
    <s v="Komplett"/>
    <n v="127406"/>
    <n v="772"/>
    <x v="1"/>
    <x v="0"/>
    <x v="1"/>
    <x v="0"/>
    <x v="0"/>
    <x v="3"/>
    <s v="Göteborg"/>
    <x v="1"/>
    <s v="Yes"/>
    <m/>
    <x v="1"/>
    <x v="1"/>
    <n v="-0.24643548671008625"/>
    <x v="0"/>
    <x v="0"/>
    <x v="0"/>
    <x v="0"/>
    <n v="35"/>
    <n v="11"/>
    <n v="14"/>
    <x v="0"/>
    <x v="0"/>
    <x v="1"/>
    <x v="1"/>
    <n v="11"/>
    <n v="2"/>
    <n v="0"/>
    <x v="1"/>
    <x v="1"/>
    <x v="2"/>
    <x v="5"/>
    <x v="0"/>
    <x v="1"/>
  </r>
  <r>
    <s v="Komplett"/>
    <n v="127407"/>
    <n v="773"/>
    <x v="0"/>
    <x v="1"/>
    <x v="1"/>
    <x v="0"/>
    <x v="0"/>
    <x v="3"/>
    <s v="Uppsala"/>
    <x v="1"/>
    <s v="Yes"/>
    <m/>
    <x v="0"/>
    <x v="0"/>
    <n v="0.28698522026115658"/>
    <x v="0"/>
    <x v="2"/>
    <x v="1"/>
    <x v="0"/>
    <n v="20"/>
    <n v="0"/>
    <n v="50"/>
    <x v="0"/>
    <x v="0"/>
    <x v="0"/>
    <x v="0"/>
    <n v="0"/>
    <n v="0"/>
    <n v="0"/>
    <x v="0"/>
    <x v="0"/>
    <x v="2"/>
    <x v="6"/>
    <x v="0"/>
    <x v="0"/>
  </r>
  <r>
    <s v="Komplett"/>
    <n v="127526"/>
    <n v="774"/>
    <x v="0"/>
    <x v="0"/>
    <x v="1"/>
    <x v="0"/>
    <x v="0"/>
    <x v="2"/>
    <s v="Lund"/>
    <x v="1"/>
    <s v="&lt;-2 SD"/>
    <s v="Yes"/>
    <x v="0"/>
    <x v="0"/>
    <n v="-3.347826086956522"/>
    <x v="0"/>
    <x v="2"/>
    <x v="0"/>
    <x v="1"/>
    <n v="27"/>
    <n v="18"/>
    <n v="30"/>
    <x v="0"/>
    <x v="0"/>
    <x v="0"/>
    <x v="1"/>
    <n v="18"/>
    <n v="5"/>
    <n v="3"/>
    <x v="0"/>
    <x v="0"/>
    <x v="0"/>
    <x v="5"/>
    <x v="0"/>
    <x v="1"/>
  </r>
  <r>
    <s v="Komplett"/>
    <n v="127545"/>
    <n v="775"/>
    <x v="0"/>
    <x v="1"/>
    <x v="1"/>
    <x v="1"/>
    <x v="0"/>
    <x v="2"/>
    <s v="Linköping"/>
    <x v="1"/>
    <s v="&lt;-2 SD"/>
    <s v="Yes"/>
    <x v="0"/>
    <x v="0"/>
    <n v="-2.2757851843309114"/>
    <x v="1"/>
    <x v="0"/>
    <x v="1"/>
    <x v="1"/>
    <n v="39"/>
    <n v="10"/>
    <n v="12"/>
    <x v="1"/>
    <x v="0"/>
    <x v="0"/>
    <x v="0"/>
    <n v="8"/>
    <n v="0"/>
    <n v="0"/>
    <x v="1"/>
    <x v="0"/>
    <x v="2"/>
    <x v="6"/>
    <x v="0"/>
    <x v="0"/>
  </r>
  <r>
    <s v="Komplett"/>
    <n v="127557"/>
    <n v="776"/>
    <x v="0"/>
    <x v="0"/>
    <x v="0"/>
    <x v="0"/>
    <x v="0"/>
    <x v="0"/>
    <s v="Stockholm"/>
    <x v="1"/>
    <s v="Yes"/>
    <m/>
    <x v="1"/>
    <x v="0"/>
    <n v="-0.57725374600835178"/>
    <x v="1"/>
    <x v="0"/>
    <x v="0"/>
    <x v="0"/>
    <n v="45"/>
    <n v="14"/>
    <n v="32"/>
    <x v="1"/>
    <x v="0"/>
    <x v="0"/>
    <x v="1"/>
    <n v="11"/>
    <n v="3"/>
    <n v="0"/>
    <x v="0"/>
    <x v="0"/>
    <x v="1"/>
    <x v="7"/>
    <x v="0"/>
    <x v="0"/>
  </r>
  <r>
    <s v="Komplett"/>
    <n v="127563"/>
    <n v="777"/>
    <x v="1"/>
    <x v="0"/>
    <x v="1"/>
    <x v="0"/>
    <x v="0"/>
    <x v="2"/>
    <s v="Stockholm"/>
    <x v="1"/>
    <s v="Yes"/>
    <m/>
    <x v="0"/>
    <x v="0"/>
    <n v="-1.7487124206491793"/>
    <x v="0"/>
    <x v="1"/>
    <x v="1"/>
    <x v="1"/>
    <n v="42"/>
    <n v="0"/>
    <n v="35"/>
    <x v="0"/>
    <x v="0"/>
    <x v="1"/>
    <x v="0"/>
    <n v="30"/>
    <n v="9"/>
    <n v="4"/>
    <x v="0"/>
    <x v="0"/>
    <x v="2"/>
    <x v="6"/>
    <x v="0"/>
    <x v="1"/>
  </r>
  <r>
    <s v="Komplett"/>
    <n v="127566"/>
    <n v="778"/>
    <x v="0"/>
    <x v="1"/>
    <x v="1"/>
    <x v="0"/>
    <x v="0"/>
    <x v="5"/>
    <s v="Stockholm"/>
    <x v="1"/>
    <s v="Yes"/>
    <m/>
    <x v="0"/>
    <x v="0"/>
    <n v="1.1947284148294126"/>
    <x v="0"/>
    <x v="1"/>
    <x v="1"/>
    <x v="0"/>
    <n v="28"/>
    <n v="6"/>
    <n v="13"/>
    <x v="0"/>
    <x v="0"/>
    <x v="1"/>
    <x v="0"/>
    <n v="10"/>
    <n v="3"/>
    <n v="0"/>
    <x v="0"/>
    <x v="0"/>
    <x v="1"/>
    <x v="6"/>
    <x v="0"/>
    <x v="1"/>
  </r>
  <r>
    <s v="Komplett"/>
    <n v="127596"/>
    <n v="779"/>
    <x v="0"/>
    <x v="0"/>
    <x v="1"/>
    <x v="0"/>
    <x v="0"/>
    <x v="3"/>
    <s v="Stockholm"/>
    <x v="1"/>
    <m/>
    <s v="Yes"/>
    <x v="1"/>
    <x v="1"/>
    <n v="-1.1648892534864643"/>
    <x v="0"/>
    <x v="0"/>
    <x v="0"/>
    <x v="0"/>
    <n v="26"/>
    <n v="18"/>
    <n v="2"/>
    <x v="1"/>
    <x v="1"/>
    <x v="1"/>
    <x v="1"/>
    <n v="2"/>
    <n v="1"/>
    <n v="0"/>
    <x v="0"/>
    <x v="1"/>
    <x v="0"/>
    <x v="6"/>
    <x v="0"/>
    <x v="1"/>
  </r>
  <r>
    <s v="Komplett"/>
    <n v="127613"/>
    <n v="780"/>
    <x v="0"/>
    <x v="1"/>
    <x v="1"/>
    <x v="0"/>
    <x v="0"/>
    <x v="3"/>
    <s v="Lund"/>
    <x v="1"/>
    <m/>
    <s v="No"/>
    <x v="1"/>
    <x v="1"/>
    <n v="1.189213755491592"/>
    <x v="0"/>
    <x v="2"/>
    <x v="1"/>
    <x v="0"/>
    <n v="20"/>
    <n v="0"/>
    <n v="0"/>
    <x v="0"/>
    <x v="0"/>
    <x v="1"/>
    <x v="1"/>
    <n v="2"/>
    <n v="0"/>
    <n v="0"/>
    <x v="1"/>
    <x v="1"/>
    <x v="1"/>
    <x v="6"/>
    <x v="0"/>
    <x v="0"/>
  </r>
  <r>
    <s v="Komplett"/>
    <n v="127696"/>
    <n v="781"/>
    <x v="1"/>
    <x v="1"/>
    <x v="1"/>
    <x v="0"/>
    <x v="0"/>
    <x v="5"/>
    <s v="Lund"/>
    <x v="1"/>
    <s v="&lt;-2 SD"/>
    <s v="Yes"/>
    <x v="0"/>
    <x v="1"/>
    <n v="-3.1503656674435425"/>
    <x v="0"/>
    <x v="2"/>
    <x v="1"/>
    <x v="0"/>
    <n v="44"/>
    <n v="29"/>
    <n v="16"/>
    <x v="0"/>
    <x v="0"/>
    <x v="0"/>
    <x v="1"/>
    <n v="9"/>
    <n v="2"/>
    <n v="0"/>
    <x v="1"/>
    <x v="0"/>
    <x v="1"/>
    <x v="6"/>
    <x v="0"/>
    <x v="1"/>
  </r>
  <r>
    <s v="Komplett"/>
    <n v="127701"/>
    <n v="782"/>
    <x v="0"/>
    <x v="1"/>
    <x v="1"/>
    <x v="0"/>
    <x v="0"/>
    <x v="5"/>
    <s v="Göteborg"/>
    <x v="1"/>
    <s v="Yes"/>
    <m/>
    <x v="1"/>
    <x v="1"/>
    <n v="-0.80430988694134609"/>
    <x v="0"/>
    <x v="0"/>
    <x v="0"/>
    <x v="0"/>
    <n v="53"/>
    <n v="10"/>
    <n v="19"/>
    <x v="0"/>
    <x v="0"/>
    <x v="1"/>
    <x v="1"/>
    <n v="0"/>
    <n v="0"/>
    <n v="0"/>
    <x v="0"/>
    <x v="0"/>
    <x v="1"/>
    <x v="3"/>
    <x v="0"/>
    <x v="1"/>
  </r>
  <r>
    <s v="Bruten"/>
    <n v="127705"/>
    <n v="783"/>
    <x v="1"/>
    <x v="1"/>
    <x v="1"/>
    <x v="0"/>
    <x v="0"/>
    <x v="2"/>
    <s v="Uppsala"/>
    <x v="1"/>
    <s v="No"/>
    <m/>
    <x v="0"/>
    <x v="1"/>
    <n v="2.5042471528345813"/>
    <x v="0"/>
    <x v="2"/>
    <x v="1"/>
    <x v="1"/>
    <n v="15"/>
    <n v="0"/>
    <n v="33"/>
    <x v="0"/>
    <x v="0"/>
    <x v="0"/>
    <x v="0"/>
    <n v="3"/>
    <n v="0"/>
    <n v="0"/>
    <x v="0"/>
    <x v="0"/>
    <x v="2"/>
    <x v="6"/>
    <x v="0"/>
    <x v="1"/>
  </r>
  <r>
    <s v="Komplett"/>
    <n v="127724"/>
    <n v="784"/>
    <x v="1"/>
    <x v="1"/>
    <x v="1"/>
    <x v="0"/>
    <x v="2"/>
    <x v="0"/>
    <s v="Stockholm"/>
    <x v="1"/>
    <s v="Yes"/>
    <m/>
    <x v="1"/>
    <x v="0"/>
    <n v="-0.89838121874735144"/>
    <x v="0"/>
    <x v="2"/>
    <x v="1"/>
    <x v="0"/>
    <n v="47"/>
    <n v="11"/>
    <n v="44"/>
    <x v="0"/>
    <x v="0"/>
    <x v="0"/>
    <x v="0"/>
    <n v="9"/>
    <n v="0"/>
    <n v="0"/>
    <x v="0"/>
    <x v="0"/>
    <x v="1"/>
    <x v="5"/>
    <x v="0"/>
    <x v="0"/>
  </r>
  <r>
    <s v="Bruten"/>
    <n v="127736"/>
    <n v="785"/>
    <x v="0"/>
    <x v="1"/>
    <x v="1"/>
    <x v="0"/>
    <x v="0"/>
    <x v="2"/>
    <s v="Uppsala"/>
    <x v="1"/>
    <m/>
    <s v="Yes"/>
    <x v="0"/>
    <x v="1"/>
    <n v="-0.27645136969087708"/>
    <x v="0"/>
    <x v="0"/>
    <x v="0"/>
    <x v="0"/>
    <n v="12"/>
    <n v="0"/>
    <n v="5"/>
    <x v="0"/>
    <x v="0"/>
    <x v="1"/>
    <x v="0"/>
    <n v="2"/>
    <n v="0"/>
    <n v="0"/>
    <x v="0"/>
    <x v="0"/>
    <x v="2"/>
    <x v="6"/>
    <x v="0"/>
    <x v="1"/>
  </r>
  <r>
    <s v="Bruten"/>
    <n v="127796"/>
    <n v="786"/>
    <x v="0"/>
    <x v="1"/>
    <x v="1"/>
    <x v="0"/>
    <x v="0"/>
    <x v="5"/>
    <s v="Uppsala"/>
    <x v="1"/>
    <s v="Yes"/>
    <m/>
    <x v="0"/>
    <x v="1"/>
    <n v="-0.38986354775828458"/>
    <x v="0"/>
    <x v="1"/>
    <x v="1"/>
    <x v="0"/>
    <n v="28"/>
    <n v="0"/>
    <n v="70"/>
    <x v="0"/>
    <x v="0"/>
    <x v="0"/>
    <x v="0"/>
    <n v="27"/>
    <n v="5"/>
    <n v="1"/>
    <x v="0"/>
    <x v="0"/>
    <x v="2"/>
    <x v="5"/>
    <x v="0"/>
    <x v="1"/>
  </r>
  <r>
    <s v="Komplett"/>
    <n v="127800"/>
    <n v="787"/>
    <x v="0"/>
    <x v="1"/>
    <x v="1"/>
    <x v="1"/>
    <x v="0"/>
    <x v="3"/>
    <s v="Umeå"/>
    <x v="1"/>
    <s v="Yes"/>
    <m/>
    <x v="0"/>
    <x v="0"/>
    <n v="-0.16239757879973427"/>
    <x v="1"/>
    <x v="1"/>
    <x v="1"/>
    <x v="0"/>
    <n v="0"/>
    <n v="0"/>
    <n v="6"/>
    <x v="0"/>
    <x v="0"/>
    <x v="0"/>
    <x v="1"/>
    <n v="7"/>
    <n v="5"/>
    <n v="3"/>
    <x v="1"/>
    <x v="2"/>
    <x v="1"/>
    <x v="6"/>
    <x v="1"/>
    <x v="0"/>
  </r>
  <r>
    <s v="Komplett"/>
    <n v="127801"/>
    <n v="788"/>
    <x v="1"/>
    <x v="1"/>
    <x v="1"/>
    <x v="1"/>
    <x v="2"/>
    <x v="2"/>
    <s v="Umeå"/>
    <x v="1"/>
    <s v="Yes"/>
    <m/>
    <x v="1"/>
    <x v="1"/>
    <n v="0.33003300330033003"/>
    <x v="0"/>
    <x v="0"/>
    <x v="1"/>
    <x v="0"/>
    <n v="0"/>
    <n v="0"/>
    <n v="29"/>
    <x v="0"/>
    <x v="1"/>
    <x v="0"/>
    <x v="0"/>
    <n v="17"/>
    <n v="25"/>
    <n v="12"/>
    <x v="0"/>
    <x v="2"/>
    <x v="1"/>
    <x v="4"/>
    <x v="1"/>
    <x v="0"/>
  </r>
  <r>
    <s v="Komplett"/>
    <n v="127820"/>
    <n v="789"/>
    <x v="1"/>
    <x v="1"/>
    <x v="1"/>
    <x v="0"/>
    <x v="2"/>
    <x v="2"/>
    <s v="Linköping"/>
    <x v="1"/>
    <s v="No"/>
    <m/>
    <x v="1"/>
    <x v="1"/>
    <n v="-6.0596879260718071E-2"/>
    <x v="1"/>
    <x v="2"/>
    <x v="1"/>
    <x v="0"/>
    <n v="0"/>
    <n v="0"/>
    <n v="6"/>
    <x v="0"/>
    <x v="0"/>
    <x v="0"/>
    <x v="0"/>
    <n v="2"/>
    <n v="3"/>
    <n v="0"/>
    <x v="0"/>
    <x v="2"/>
    <x v="1"/>
    <x v="4"/>
    <x v="1"/>
    <x v="0"/>
  </r>
  <r>
    <s v="Komplett"/>
    <n v="127844"/>
    <n v="790"/>
    <x v="1"/>
    <x v="1"/>
    <x v="1"/>
    <x v="0"/>
    <x v="2"/>
    <x v="2"/>
    <s v="Lund"/>
    <x v="1"/>
    <m/>
    <s v="Yes"/>
    <x v="1"/>
    <x v="1"/>
    <n v="0.64335374079070251"/>
    <x v="0"/>
    <x v="0"/>
    <x v="1"/>
    <x v="0"/>
    <n v="0"/>
    <n v="0"/>
    <n v="2"/>
    <x v="0"/>
    <x v="0"/>
    <x v="0"/>
    <x v="0"/>
    <n v="1"/>
    <n v="0"/>
    <n v="0"/>
    <x v="0"/>
    <x v="2"/>
    <x v="1"/>
    <x v="4"/>
    <x v="1"/>
    <x v="0"/>
  </r>
  <r>
    <s v="Komplett"/>
    <n v="127847"/>
    <n v="791"/>
    <x v="0"/>
    <x v="1"/>
    <x v="1"/>
    <x v="0"/>
    <x v="0"/>
    <x v="2"/>
    <s v="Stockholm"/>
    <x v="1"/>
    <s v="Yes"/>
    <s v="&lt;-2 SD"/>
    <x v="1"/>
    <x v="0"/>
    <n v="-3.3152173913043477"/>
    <x v="0"/>
    <x v="2"/>
    <x v="1"/>
    <x v="1"/>
    <n v="31"/>
    <n v="54"/>
    <n v="57"/>
    <x v="0"/>
    <x v="0"/>
    <x v="1"/>
    <x v="0"/>
    <n v="19"/>
    <n v="5"/>
    <n v="6"/>
    <x v="0"/>
    <x v="0"/>
    <x v="2"/>
    <x v="6"/>
    <x v="0"/>
    <x v="0"/>
  </r>
  <r>
    <s v="Komplett"/>
    <n v="127853"/>
    <n v="792"/>
    <x v="1"/>
    <x v="1"/>
    <x v="1"/>
    <x v="0"/>
    <x v="0"/>
    <x v="3"/>
    <s v="Stockholm"/>
    <x v="1"/>
    <s v="Yes"/>
    <m/>
    <x v="0"/>
    <x v="1"/>
    <n v="-0.99489631113120991"/>
    <x v="0"/>
    <x v="2"/>
    <x v="1"/>
    <x v="0"/>
    <n v="65"/>
    <n v="62"/>
    <n v="28"/>
    <x v="0"/>
    <x v="0"/>
    <x v="1"/>
    <x v="0"/>
    <n v="20"/>
    <n v="7"/>
    <n v="1"/>
    <x v="0"/>
    <x v="0"/>
    <x v="2"/>
    <x v="5"/>
    <x v="0"/>
    <x v="0"/>
  </r>
  <r>
    <s v="Komplett"/>
    <n v="127856"/>
    <n v="793"/>
    <x v="1"/>
    <x v="1"/>
    <x v="1"/>
    <x v="0"/>
    <x v="0"/>
    <x v="3"/>
    <s v="Stockholm"/>
    <x v="1"/>
    <s v="Yes"/>
    <m/>
    <x v="0"/>
    <x v="1"/>
    <n v="0.12950971322849214"/>
    <x v="0"/>
    <x v="2"/>
    <x v="1"/>
    <x v="0"/>
    <n v="0"/>
    <n v="0"/>
    <n v="0"/>
    <x v="1"/>
    <x v="0"/>
    <x v="1"/>
    <x v="0"/>
    <n v="0"/>
    <n v="0"/>
    <n v="0"/>
    <x v="0"/>
    <x v="0"/>
    <x v="2"/>
    <x v="5"/>
    <x v="0"/>
    <x v="0"/>
  </r>
  <r>
    <s v="Komplett"/>
    <n v="127857"/>
    <n v="794"/>
    <x v="1"/>
    <x v="1"/>
    <x v="1"/>
    <x v="0"/>
    <x v="0"/>
    <x v="1"/>
    <s v="Stockholm"/>
    <x v="1"/>
    <s v="Yes"/>
    <m/>
    <x v="0"/>
    <x v="0"/>
    <n v="-0.29644268774703553"/>
    <x v="0"/>
    <x v="2"/>
    <x v="1"/>
    <x v="0"/>
    <n v="0"/>
    <n v="0"/>
    <n v="0"/>
    <x v="0"/>
    <x v="0"/>
    <x v="0"/>
    <x v="0"/>
    <n v="0"/>
    <n v="0"/>
    <n v="0"/>
    <x v="0"/>
    <x v="2"/>
    <x v="1"/>
    <x v="5"/>
    <x v="0"/>
    <x v="0"/>
  </r>
  <r>
    <s v="Komplett"/>
    <n v="127888"/>
    <n v="795"/>
    <x v="0"/>
    <x v="0"/>
    <x v="1"/>
    <x v="0"/>
    <x v="0"/>
    <x v="4"/>
    <s v="Göteborg"/>
    <x v="0"/>
    <s v="Yes"/>
    <m/>
    <x v="0"/>
    <x v="0"/>
    <n v="1.7135078869405076"/>
    <x v="0"/>
    <x v="1"/>
    <x v="1"/>
    <x v="0"/>
    <n v="24"/>
    <n v="5"/>
    <n v="16"/>
    <x v="0"/>
    <x v="0"/>
    <x v="0"/>
    <x v="0"/>
    <n v="14"/>
    <n v="4"/>
    <n v="0"/>
    <x v="0"/>
    <x v="0"/>
    <x v="0"/>
    <x v="6"/>
    <x v="0"/>
    <x v="0"/>
  </r>
  <r>
    <s v="Bruten"/>
    <n v="127922"/>
    <n v="796"/>
    <x v="1"/>
    <x v="0"/>
    <x v="1"/>
    <x v="0"/>
    <x v="0"/>
    <x v="2"/>
    <s v="Göteborg"/>
    <x v="1"/>
    <m/>
    <s v="Yes"/>
    <x v="0"/>
    <x v="0"/>
    <n v="-1.6894867483385378"/>
    <x v="1"/>
    <x v="0"/>
    <x v="1"/>
    <x v="1"/>
    <n v="12"/>
    <n v="32"/>
    <n v="0"/>
    <x v="0"/>
    <x v="0"/>
    <x v="1"/>
    <x v="0"/>
    <n v="0"/>
    <n v="0"/>
    <n v="0"/>
    <x v="0"/>
    <x v="0"/>
    <x v="1"/>
    <x v="5"/>
    <x v="0"/>
    <x v="0"/>
  </r>
  <r>
    <s v="Bruten"/>
    <n v="127961"/>
    <n v="797"/>
    <x v="0"/>
    <x v="0"/>
    <x v="1"/>
    <x v="0"/>
    <x v="0"/>
    <x v="0"/>
    <s v="Linköping"/>
    <x v="1"/>
    <m/>
    <s v="Yes"/>
    <x v="1"/>
    <x v="1"/>
    <n v="-1.3125512715340442"/>
    <x v="0"/>
    <x v="2"/>
    <x v="1"/>
    <x v="0"/>
    <n v="5"/>
    <n v="0"/>
    <n v="3"/>
    <x v="0"/>
    <x v="0"/>
    <x v="0"/>
    <x v="0"/>
    <n v="1"/>
    <n v="1"/>
    <n v="0"/>
    <x v="0"/>
    <x v="0"/>
    <x v="0"/>
    <x v="7"/>
    <x v="0"/>
    <x v="1"/>
  </r>
  <r>
    <s v="Bruten"/>
    <n v="127965"/>
    <n v="798"/>
    <x v="0"/>
    <x v="1"/>
    <x v="1"/>
    <x v="0"/>
    <x v="0"/>
    <x v="0"/>
    <s v="Lund"/>
    <x v="1"/>
    <m/>
    <s v="Yes"/>
    <x v="1"/>
    <x v="1"/>
    <n v="-0.90237899917965536"/>
    <x v="0"/>
    <x v="0"/>
    <x v="1"/>
    <x v="0"/>
    <n v="4"/>
    <n v="0"/>
    <n v="3"/>
    <x v="0"/>
    <x v="0"/>
    <x v="0"/>
    <x v="0"/>
    <n v="2"/>
    <n v="3"/>
    <n v="0"/>
    <x v="0"/>
    <x v="1"/>
    <x v="0"/>
    <x v="5"/>
    <x v="0"/>
    <x v="0"/>
  </r>
  <r>
    <s v="Komplett"/>
    <n v="127986"/>
    <n v="799"/>
    <x v="0"/>
    <x v="1"/>
    <x v="1"/>
    <x v="0"/>
    <x v="0"/>
    <x v="0"/>
    <s v="Göteborg"/>
    <x v="1"/>
    <m/>
    <s v="Yes"/>
    <x v="1"/>
    <x v="1"/>
    <n v="-0.48218372016999017"/>
    <x v="1"/>
    <x v="0"/>
    <x v="1"/>
    <x v="0"/>
    <n v="40"/>
    <n v="24"/>
    <n v="8"/>
    <x v="0"/>
    <x v="0"/>
    <x v="0"/>
    <x v="0"/>
    <n v="9"/>
    <n v="0"/>
    <n v="0"/>
    <x v="0"/>
    <x v="2"/>
    <x v="1"/>
    <x v="6"/>
    <x v="1"/>
    <x v="0"/>
  </r>
  <r>
    <s v="Komplett"/>
    <n v="127992"/>
    <n v="800"/>
    <x v="0"/>
    <x v="1"/>
    <x v="1"/>
    <x v="0"/>
    <x v="2"/>
    <x v="2"/>
    <s v="Stockholm"/>
    <x v="1"/>
    <s v="Yes"/>
    <m/>
    <x v="1"/>
    <x v="1"/>
    <n v="2.0163831127914302"/>
    <x v="0"/>
    <x v="2"/>
    <x v="1"/>
    <x v="0"/>
    <n v="22"/>
    <n v="4"/>
    <n v="13"/>
    <x v="0"/>
    <x v="0"/>
    <x v="0"/>
    <x v="0"/>
    <n v="6"/>
    <n v="0"/>
    <n v="0"/>
    <x v="0"/>
    <x v="2"/>
    <x v="1"/>
    <x v="6"/>
    <x v="1"/>
    <x v="0"/>
  </r>
  <r>
    <s v="Komplett"/>
    <n v="127993"/>
    <n v="801"/>
    <x v="1"/>
    <x v="0"/>
    <x v="1"/>
    <x v="0"/>
    <x v="0"/>
    <x v="2"/>
    <s v="Göteborg"/>
    <x v="1"/>
    <s v="Yes"/>
    <m/>
    <x v="1"/>
    <x v="1"/>
    <n v="-0.69519630748190775"/>
    <x v="0"/>
    <x v="0"/>
    <x v="0"/>
    <x v="1"/>
    <n v="59"/>
    <n v="0"/>
    <n v="10"/>
    <x v="0"/>
    <x v="0"/>
    <x v="1"/>
    <x v="1"/>
    <n v="5"/>
    <n v="0"/>
    <n v="0"/>
    <x v="1"/>
    <x v="1"/>
    <x v="2"/>
    <x v="6"/>
    <x v="0"/>
    <x v="1"/>
  </r>
  <r>
    <s v="Komplett"/>
    <n v="128034"/>
    <n v="802"/>
    <x v="1"/>
    <x v="0"/>
    <x v="0"/>
    <x v="0"/>
    <x v="0"/>
    <x v="0"/>
    <s v="Uppsala"/>
    <x v="0"/>
    <m/>
    <s v="Yes"/>
    <x v="0"/>
    <x v="0"/>
    <n v="-0.86814203372945276"/>
    <x v="1"/>
    <x v="1"/>
    <x v="0"/>
    <x v="0"/>
    <n v="32"/>
    <n v="0"/>
    <n v="3"/>
    <x v="0"/>
    <x v="0"/>
    <x v="0"/>
    <x v="1"/>
    <n v="1"/>
    <n v="1"/>
    <n v="0"/>
    <x v="0"/>
    <x v="0"/>
    <x v="0"/>
    <x v="5"/>
    <x v="0"/>
    <x v="0"/>
  </r>
  <r>
    <s v="Komplett"/>
    <n v="128076"/>
    <n v="803"/>
    <x v="1"/>
    <x v="0"/>
    <x v="0"/>
    <x v="0"/>
    <x v="2"/>
    <x v="3"/>
    <s v="Stockholm"/>
    <x v="1"/>
    <s v="&lt;-2 SD"/>
    <s v="No"/>
    <x v="1"/>
    <x v="1"/>
    <n v="-2.1143274516587862"/>
    <x v="0"/>
    <x v="0"/>
    <x v="0"/>
    <x v="0"/>
    <n v="40"/>
    <n v="19"/>
    <n v="7"/>
    <x v="0"/>
    <x v="1"/>
    <x v="0"/>
    <x v="1"/>
    <n v="9"/>
    <n v="0"/>
    <n v="0"/>
    <x v="0"/>
    <x v="1"/>
    <x v="0"/>
    <x v="5"/>
    <x v="0"/>
    <x v="1"/>
  </r>
  <r>
    <s v="Komplett"/>
    <n v="128085"/>
    <n v="804"/>
    <x v="0"/>
    <x v="1"/>
    <x v="1"/>
    <x v="0"/>
    <x v="0"/>
    <x v="3"/>
    <s v="Uppsala"/>
    <x v="1"/>
    <m/>
    <s v="Yes"/>
    <x v="0"/>
    <x v="0"/>
    <n v="-1.5203485677204041"/>
    <x v="0"/>
    <x v="2"/>
    <x v="1"/>
    <x v="0"/>
    <n v="23"/>
    <n v="28"/>
    <n v="1"/>
    <x v="0"/>
    <x v="0"/>
    <x v="0"/>
    <x v="0"/>
    <n v="1"/>
    <n v="0"/>
    <n v="0"/>
    <x v="0"/>
    <x v="0"/>
    <x v="2"/>
    <x v="6"/>
    <x v="0"/>
    <x v="1"/>
  </r>
  <r>
    <s v="Komplett"/>
    <n v="128086"/>
    <n v="805"/>
    <x v="0"/>
    <x v="1"/>
    <x v="1"/>
    <x v="0"/>
    <x v="0"/>
    <x v="3"/>
    <s v="Uppsala"/>
    <x v="0"/>
    <m/>
    <s v="Yes"/>
    <x v="0"/>
    <x v="0"/>
    <n v="-1.4739964772411236"/>
    <x v="1"/>
    <x v="0"/>
    <x v="0"/>
    <x v="1"/>
    <n v="47"/>
    <n v="15"/>
    <n v="1"/>
    <x v="0"/>
    <x v="0"/>
    <x v="0"/>
    <x v="0"/>
    <n v="0"/>
    <n v="0"/>
    <n v="0"/>
    <x v="0"/>
    <x v="0"/>
    <x v="2"/>
    <x v="6"/>
    <x v="0"/>
    <x v="1"/>
  </r>
  <r>
    <s v="Komplett"/>
    <n v="128124"/>
    <n v="806"/>
    <x v="1"/>
    <x v="1"/>
    <x v="1"/>
    <x v="0"/>
    <x v="0"/>
    <x v="3"/>
    <s v="Lund"/>
    <x v="0"/>
    <m/>
    <s v="Yes"/>
    <x v="0"/>
    <x v="1"/>
    <n v="-0.54984217493126963"/>
    <x v="0"/>
    <x v="2"/>
    <x v="1"/>
    <x v="0"/>
    <n v="38"/>
    <n v="15"/>
    <n v="0"/>
    <x v="0"/>
    <x v="0"/>
    <x v="0"/>
    <x v="0"/>
    <n v="4"/>
    <n v="0"/>
    <n v="0"/>
    <x v="0"/>
    <x v="0"/>
    <x v="1"/>
    <x v="6"/>
    <x v="0"/>
    <x v="1"/>
  </r>
  <r>
    <s v="Komplett"/>
    <n v="128144"/>
    <n v="807"/>
    <x v="0"/>
    <x v="1"/>
    <x v="1"/>
    <x v="0"/>
    <x v="0"/>
    <x v="1"/>
    <s v="Stockholm"/>
    <x v="1"/>
    <s v="Yes"/>
    <m/>
    <x v="0"/>
    <x v="1"/>
    <n v="-4.9407114624505921E-2"/>
    <x v="0"/>
    <x v="2"/>
    <x v="1"/>
    <x v="0"/>
    <n v="0"/>
    <n v="0"/>
    <n v="0"/>
    <x v="0"/>
    <x v="0"/>
    <x v="0"/>
    <x v="0"/>
    <n v="0"/>
    <n v="0"/>
    <n v="0"/>
    <x v="0"/>
    <x v="0"/>
    <x v="2"/>
    <x v="5"/>
    <x v="0"/>
    <x v="1"/>
  </r>
  <r>
    <s v="Bruten"/>
    <n v="128147"/>
    <n v="808"/>
    <x v="1"/>
    <x v="1"/>
    <x v="1"/>
    <x v="0"/>
    <x v="0"/>
    <x v="3"/>
    <s v="Umeå"/>
    <x v="0"/>
    <m/>
    <s v="Yes"/>
    <x v="0"/>
    <x v="0"/>
    <n v="-0.70112436407165146"/>
    <x v="0"/>
    <x v="1"/>
    <x v="1"/>
    <x v="0"/>
    <n v="24"/>
    <n v="0"/>
    <n v="20"/>
    <x v="0"/>
    <x v="0"/>
    <x v="1"/>
    <x v="0"/>
    <n v="8"/>
    <n v="0"/>
    <n v="0"/>
    <x v="0"/>
    <x v="0"/>
    <x v="0"/>
    <x v="4"/>
    <x v="0"/>
    <x v="1"/>
  </r>
  <r>
    <s v="Komplett"/>
    <n v="128161"/>
    <n v="809"/>
    <x v="1"/>
    <x v="1"/>
    <x v="1"/>
    <x v="0"/>
    <x v="0"/>
    <x v="3"/>
    <s v="Stockholm"/>
    <x v="0"/>
    <m/>
    <s v="No"/>
    <x v="0"/>
    <x v="0"/>
    <n v="0.32813781788351104"/>
    <x v="0"/>
    <x v="1"/>
    <x v="1"/>
    <x v="0"/>
    <n v="30"/>
    <n v="22"/>
    <n v="4"/>
    <x v="0"/>
    <x v="0"/>
    <x v="0"/>
    <x v="1"/>
    <n v="1"/>
    <n v="1"/>
    <n v="0"/>
    <x v="0"/>
    <x v="0"/>
    <x v="0"/>
    <x v="4"/>
    <x v="0"/>
    <x v="1"/>
  </r>
  <r>
    <s v="Komplett"/>
    <n v="128165"/>
    <n v="810"/>
    <x v="1"/>
    <x v="1"/>
    <x v="1"/>
    <x v="0"/>
    <x v="1"/>
    <x v="4"/>
    <s v="Stockholm"/>
    <x v="0"/>
    <s v="&lt;-2 SD"/>
    <s v="No"/>
    <x v="0"/>
    <x v="1"/>
    <n v="-2.4200164068908943"/>
    <x v="0"/>
    <x v="0"/>
    <x v="1"/>
    <x v="0"/>
    <n v="25"/>
    <n v="36"/>
    <n v="3"/>
    <x v="0"/>
    <x v="0"/>
    <x v="0"/>
    <x v="0"/>
    <n v="5"/>
    <n v="2"/>
    <n v="0"/>
    <x v="0"/>
    <x v="0"/>
    <x v="0"/>
    <x v="5"/>
    <x v="0"/>
    <x v="1"/>
  </r>
  <r>
    <s v="Komplett"/>
    <n v="128253"/>
    <n v="811"/>
    <x v="0"/>
    <x v="0"/>
    <x v="1"/>
    <x v="0"/>
    <x v="0"/>
    <x v="1"/>
    <s v="Göteborg"/>
    <x v="1"/>
    <m/>
    <s v="Yes"/>
    <x v="0"/>
    <x v="0"/>
    <n v="-0.36832412523020258"/>
    <x v="1"/>
    <x v="1"/>
    <x v="1"/>
    <x v="1"/>
    <n v="30"/>
    <n v="27"/>
    <n v="0"/>
    <x v="0"/>
    <x v="1"/>
    <x v="0"/>
    <x v="0"/>
    <n v="5"/>
    <n v="1"/>
    <n v="0"/>
    <x v="0"/>
    <x v="0"/>
    <x v="2"/>
    <x v="5"/>
    <x v="0"/>
    <x v="0"/>
  </r>
  <r>
    <s v="Komplett"/>
    <n v="128254"/>
    <n v="812"/>
    <x v="1"/>
    <x v="1"/>
    <x v="1"/>
    <x v="0"/>
    <x v="0"/>
    <x v="2"/>
    <s v="Göteborg"/>
    <x v="1"/>
    <m/>
    <s v="Yes"/>
    <x v="0"/>
    <x v="0"/>
    <n v="-0.88878212827288017"/>
    <x v="0"/>
    <x v="1"/>
    <x v="1"/>
    <x v="0"/>
    <n v="21"/>
    <n v="28"/>
    <n v="13"/>
    <x v="0"/>
    <x v="0"/>
    <x v="1"/>
    <x v="0"/>
    <n v="7"/>
    <n v="8"/>
    <n v="0"/>
    <x v="0"/>
    <x v="0"/>
    <x v="2"/>
    <x v="5"/>
    <x v="0"/>
    <x v="0"/>
  </r>
  <r>
    <s v="Komplett"/>
    <n v="128257"/>
    <n v="813"/>
    <x v="1"/>
    <x v="1"/>
    <x v="1"/>
    <x v="0"/>
    <x v="0"/>
    <x v="2"/>
    <s v="Uppsala"/>
    <x v="1"/>
    <s v="&lt;-2 SD"/>
    <s v="Yes"/>
    <x v="1"/>
    <x v="0"/>
    <n v="-3.1859852954524825"/>
    <x v="0"/>
    <x v="0"/>
    <x v="1"/>
    <x v="1"/>
    <n v="76"/>
    <n v="11"/>
    <n v="18"/>
    <x v="0"/>
    <x v="0"/>
    <x v="0"/>
    <x v="0"/>
    <n v="2"/>
    <n v="0"/>
    <n v="0"/>
    <x v="1"/>
    <x v="0"/>
    <x v="2"/>
    <x v="6"/>
    <x v="0"/>
    <x v="1"/>
  </r>
  <r>
    <s v="Komplett"/>
    <n v="128258"/>
    <n v="814"/>
    <x v="0"/>
    <x v="1"/>
    <x v="1"/>
    <x v="0"/>
    <x v="0"/>
    <x v="2"/>
    <s v="Uppsala"/>
    <x v="1"/>
    <m/>
    <s v="Yes"/>
    <x v="1"/>
    <x v="0"/>
    <n v="-1.4795316329309249"/>
    <x v="0"/>
    <x v="0"/>
    <x v="1"/>
    <x v="1"/>
    <n v="41"/>
    <n v="13"/>
    <n v="11"/>
    <x v="0"/>
    <x v="0"/>
    <x v="1"/>
    <x v="0"/>
    <n v="2"/>
    <n v="0"/>
    <n v="0"/>
    <x v="0"/>
    <x v="0"/>
    <x v="2"/>
    <x v="6"/>
    <x v="0"/>
    <x v="1"/>
  </r>
  <r>
    <s v="Komplett"/>
    <n v="128261"/>
    <n v="815"/>
    <x v="1"/>
    <x v="0"/>
    <x v="1"/>
    <x v="0"/>
    <x v="0"/>
    <x v="0"/>
    <s v="Stockholm"/>
    <x v="0"/>
    <m/>
    <s v="Yes"/>
    <x v="1"/>
    <x v="1"/>
    <n v="0.75432163436354105"/>
    <x v="0"/>
    <x v="0"/>
    <x v="1"/>
    <x v="0"/>
    <n v="2"/>
    <n v="0"/>
    <n v="2"/>
    <x v="1"/>
    <x v="0"/>
    <x v="0"/>
    <x v="0"/>
    <n v="1"/>
    <n v="0"/>
    <n v="0"/>
    <x v="0"/>
    <x v="0"/>
    <x v="0"/>
    <x v="7"/>
    <x v="0"/>
    <x v="0"/>
  </r>
  <r>
    <s v="Komplett"/>
    <n v="128266"/>
    <n v="816"/>
    <x v="0"/>
    <x v="0"/>
    <x v="1"/>
    <x v="0"/>
    <x v="0"/>
    <x v="2"/>
    <s v="Uppsala"/>
    <x v="1"/>
    <m/>
    <s v="No"/>
    <x v="1"/>
    <x v="0"/>
    <n v="-0.64306384194919786"/>
    <x v="0"/>
    <x v="0"/>
    <x v="1"/>
    <x v="1"/>
    <n v="13"/>
    <n v="0"/>
    <n v="0"/>
    <x v="0"/>
    <x v="0"/>
    <x v="0"/>
    <x v="0"/>
    <n v="1"/>
    <n v="0"/>
    <n v="0"/>
    <x v="1"/>
    <x v="1"/>
    <x v="2"/>
    <x v="6"/>
    <x v="0"/>
    <x v="1"/>
  </r>
  <r>
    <s v="Komplett"/>
    <n v="128281"/>
    <n v="817"/>
    <x v="1"/>
    <x v="0"/>
    <x v="1"/>
    <x v="0"/>
    <x v="0"/>
    <x v="5"/>
    <s v="Lund"/>
    <x v="1"/>
    <s v="Yes"/>
    <m/>
    <x v="1"/>
    <x v="1"/>
    <n v="-0.51595041842320521"/>
    <x v="0"/>
    <x v="2"/>
    <x v="0"/>
    <x v="1"/>
    <n v="33"/>
    <n v="10"/>
    <n v="44"/>
    <x v="1"/>
    <x v="0"/>
    <x v="1"/>
    <x v="0"/>
    <n v="16"/>
    <n v="3"/>
    <n v="0"/>
    <x v="0"/>
    <x v="0"/>
    <x v="2"/>
    <x v="5"/>
    <x v="0"/>
    <x v="1"/>
  </r>
  <r>
    <s v="Komplett"/>
    <n v="128353"/>
    <n v="818"/>
    <x v="1"/>
    <x v="1"/>
    <x v="1"/>
    <x v="0"/>
    <x v="1"/>
    <x v="5"/>
    <s v="Linköping"/>
    <x v="0"/>
    <s v="Yes"/>
    <m/>
    <x v="1"/>
    <x v="0"/>
    <n v="-0.67594661167439984"/>
    <x v="0"/>
    <x v="0"/>
    <x v="1"/>
    <x v="0"/>
    <n v="49"/>
    <n v="0"/>
    <n v="14"/>
    <x v="0"/>
    <x v="0"/>
    <x v="0"/>
    <x v="0"/>
    <n v="6"/>
    <n v="2"/>
    <n v="0"/>
    <x v="0"/>
    <x v="2"/>
    <x v="1"/>
    <x v="6"/>
    <x v="1"/>
    <x v="0"/>
  </r>
  <r>
    <s v="Komplett"/>
    <n v="128386"/>
    <n v="819"/>
    <x v="1"/>
    <x v="1"/>
    <x v="1"/>
    <x v="0"/>
    <x v="0"/>
    <x v="5"/>
    <s v="Stockholm"/>
    <x v="1"/>
    <s v="No"/>
    <m/>
    <x v="0"/>
    <x v="0"/>
    <n v="0.3424983350775378"/>
    <x v="0"/>
    <x v="1"/>
    <x v="1"/>
    <x v="0"/>
    <n v="0"/>
    <n v="0"/>
    <n v="0"/>
    <x v="0"/>
    <x v="0"/>
    <x v="0"/>
    <x v="0"/>
    <n v="0"/>
    <n v="0"/>
    <n v="0"/>
    <x v="0"/>
    <x v="0"/>
    <x v="0"/>
    <x v="5"/>
    <x v="0"/>
    <x v="1"/>
  </r>
  <r>
    <s v="Komplett"/>
    <n v="128456"/>
    <n v="820"/>
    <x v="0"/>
    <x v="1"/>
    <x v="1"/>
    <x v="0"/>
    <x v="0"/>
    <x v="5"/>
    <s v="Göteborg"/>
    <x v="1"/>
    <m/>
    <s v="No"/>
    <x v="1"/>
    <x v="1"/>
    <n v="-1.0841718338098245"/>
    <x v="0"/>
    <x v="0"/>
    <x v="0"/>
    <x v="0"/>
    <n v="29"/>
    <n v="24"/>
    <n v="0"/>
    <x v="0"/>
    <x v="0"/>
    <x v="1"/>
    <x v="0"/>
    <n v="1"/>
    <n v="0"/>
    <n v="0"/>
    <x v="0"/>
    <x v="2"/>
    <x v="1"/>
    <x v="6"/>
    <x v="1"/>
    <x v="0"/>
  </r>
  <r>
    <s v="Komplett"/>
    <n v="128461"/>
    <n v="821"/>
    <x v="1"/>
    <x v="0"/>
    <x v="1"/>
    <x v="0"/>
    <x v="0"/>
    <x v="2"/>
    <s v="Göteborg"/>
    <x v="1"/>
    <m/>
    <s v="No"/>
    <x v="0"/>
    <x v="0"/>
    <n v="-0.26733004121338139"/>
    <x v="0"/>
    <x v="0"/>
    <x v="1"/>
    <x v="1"/>
    <n v="31"/>
    <n v="14"/>
    <n v="0"/>
    <x v="0"/>
    <x v="0"/>
    <x v="1"/>
    <x v="0"/>
    <n v="3"/>
    <n v="1"/>
    <n v="0"/>
    <x v="0"/>
    <x v="0"/>
    <x v="1"/>
    <x v="6"/>
    <x v="0"/>
    <x v="0"/>
  </r>
  <r>
    <s v="Bruten"/>
    <n v="128516"/>
    <n v="822"/>
    <x v="0"/>
    <x v="0"/>
    <x v="0"/>
    <x v="1"/>
    <x v="0"/>
    <x v="1"/>
    <s v="Lund"/>
    <x v="1"/>
    <s v="&lt;-2 SD"/>
    <s v="Yes"/>
    <x v="1"/>
    <x v="1"/>
    <n v="-2.7956794045565942"/>
    <x v="0"/>
    <x v="0"/>
    <x v="0"/>
    <x v="1"/>
    <n v="46"/>
    <n v="139"/>
    <n v="0"/>
    <x v="1"/>
    <x v="0"/>
    <x v="1"/>
    <x v="0"/>
    <n v="11"/>
    <n v="4"/>
    <n v="0"/>
    <x v="0"/>
    <x v="0"/>
    <x v="0"/>
    <x v="7"/>
    <x v="0"/>
    <x v="0"/>
  </r>
  <r>
    <s v="Komplett"/>
    <n v="128521"/>
    <n v="823"/>
    <x v="1"/>
    <x v="1"/>
    <x v="1"/>
    <x v="0"/>
    <x v="0"/>
    <x v="2"/>
    <s v="Lund"/>
    <x v="1"/>
    <m/>
    <s v="Yes"/>
    <x v="0"/>
    <x v="0"/>
    <n v="0.27040489575179677"/>
    <x v="1"/>
    <x v="2"/>
    <x v="1"/>
    <x v="0"/>
    <n v="13"/>
    <n v="29"/>
    <n v="0"/>
    <x v="0"/>
    <x v="0"/>
    <x v="0"/>
    <x v="0"/>
    <n v="3"/>
    <n v="0"/>
    <n v="0"/>
    <x v="0"/>
    <x v="2"/>
    <x v="1"/>
    <x v="6"/>
    <x v="1"/>
    <x v="0"/>
  </r>
  <r>
    <s v="Komplett"/>
    <n v="128523"/>
    <n v="824"/>
    <x v="0"/>
    <x v="1"/>
    <x v="1"/>
    <x v="0"/>
    <x v="0"/>
    <x v="2"/>
    <s v="Lund"/>
    <x v="1"/>
    <m/>
    <s v="Yes"/>
    <x v="0"/>
    <x v="0"/>
    <n v="-0.54984217493126963"/>
    <x v="1"/>
    <x v="1"/>
    <x v="1"/>
    <x v="1"/>
    <n v="33"/>
    <n v="0"/>
    <n v="46"/>
    <x v="0"/>
    <x v="0"/>
    <x v="0"/>
    <x v="0"/>
    <n v="15"/>
    <n v="2"/>
    <n v="0"/>
    <x v="0"/>
    <x v="0"/>
    <x v="1"/>
    <x v="6"/>
    <x v="0"/>
    <x v="0"/>
  </r>
  <r>
    <s v="Komplett"/>
    <n v="128631"/>
    <n v="825"/>
    <x v="0"/>
    <x v="1"/>
    <x v="1"/>
    <x v="0"/>
    <x v="0"/>
    <x v="2"/>
    <s v="Stockholm"/>
    <x v="1"/>
    <s v="No"/>
    <m/>
    <x v="0"/>
    <x v="0"/>
    <n v="0.98814229249011853"/>
    <x v="0"/>
    <x v="0"/>
    <x v="1"/>
    <x v="1"/>
    <n v="0"/>
    <n v="0"/>
    <n v="11"/>
    <x v="1"/>
    <x v="0"/>
    <x v="0"/>
    <x v="0"/>
    <n v="5"/>
    <n v="6"/>
    <n v="0"/>
    <x v="0"/>
    <x v="0"/>
    <x v="1"/>
    <x v="6"/>
    <x v="0"/>
    <x v="0"/>
  </r>
  <r>
    <s v="Komplett"/>
    <n v="128636"/>
    <n v="826"/>
    <x v="1"/>
    <x v="1"/>
    <x v="1"/>
    <x v="0"/>
    <x v="0"/>
    <x v="2"/>
    <s v="Stockholm"/>
    <x v="1"/>
    <m/>
    <s v="Yes"/>
    <x v="0"/>
    <x v="0"/>
    <n v="-0.54287237652076969"/>
    <x v="1"/>
    <x v="1"/>
    <x v="1"/>
    <x v="1"/>
    <n v="18"/>
    <n v="12"/>
    <n v="5"/>
    <x v="0"/>
    <x v="0"/>
    <x v="0"/>
    <x v="0"/>
    <n v="6"/>
    <n v="1"/>
    <n v="0"/>
    <x v="0"/>
    <x v="0"/>
    <x v="2"/>
    <x v="6"/>
    <x v="0"/>
    <x v="1"/>
  </r>
  <r>
    <s v="Komplett"/>
    <n v="128638"/>
    <n v="827"/>
    <x v="0"/>
    <x v="0"/>
    <x v="1"/>
    <x v="0"/>
    <x v="0"/>
    <x v="2"/>
    <s v="Göteborg"/>
    <x v="1"/>
    <s v="Yes"/>
    <m/>
    <x v="0"/>
    <x v="0"/>
    <n v="-0.59237733318430763"/>
    <x v="0"/>
    <x v="2"/>
    <x v="1"/>
    <x v="1"/>
    <n v="28"/>
    <n v="3"/>
    <n v="8"/>
    <x v="0"/>
    <x v="0"/>
    <x v="1"/>
    <x v="0"/>
    <n v="10"/>
    <n v="2"/>
    <n v="0"/>
    <x v="0"/>
    <x v="0"/>
    <x v="2"/>
    <x v="6"/>
    <x v="0"/>
    <x v="1"/>
  </r>
  <r>
    <s v="Komplett"/>
    <n v="128643"/>
    <n v="828"/>
    <x v="0"/>
    <x v="0"/>
    <x v="0"/>
    <x v="0"/>
    <x v="0"/>
    <x v="2"/>
    <s v="Stockholm"/>
    <x v="1"/>
    <s v="&lt;-2 SD"/>
    <s v="Yes"/>
    <x v="1"/>
    <x v="0"/>
    <n v="-2.778436299843535"/>
    <x v="0"/>
    <x v="0"/>
    <x v="1"/>
    <x v="1"/>
    <n v="38"/>
    <n v="0"/>
    <n v="28"/>
    <x v="1"/>
    <x v="0"/>
    <x v="1"/>
    <x v="1"/>
    <n v="10"/>
    <n v="2"/>
    <n v="3"/>
    <x v="1"/>
    <x v="0"/>
    <x v="0"/>
    <x v="5"/>
    <x v="0"/>
    <x v="0"/>
  </r>
  <r>
    <s v="Komplett"/>
    <n v="128656"/>
    <n v="829"/>
    <x v="0"/>
    <x v="0"/>
    <x v="1"/>
    <x v="0"/>
    <x v="0"/>
    <x v="2"/>
    <s v="Lund"/>
    <x v="1"/>
    <m/>
    <s v="Yes"/>
    <x v="0"/>
    <x v="0"/>
    <n v="-7.4163344766848979E-2"/>
    <x v="1"/>
    <x v="0"/>
    <x v="1"/>
    <x v="0"/>
    <n v="50"/>
    <n v="0"/>
    <n v="0"/>
    <x v="0"/>
    <x v="0"/>
    <x v="0"/>
    <x v="0"/>
    <n v="6"/>
    <n v="1"/>
    <n v="0"/>
    <x v="0"/>
    <x v="0"/>
    <x v="2"/>
    <x v="6"/>
    <x v="0"/>
    <x v="1"/>
  </r>
  <r>
    <s v="Komplett"/>
    <n v="128672"/>
    <n v="830"/>
    <x v="0"/>
    <x v="1"/>
    <x v="1"/>
    <x v="0"/>
    <x v="0"/>
    <x v="0"/>
    <s v="Uppsala"/>
    <x v="1"/>
    <s v="Yes"/>
    <m/>
    <x v="1"/>
    <x v="0"/>
    <n v="9.8145058396309742E-2"/>
    <x v="0"/>
    <x v="2"/>
    <x v="1"/>
    <x v="0"/>
    <n v="0"/>
    <n v="0"/>
    <n v="1"/>
    <x v="0"/>
    <x v="0"/>
    <x v="0"/>
    <x v="0"/>
    <n v="4"/>
    <n v="0"/>
    <n v="0"/>
    <x v="0"/>
    <x v="2"/>
    <x v="1"/>
    <x v="6"/>
    <x v="1"/>
    <x v="0"/>
  </r>
  <r>
    <s v="Komplett"/>
    <n v="128696"/>
    <n v="831"/>
    <x v="0"/>
    <x v="1"/>
    <x v="1"/>
    <x v="1"/>
    <x v="0"/>
    <x v="3"/>
    <s v="Stockholm"/>
    <x v="1"/>
    <m/>
    <s v="Yes"/>
    <x v="1"/>
    <x v="0"/>
    <n v="-2.1234803843499496E-2"/>
    <x v="0"/>
    <x v="0"/>
    <x v="1"/>
    <x v="0"/>
    <n v="32"/>
    <n v="9"/>
    <n v="34"/>
    <x v="0"/>
    <x v="0"/>
    <x v="0"/>
    <x v="0"/>
    <n v="16"/>
    <n v="16"/>
    <n v="4"/>
    <x v="1"/>
    <x v="2"/>
    <x v="1"/>
    <x v="6"/>
    <x v="1"/>
    <x v="0"/>
  </r>
  <r>
    <s v="Komplett"/>
    <n v="128730"/>
    <n v="832"/>
    <x v="1"/>
    <x v="1"/>
    <x v="1"/>
    <x v="0"/>
    <x v="0"/>
    <x v="3"/>
    <s v="Stockholm"/>
    <x v="1"/>
    <s v="No"/>
    <m/>
    <x v="1"/>
    <x v="1"/>
    <n v="0.76357627215225932"/>
    <x v="0"/>
    <x v="0"/>
    <x v="0"/>
    <x v="0"/>
    <n v="18"/>
    <n v="16"/>
    <n v="38"/>
    <x v="0"/>
    <x v="0"/>
    <x v="1"/>
    <x v="1"/>
    <n v="19"/>
    <n v="7"/>
    <n v="0"/>
    <x v="0"/>
    <x v="2"/>
    <x v="1"/>
    <x v="6"/>
    <x v="1"/>
    <x v="0"/>
  </r>
  <r>
    <s v="Komplett"/>
    <n v="128772"/>
    <n v="833"/>
    <x v="1"/>
    <x v="1"/>
    <x v="1"/>
    <x v="0"/>
    <x v="1"/>
    <x v="1"/>
    <s v="Göteborg"/>
    <x v="1"/>
    <m/>
    <s v="Yes"/>
    <x v="0"/>
    <x v="0"/>
    <n v="0.47521780816207426"/>
    <x v="0"/>
    <x v="2"/>
    <x v="1"/>
    <x v="0"/>
    <n v="0"/>
    <n v="0"/>
    <n v="0"/>
    <x v="0"/>
    <x v="0"/>
    <x v="0"/>
    <x v="0"/>
    <n v="5"/>
    <n v="0"/>
    <n v="0"/>
    <x v="0"/>
    <x v="2"/>
    <x v="1"/>
    <x v="6"/>
    <x v="0"/>
    <x v="0"/>
  </r>
  <r>
    <s v="Komplett"/>
    <n v="128774"/>
    <n v="834"/>
    <x v="1"/>
    <x v="0"/>
    <x v="0"/>
    <x v="0"/>
    <x v="0"/>
    <x v="5"/>
    <s v="Lund"/>
    <x v="1"/>
    <s v="&lt;-2 SD"/>
    <s v="Yes"/>
    <x v="0"/>
    <x v="0"/>
    <n v="-3.1097586393763805"/>
    <x v="1"/>
    <x v="0"/>
    <x v="0"/>
    <x v="0"/>
    <n v="53"/>
    <n v="5"/>
    <n v="12"/>
    <x v="0"/>
    <x v="0"/>
    <x v="0"/>
    <x v="0"/>
    <n v="13"/>
    <n v="1"/>
    <n v="0"/>
    <x v="0"/>
    <x v="0"/>
    <x v="0"/>
    <x v="5"/>
    <x v="0"/>
    <x v="1"/>
  </r>
  <r>
    <s v="Komplett"/>
    <n v="128775"/>
    <n v="835"/>
    <x v="0"/>
    <x v="1"/>
    <x v="1"/>
    <x v="0"/>
    <x v="0"/>
    <x v="3"/>
    <s v="Lund"/>
    <x v="1"/>
    <s v="&lt;-2 SD"/>
    <s v="Yes"/>
    <x v="1"/>
    <x v="0"/>
    <n v="-3.8601025470007082"/>
    <x v="0"/>
    <x v="0"/>
    <x v="1"/>
    <x v="0"/>
    <n v="46"/>
    <n v="13"/>
    <n v="23"/>
    <x v="0"/>
    <x v="0"/>
    <x v="1"/>
    <x v="0"/>
    <n v="12"/>
    <n v="4"/>
    <n v="1"/>
    <x v="0"/>
    <x v="0"/>
    <x v="0"/>
    <x v="5"/>
    <x v="0"/>
    <x v="1"/>
  </r>
  <r>
    <s v="Bruten"/>
    <n v="128802"/>
    <n v="836"/>
    <x v="0"/>
    <x v="0"/>
    <x v="1"/>
    <x v="0"/>
    <x v="1"/>
    <x v="3"/>
    <s v="Uppsala"/>
    <x v="1"/>
    <m/>
    <s v="No"/>
    <x v="1"/>
    <x v="1"/>
    <n v="2.0780990503768684"/>
    <x v="0"/>
    <x v="0"/>
    <x v="0"/>
    <x v="0"/>
    <n v="28"/>
    <n v="0"/>
    <n v="11"/>
    <x v="1"/>
    <x v="1"/>
    <x v="0"/>
    <x v="1"/>
    <n v="0"/>
    <n v="0"/>
    <n v="0"/>
    <x v="1"/>
    <x v="1"/>
    <x v="1"/>
    <x v="8"/>
    <x v="0"/>
    <x v="0"/>
  </r>
  <r>
    <s v="Bruten"/>
    <n v="128818"/>
    <n v="837"/>
    <x v="0"/>
    <x v="1"/>
    <x v="1"/>
    <x v="0"/>
    <x v="0"/>
    <x v="5"/>
    <s v="Göteborg"/>
    <x v="1"/>
    <m/>
    <s v="No"/>
    <x v="0"/>
    <x v="0"/>
    <n v="-0.2370055573716901"/>
    <x v="0"/>
    <x v="2"/>
    <x v="1"/>
    <x v="0"/>
    <n v="17"/>
    <n v="0"/>
    <n v="2"/>
    <x v="0"/>
    <x v="0"/>
    <x v="0"/>
    <x v="0"/>
    <n v="4"/>
    <n v="0"/>
    <n v="0"/>
    <x v="0"/>
    <x v="0"/>
    <x v="2"/>
    <x v="6"/>
    <x v="0"/>
    <x v="1"/>
  </r>
  <r>
    <s v="Komplett"/>
    <n v="128860"/>
    <n v="838"/>
    <x v="1"/>
    <x v="0"/>
    <x v="0"/>
    <x v="0"/>
    <x v="0"/>
    <x v="3"/>
    <s v="Lund"/>
    <x v="1"/>
    <m/>
    <s v="Yes"/>
    <x v="1"/>
    <x v="1"/>
    <n v="-1.2293072891134658"/>
    <x v="0"/>
    <x v="0"/>
    <x v="0"/>
    <x v="0"/>
    <n v="14"/>
    <n v="35"/>
    <n v="3"/>
    <x v="1"/>
    <x v="1"/>
    <x v="0"/>
    <x v="1"/>
    <n v="0"/>
    <n v="1"/>
    <n v="0"/>
    <x v="1"/>
    <x v="1"/>
    <x v="2"/>
    <x v="6"/>
    <x v="0"/>
    <x v="1"/>
  </r>
  <r>
    <s v="Komplett"/>
    <n v="128886"/>
    <n v="839"/>
    <x v="0"/>
    <x v="1"/>
    <x v="1"/>
    <x v="1"/>
    <x v="0"/>
    <x v="3"/>
    <s v="Linköping"/>
    <x v="1"/>
    <s v="&lt;-2 SD"/>
    <s v="Yes"/>
    <x v="0"/>
    <x v="0"/>
    <n v="-3.6546943919344677"/>
    <x v="0"/>
    <x v="1"/>
    <x v="1"/>
    <x v="0"/>
    <n v="67"/>
    <n v="0"/>
    <n v="39"/>
    <x v="0"/>
    <x v="0"/>
    <x v="0"/>
    <x v="0"/>
    <n v="18"/>
    <n v="7"/>
    <n v="0"/>
    <x v="1"/>
    <x v="2"/>
    <x v="1"/>
    <x v="4"/>
    <x v="1"/>
    <x v="0"/>
  </r>
  <r>
    <s v="Komplett"/>
    <n v="129004"/>
    <n v="840"/>
    <x v="1"/>
    <x v="1"/>
    <x v="1"/>
    <x v="1"/>
    <x v="2"/>
    <x v="5"/>
    <s v="Göteborg"/>
    <x v="1"/>
    <m/>
    <s v="Yes"/>
    <x v="1"/>
    <x v="1"/>
    <n v="-1.5191761032666946"/>
    <x v="0"/>
    <x v="0"/>
    <x v="1"/>
    <x v="0"/>
    <n v="27"/>
    <n v="8"/>
    <n v="19"/>
    <x v="0"/>
    <x v="0"/>
    <x v="1"/>
    <x v="0"/>
    <n v="16"/>
    <n v="3"/>
    <n v="1"/>
    <x v="0"/>
    <x v="0"/>
    <x v="2"/>
    <x v="5"/>
    <x v="0"/>
    <x v="1"/>
  </r>
  <r>
    <s v="Komplett"/>
    <n v="129005"/>
    <n v="841"/>
    <x v="0"/>
    <x v="1"/>
    <x v="1"/>
    <x v="0"/>
    <x v="0"/>
    <x v="3"/>
    <s v="Göteborg"/>
    <x v="1"/>
    <m/>
    <s v="Yes"/>
    <x v="0"/>
    <x v="0"/>
    <n v="0.15844167948180252"/>
    <x v="0"/>
    <x v="1"/>
    <x v="1"/>
    <x v="0"/>
    <n v="34"/>
    <n v="6"/>
    <n v="14"/>
    <x v="0"/>
    <x v="0"/>
    <x v="0"/>
    <x v="0"/>
    <n v="8"/>
    <n v="4"/>
    <n v="1"/>
    <x v="0"/>
    <x v="0"/>
    <x v="0"/>
    <x v="5"/>
    <x v="0"/>
    <x v="1"/>
  </r>
  <r>
    <s v="Komplett"/>
    <n v="129030"/>
    <n v="842"/>
    <x v="0"/>
    <x v="1"/>
    <x v="1"/>
    <x v="0"/>
    <x v="0"/>
    <x v="5"/>
    <s v="Stockholm"/>
    <x v="0"/>
    <s v="Yes"/>
    <m/>
    <x v="0"/>
    <x v="1"/>
    <n v="1.8501387604070303"/>
    <x v="0"/>
    <x v="2"/>
    <x v="1"/>
    <x v="0"/>
    <n v="0"/>
    <n v="0"/>
    <n v="0"/>
    <x v="0"/>
    <x v="0"/>
    <x v="0"/>
    <x v="0"/>
    <n v="0"/>
    <n v="0"/>
    <n v="0"/>
    <x v="0"/>
    <x v="0"/>
    <x v="1"/>
    <x v="6"/>
    <x v="0"/>
    <x v="1"/>
  </r>
  <r>
    <s v="Komplett"/>
    <n v="129036"/>
    <n v="843"/>
    <x v="1"/>
    <x v="1"/>
    <x v="1"/>
    <x v="1"/>
    <x v="1"/>
    <x v="5"/>
    <s v="Stockholm"/>
    <x v="0"/>
    <m/>
    <s v="Yes"/>
    <x v="1"/>
    <x v="0"/>
    <n v="-0.68828462023169013"/>
    <x v="0"/>
    <x v="2"/>
    <x v="1"/>
    <x v="0"/>
    <n v="19"/>
    <n v="16"/>
    <n v="3"/>
    <x v="0"/>
    <x v="0"/>
    <x v="0"/>
    <x v="0"/>
    <n v="4"/>
    <n v="1"/>
    <n v="0"/>
    <x v="1"/>
    <x v="2"/>
    <x v="1"/>
    <x v="6"/>
    <x v="1"/>
    <x v="0"/>
  </r>
  <r>
    <s v="Bruten"/>
    <n v="129061"/>
    <n v="844"/>
    <x v="0"/>
    <x v="1"/>
    <x v="1"/>
    <x v="1"/>
    <x v="2"/>
    <x v="4"/>
    <s v="Uppsala"/>
    <x v="1"/>
    <s v="Yes"/>
    <m/>
    <x v="0"/>
    <x v="0"/>
    <n v="-1.5796855392337787"/>
    <x v="0"/>
    <x v="1"/>
    <x v="1"/>
    <x v="0"/>
    <n v="115"/>
    <n v="20"/>
    <n v="56"/>
    <x v="0"/>
    <x v="0"/>
    <x v="0"/>
    <x v="0"/>
    <n v="7"/>
    <n v="0"/>
    <n v="0"/>
    <x v="0"/>
    <x v="0"/>
    <x v="2"/>
    <x v="6"/>
    <x v="0"/>
    <x v="1"/>
  </r>
  <r>
    <s v="Bruten"/>
    <n v="129067"/>
    <n v="845"/>
    <x v="1"/>
    <x v="0"/>
    <x v="1"/>
    <x v="0"/>
    <x v="2"/>
    <x v="5"/>
    <s v="Göteborg"/>
    <x v="1"/>
    <m/>
    <s v="Yes"/>
    <x v="0"/>
    <x v="0"/>
    <n v="-1.8138729377449638"/>
    <x v="0"/>
    <x v="2"/>
    <x v="1"/>
    <x v="0"/>
    <n v="0"/>
    <n v="0"/>
    <n v="1"/>
    <x v="0"/>
    <x v="0"/>
    <x v="1"/>
    <x v="0"/>
    <n v="0"/>
    <n v="0"/>
    <n v="0"/>
    <x v="0"/>
    <x v="0"/>
    <x v="2"/>
    <x v="6"/>
    <x v="0"/>
    <x v="1"/>
  </r>
  <r>
    <s v="Bruten"/>
    <n v="129171"/>
    <n v="846"/>
    <x v="1"/>
    <x v="0"/>
    <x v="1"/>
    <x v="0"/>
    <x v="2"/>
    <x v="5"/>
    <s v="Uppsala"/>
    <x v="1"/>
    <m/>
    <s v="No"/>
    <x v="0"/>
    <x v="0"/>
    <m/>
    <x v="0"/>
    <x v="2"/>
    <x v="1"/>
    <x v="0"/>
    <n v="2"/>
    <n v="0"/>
    <n v="0"/>
    <x v="0"/>
    <x v="0"/>
    <x v="0"/>
    <x v="0"/>
    <n v="0"/>
    <n v="0"/>
    <n v="0"/>
    <x v="0"/>
    <x v="0"/>
    <x v="2"/>
    <x v="6"/>
    <x v="0"/>
    <x v="1"/>
  </r>
  <r>
    <s v="Komplett"/>
    <n v="129224"/>
    <n v="847"/>
    <x v="0"/>
    <x v="0"/>
    <x v="1"/>
    <x v="0"/>
    <x v="0"/>
    <x v="5"/>
    <s v="Uppsala"/>
    <x v="0"/>
    <m/>
    <s v="Yes"/>
    <x v="0"/>
    <x v="1"/>
    <n v="-0.53866871873797617"/>
    <x v="0"/>
    <x v="0"/>
    <x v="0"/>
    <x v="0"/>
    <n v="34"/>
    <n v="10"/>
    <n v="6"/>
    <x v="1"/>
    <x v="0"/>
    <x v="0"/>
    <x v="0"/>
    <n v="5"/>
    <n v="0"/>
    <n v="0"/>
    <x v="0"/>
    <x v="0"/>
    <x v="2"/>
    <x v="7"/>
    <x v="0"/>
    <x v="0"/>
  </r>
  <r>
    <s v="Komplett"/>
    <n v="129370"/>
    <n v="848"/>
    <x v="0"/>
    <x v="1"/>
    <x v="1"/>
    <x v="0"/>
    <x v="0"/>
    <x v="5"/>
    <s v="Linköping"/>
    <x v="1"/>
    <m/>
    <s v="Yes"/>
    <x v="1"/>
    <x v="1"/>
    <n v="-6.0334100079188505E-2"/>
    <x v="0"/>
    <x v="0"/>
    <x v="0"/>
    <x v="0"/>
    <n v="69"/>
    <n v="9"/>
    <n v="3"/>
    <x v="1"/>
    <x v="1"/>
    <x v="1"/>
    <x v="0"/>
    <n v="4"/>
    <n v="1"/>
    <n v="0"/>
    <x v="0"/>
    <x v="0"/>
    <x v="0"/>
    <x v="5"/>
    <x v="0"/>
    <x v="1"/>
  </r>
  <r>
    <s v="Komplett"/>
    <n v="129405"/>
    <n v="849"/>
    <x v="0"/>
    <x v="1"/>
    <x v="1"/>
    <x v="0"/>
    <x v="0"/>
    <x v="1"/>
    <s v="Lund"/>
    <x v="1"/>
    <m/>
    <s v="Yes"/>
    <x v="0"/>
    <x v="0"/>
    <n v="2.980744823584871"/>
    <x v="0"/>
    <x v="0"/>
    <x v="1"/>
    <x v="1"/>
    <n v="33"/>
    <n v="0"/>
    <n v="46"/>
    <x v="0"/>
    <x v="0"/>
    <x v="1"/>
    <x v="0"/>
    <n v="22"/>
    <n v="5"/>
    <n v="4"/>
    <x v="1"/>
    <x v="0"/>
    <x v="0"/>
    <x v="7"/>
    <x v="0"/>
    <x v="0"/>
  </r>
  <r>
    <s v="Komplett"/>
    <n v="129418"/>
    <n v="850"/>
    <x v="0"/>
    <x v="1"/>
    <x v="1"/>
    <x v="0"/>
    <x v="0"/>
    <x v="1"/>
    <s v="Göteborg"/>
    <x v="1"/>
    <m/>
    <s v="Yes"/>
    <x v="0"/>
    <x v="0"/>
    <n v="-1.2585812356979404"/>
    <x v="0"/>
    <x v="1"/>
    <x v="1"/>
    <x v="1"/>
    <n v="8"/>
    <n v="24"/>
    <n v="10"/>
    <x v="0"/>
    <x v="0"/>
    <x v="0"/>
    <x v="0"/>
    <n v="3"/>
    <n v="3"/>
    <n v="0"/>
    <x v="0"/>
    <x v="0"/>
    <x v="0"/>
    <x v="7"/>
    <x v="0"/>
    <x v="0"/>
  </r>
  <r>
    <s v="Komplett"/>
    <n v="129422"/>
    <n v="851"/>
    <x v="0"/>
    <x v="1"/>
    <x v="1"/>
    <x v="1"/>
    <x v="2"/>
    <x v="2"/>
    <s v="Lund"/>
    <x v="0"/>
    <m/>
    <s v="Yes"/>
    <x v="0"/>
    <x v="0"/>
    <n v="-1.4250399883670204"/>
    <x v="0"/>
    <x v="0"/>
    <x v="1"/>
    <x v="0"/>
    <n v="41"/>
    <n v="12"/>
    <n v="3"/>
    <x v="0"/>
    <x v="0"/>
    <x v="0"/>
    <x v="0"/>
    <n v="10"/>
    <n v="8"/>
    <n v="0"/>
    <x v="1"/>
    <x v="2"/>
    <x v="1"/>
    <x v="6"/>
    <x v="1"/>
    <x v="0"/>
  </r>
  <r>
    <s v="Bruten"/>
    <n v="129458"/>
    <n v="852"/>
    <x v="0"/>
    <x v="1"/>
    <x v="1"/>
    <x v="0"/>
    <x v="0"/>
    <x v="2"/>
    <s v="Göteborg"/>
    <x v="1"/>
    <m/>
    <s v="Yes"/>
    <x v="0"/>
    <x v="1"/>
    <n v="-0.3602245120214459"/>
    <x v="0"/>
    <x v="2"/>
    <x v="1"/>
    <x v="0"/>
    <n v="1"/>
    <n v="3"/>
    <n v="2"/>
    <x v="0"/>
    <x v="0"/>
    <x v="0"/>
    <x v="0"/>
    <n v="4"/>
    <n v="1"/>
    <n v="0"/>
    <x v="0"/>
    <x v="0"/>
    <x v="1"/>
    <x v="5"/>
    <x v="0"/>
    <x v="1"/>
  </r>
  <r>
    <s v="Bruten"/>
    <n v="129490"/>
    <n v="853"/>
    <x v="1"/>
    <x v="1"/>
    <x v="1"/>
    <x v="0"/>
    <x v="0"/>
    <x v="2"/>
    <s v="Göteborg"/>
    <x v="1"/>
    <m/>
    <s v="Yes"/>
    <x v="0"/>
    <x v="0"/>
    <n v="-1.8355427829795123"/>
    <x v="0"/>
    <x v="0"/>
    <x v="1"/>
    <x v="0"/>
    <n v="54"/>
    <n v="19"/>
    <n v="0"/>
    <x v="1"/>
    <x v="0"/>
    <x v="0"/>
    <x v="0"/>
    <n v="5"/>
    <n v="1"/>
    <n v="0"/>
    <x v="1"/>
    <x v="0"/>
    <x v="2"/>
    <x v="6"/>
    <x v="0"/>
    <x v="1"/>
  </r>
  <r>
    <s v="Komplett"/>
    <n v="129506"/>
    <n v="854"/>
    <x v="1"/>
    <x v="1"/>
    <x v="1"/>
    <x v="0"/>
    <x v="0"/>
    <x v="2"/>
    <s v="Lund"/>
    <x v="1"/>
    <m/>
    <s v="Yes"/>
    <x v="0"/>
    <x v="0"/>
    <n v="0.29665337906739592"/>
    <x v="1"/>
    <x v="0"/>
    <x v="1"/>
    <x v="0"/>
    <n v="0"/>
    <n v="0"/>
    <n v="2"/>
    <x v="1"/>
    <x v="0"/>
    <x v="1"/>
    <x v="0"/>
    <n v="4"/>
    <n v="1"/>
    <n v="0"/>
    <x v="1"/>
    <x v="1"/>
    <x v="0"/>
    <x v="6"/>
    <x v="0"/>
    <x v="1"/>
  </r>
  <r>
    <s v="Komplett"/>
    <n v="129530"/>
    <n v="855"/>
    <x v="0"/>
    <x v="0"/>
    <x v="1"/>
    <x v="0"/>
    <x v="0"/>
    <x v="2"/>
    <s v="Stockholm"/>
    <x v="1"/>
    <s v="&lt;-2 SD"/>
    <s v="Yes"/>
    <x v="1"/>
    <x v="0"/>
    <n v="-2.3230262125255061"/>
    <x v="1"/>
    <x v="2"/>
    <x v="1"/>
    <x v="1"/>
    <n v="37"/>
    <n v="46"/>
    <n v="17"/>
    <x v="0"/>
    <x v="0"/>
    <x v="1"/>
    <x v="0"/>
    <n v="13"/>
    <n v="4"/>
    <n v="0"/>
    <x v="1"/>
    <x v="1"/>
    <x v="2"/>
    <x v="5"/>
    <x v="0"/>
    <x v="1"/>
  </r>
  <r>
    <s v="Komplett"/>
    <n v="129634"/>
    <n v="856"/>
    <x v="1"/>
    <x v="0"/>
    <x v="1"/>
    <x v="0"/>
    <x v="0"/>
    <x v="2"/>
    <s v="Uppsala"/>
    <x v="1"/>
    <s v="&lt;-2 SD"/>
    <s v="Yes"/>
    <x v="0"/>
    <x v="0"/>
    <n v="-2.7956794045565942"/>
    <x v="1"/>
    <x v="1"/>
    <x v="1"/>
    <x v="1"/>
    <n v="27"/>
    <n v="0"/>
    <n v="57"/>
    <x v="0"/>
    <x v="1"/>
    <x v="0"/>
    <x v="0"/>
    <n v="4"/>
    <n v="0"/>
    <n v="0"/>
    <x v="0"/>
    <x v="0"/>
    <x v="2"/>
    <x v="5"/>
    <x v="0"/>
    <x v="0"/>
  </r>
  <r>
    <s v="Komplett"/>
    <n v="129726"/>
    <n v="857"/>
    <x v="0"/>
    <x v="1"/>
    <x v="1"/>
    <x v="1"/>
    <x v="0"/>
    <x v="2"/>
    <s v="Göteborg"/>
    <x v="1"/>
    <s v="Yes"/>
    <m/>
    <x v="0"/>
    <x v="0"/>
    <n v="-1.2487827232628743"/>
    <x v="1"/>
    <x v="0"/>
    <x v="1"/>
    <x v="0"/>
    <n v="63"/>
    <n v="21"/>
    <n v="10"/>
    <x v="0"/>
    <x v="0"/>
    <x v="0"/>
    <x v="0"/>
    <n v="14"/>
    <n v="3"/>
    <n v="0"/>
    <x v="1"/>
    <x v="2"/>
    <x v="1"/>
    <x v="6"/>
    <x v="1"/>
    <x v="0"/>
  </r>
  <r>
    <s v="Komplett"/>
    <n v="129794"/>
    <n v="858"/>
    <x v="0"/>
    <x v="1"/>
    <x v="1"/>
    <x v="0"/>
    <x v="0"/>
    <x v="2"/>
    <s v="Stockholm"/>
    <x v="1"/>
    <s v="No"/>
    <m/>
    <x v="0"/>
    <x v="0"/>
    <n v="0.5014530742492449"/>
    <x v="1"/>
    <x v="0"/>
    <x v="1"/>
    <x v="0"/>
    <n v="49"/>
    <n v="16"/>
    <n v="16"/>
    <x v="0"/>
    <x v="0"/>
    <x v="0"/>
    <x v="0"/>
    <n v="9"/>
    <n v="2"/>
    <n v="0"/>
    <x v="1"/>
    <x v="2"/>
    <x v="1"/>
    <x v="6"/>
    <x v="1"/>
    <x v="0"/>
  </r>
  <r>
    <s v="Komplett"/>
    <n v="129795"/>
    <n v="859"/>
    <x v="1"/>
    <x v="1"/>
    <x v="1"/>
    <x v="0"/>
    <x v="0"/>
    <x v="2"/>
    <s v="Stockholm"/>
    <x v="1"/>
    <s v="&lt;-2 SD"/>
    <s v="Yes"/>
    <x v="0"/>
    <x v="0"/>
    <n v="-2.6199469581290682"/>
    <x v="0"/>
    <x v="2"/>
    <x v="1"/>
    <x v="0"/>
    <n v="56"/>
    <n v="2"/>
    <n v="0"/>
    <x v="0"/>
    <x v="0"/>
    <x v="0"/>
    <x v="0"/>
    <n v="6"/>
    <n v="1"/>
    <n v="0"/>
    <x v="0"/>
    <x v="0"/>
    <x v="2"/>
    <x v="5"/>
    <x v="0"/>
    <x v="1"/>
  </r>
  <r>
    <s v="Bruten"/>
    <n v="129807"/>
    <n v="860"/>
    <x v="0"/>
    <x v="1"/>
    <x v="1"/>
    <x v="0"/>
    <x v="2"/>
    <x v="2"/>
    <s v="Uppsala"/>
    <x v="0"/>
    <s v="Yes"/>
    <m/>
    <x v="1"/>
    <x v="0"/>
    <n v="-0.3833754465452644"/>
    <x v="0"/>
    <x v="0"/>
    <x v="0"/>
    <x v="1"/>
    <n v="73"/>
    <n v="0"/>
    <n v="47"/>
    <x v="0"/>
    <x v="1"/>
    <x v="1"/>
    <x v="0"/>
    <n v="7"/>
    <n v="0"/>
    <n v="0"/>
    <x v="0"/>
    <x v="0"/>
    <x v="2"/>
    <x v="5"/>
    <x v="0"/>
    <x v="1"/>
  </r>
  <r>
    <s v="Bruten"/>
    <n v="129813"/>
    <n v="861"/>
    <x v="1"/>
    <x v="0"/>
    <x v="1"/>
    <x v="0"/>
    <x v="0"/>
    <x v="5"/>
    <s v="Uppsala"/>
    <x v="1"/>
    <m/>
    <s v="Yes"/>
    <x v="1"/>
    <x v="1"/>
    <n v="-0.47107884778747389"/>
    <x v="0"/>
    <x v="1"/>
    <x v="1"/>
    <x v="1"/>
    <n v="0"/>
    <n v="0"/>
    <n v="41"/>
    <x v="1"/>
    <x v="0"/>
    <x v="0"/>
    <x v="0"/>
    <n v="3"/>
    <n v="0"/>
    <n v="0"/>
    <x v="0"/>
    <x v="1"/>
    <x v="0"/>
    <x v="5"/>
    <x v="0"/>
    <x v="0"/>
  </r>
  <r>
    <s v="Bruten"/>
    <n v="129890"/>
    <n v="862"/>
    <x v="0"/>
    <x v="0"/>
    <x v="1"/>
    <x v="0"/>
    <x v="2"/>
    <x v="2"/>
    <s v="Lund"/>
    <x v="1"/>
    <s v="Yes"/>
    <m/>
    <x v="0"/>
    <x v="0"/>
    <n v="-1.1690287452958603"/>
    <x v="1"/>
    <x v="0"/>
    <x v="0"/>
    <x v="0"/>
    <n v="54"/>
    <n v="22"/>
    <n v="31"/>
    <x v="0"/>
    <x v="0"/>
    <x v="0"/>
    <x v="0"/>
    <n v="18"/>
    <n v="4"/>
    <n v="0"/>
    <x v="0"/>
    <x v="0"/>
    <x v="0"/>
    <x v="5"/>
    <x v="0"/>
    <x v="0"/>
  </r>
  <r>
    <s v="Bruten"/>
    <n v="129961"/>
    <n v="863"/>
    <x v="1"/>
    <x v="1"/>
    <x v="1"/>
    <x v="0"/>
    <x v="0"/>
    <x v="2"/>
    <s v="Uppsala"/>
    <x v="1"/>
    <m/>
    <s v="Yes"/>
    <x v="1"/>
    <x v="1"/>
    <n v="-1.9993015540422558"/>
    <x v="0"/>
    <x v="0"/>
    <x v="1"/>
    <x v="0"/>
    <n v="19"/>
    <n v="16"/>
    <n v="16"/>
    <x v="0"/>
    <x v="1"/>
    <x v="0"/>
    <x v="0"/>
    <n v="5"/>
    <n v="0"/>
    <n v="0"/>
    <x v="1"/>
    <x v="2"/>
    <x v="1"/>
    <x v="6"/>
    <x v="1"/>
    <x v="0"/>
  </r>
  <r>
    <s v="Komplett"/>
    <n v="129989"/>
    <n v="864"/>
    <x v="0"/>
    <x v="0"/>
    <x v="0"/>
    <x v="0"/>
    <x v="0"/>
    <x v="0"/>
    <s v="Umeå"/>
    <x v="1"/>
    <m/>
    <s v="Yes"/>
    <x v="1"/>
    <x v="1"/>
    <n v="-0.57145578360874327"/>
    <x v="0"/>
    <x v="0"/>
    <x v="1"/>
    <x v="0"/>
    <n v="3"/>
    <n v="0"/>
    <n v="1"/>
    <x v="0"/>
    <x v="0"/>
    <x v="0"/>
    <x v="1"/>
    <n v="0"/>
    <n v="0"/>
    <n v="0"/>
    <x v="0"/>
    <x v="0"/>
    <x v="2"/>
    <x v="7"/>
    <x v="0"/>
    <x v="1"/>
  </r>
  <r>
    <s v="Komplett"/>
    <n v="129993"/>
    <n v="865"/>
    <x v="1"/>
    <x v="0"/>
    <x v="0"/>
    <x v="0"/>
    <x v="0"/>
    <x v="3"/>
    <s v="Umeå"/>
    <x v="1"/>
    <s v="Yes"/>
    <m/>
    <x v="1"/>
    <x v="0"/>
    <n v="1.1685256848015784"/>
    <x v="0"/>
    <x v="1"/>
    <x v="0"/>
    <x v="0"/>
    <n v="63"/>
    <n v="20"/>
    <n v="37"/>
    <x v="0"/>
    <x v="0"/>
    <x v="0"/>
    <x v="0"/>
    <n v="22"/>
    <n v="3"/>
    <n v="0"/>
    <x v="1"/>
    <x v="1"/>
    <x v="1"/>
    <x v="7"/>
    <x v="1"/>
    <x v="0"/>
  </r>
  <r>
    <s v="Komplett"/>
    <n v="130051"/>
    <n v="866"/>
    <x v="0"/>
    <x v="1"/>
    <x v="1"/>
    <x v="0"/>
    <x v="0"/>
    <x v="3"/>
    <s v="Stockholm"/>
    <x v="1"/>
    <m/>
    <s v="Yes"/>
    <x v="0"/>
    <x v="0"/>
    <n v="0.32676772261051101"/>
    <x v="0"/>
    <x v="1"/>
    <x v="1"/>
    <x v="0"/>
    <n v="55"/>
    <n v="18"/>
    <n v="8"/>
    <x v="0"/>
    <x v="0"/>
    <x v="1"/>
    <x v="0"/>
    <n v="6"/>
    <n v="4"/>
    <n v="1"/>
    <x v="0"/>
    <x v="2"/>
    <x v="1"/>
    <x v="6"/>
    <x v="1"/>
    <x v="0"/>
  </r>
  <r>
    <s v="Komplett"/>
    <n v="130053"/>
    <n v="867"/>
    <x v="0"/>
    <x v="1"/>
    <x v="1"/>
    <x v="0"/>
    <x v="0"/>
    <x v="2"/>
    <s v="Stockholm"/>
    <x v="1"/>
    <s v="Yes"/>
    <m/>
    <x v="0"/>
    <x v="0"/>
    <n v="-1.4492753623188406"/>
    <x v="0"/>
    <x v="0"/>
    <x v="0"/>
    <x v="1"/>
    <n v="0"/>
    <n v="0"/>
    <n v="0"/>
    <x v="0"/>
    <x v="0"/>
    <x v="1"/>
    <x v="1"/>
    <n v="0"/>
    <n v="0"/>
    <n v="0"/>
    <x v="1"/>
    <x v="0"/>
    <x v="1"/>
    <x v="5"/>
    <x v="0"/>
    <x v="0"/>
  </r>
  <r>
    <s v="Komplett"/>
    <n v="130067"/>
    <n v="868"/>
    <x v="0"/>
    <x v="1"/>
    <x v="1"/>
    <x v="0"/>
    <x v="0"/>
    <x v="2"/>
    <s v="Stockholm"/>
    <x v="1"/>
    <m/>
    <s v="No"/>
    <x v="1"/>
    <x v="0"/>
    <n v="0.30298439630359036"/>
    <x v="0"/>
    <x v="2"/>
    <x v="1"/>
    <x v="1"/>
    <n v="30"/>
    <n v="4"/>
    <n v="3"/>
    <x v="0"/>
    <x v="0"/>
    <x v="1"/>
    <x v="0"/>
    <n v="3"/>
    <n v="0"/>
    <n v="0"/>
    <x v="1"/>
    <x v="2"/>
    <x v="1"/>
    <x v="5"/>
    <x v="1"/>
    <x v="0"/>
  </r>
  <r>
    <s v="Komplett"/>
    <n v="130157"/>
    <n v="869"/>
    <x v="0"/>
    <x v="1"/>
    <x v="1"/>
    <x v="0"/>
    <x v="1"/>
    <x v="0"/>
    <s v="Stockholm"/>
    <x v="0"/>
    <m/>
    <s v="Yes"/>
    <x v="1"/>
    <x v="0"/>
    <n v="-1.9769866398949725"/>
    <x v="0"/>
    <x v="0"/>
    <x v="1"/>
    <x v="0"/>
    <n v="11"/>
    <n v="16"/>
    <n v="16"/>
    <x v="0"/>
    <x v="0"/>
    <x v="0"/>
    <x v="0"/>
    <n v="6"/>
    <n v="5"/>
    <n v="1"/>
    <x v="0"/>
    <x v="2"/>
    <x v="1"/>
    <x v="6"/>
    <x v="1"/>
    <x v="0"/>
  </r>
  <r>
    <s v="Komplett"/>
    <n v="130201"/>
    <n v="870"/>
    <x v="0"/>
    <x v="0"/>
    <x v="1"/>
    <x v="0"/>
    <x v="0"/>
    <x v="3"/>
    <s v="Umeå"/>
    <x v="1"/>
    <s v="Yes"/>
    <m/>
    <x v="0"/>
    <x v="0"/>
    <n v="-0.28164055624009854"/>
    <x v="1"/>
    <x v="0"/>
    <x v="1"/>
    <x v="0"/>
    <n v="57"/>
    <n v="27"/>
    <n v="19"/>
    <x v="0"/>
    <x v="1"/>
    <x v="1"/>
    <x v="1"/>
    <n v="15"/>
    <n v="1"/>
    <n v="0"/>
    <x v="1"/>
    <x v="0"/>
    <x v="2"/>
    <x v="6"/>
    <x v="0"/>
    <x v="1"/>
  </r>
  <r>
    <s v="Komplett"/>
    <n v="130202"/>
    <n v="871"/>
    <x v="1"/>
    <x v="0"/>
    <x v="1"/>
    <x v="0"/>
    <x v="0"/>
    <x v="4"/>
    <s v="Umeå"/>
    <x v="1"/>
    <s v="Yes"/>
    <m/>
    <x v="0"/>
    <x v="1"/>
    <n v="-0.77451152966027104"/>
    <x v="0"/>
    <x v="2"/>
    <x v="1"/>
    <x v="0"/>
    <n v="42"/>
    <n v="17"/>
    <n v="20"/>
    <x v="0"/>
    <x v="0"/>
    <x v="0"/>
    <x v="0"/>
    <n v="20"/>
    <n v="2"/>
    <n v="1"/>
    <x v="1"/>
    <x v="0"/>
    <x v="2"/>
    <x v="5"/>
    <x v="0"/>
    <x v="0"/>
  </r>
  <r>
    <s v="Komplett"/>
    <n v="130210"/>
    <n v="872"/>
    <x v="0"/>
    <x v="0"/>
    <x v="1"/>
    <x v="0"/>
    <x v="0"/>
    <x v="2"/>
    <s v="Lund"/>
    <x v="1"/>
    <s v="&lt;-2 SD"/>
    <s v="Yes"/>
    <x v="1"/>
    <x v="0"/>
    <n v="-2.7391304347826089"/>
    <x v="0"/>
    <x v="0"/>
    <x v="1"/>
    <x v="1"/>
    <n v="68"/>
    <n v="21"/>
    <n v="22"/>
    <x v="1"/>
    <x v="0"/>
    <x v="0"/>
    <x v="0"/>
    <n v="17"/>
    <n v="4"/>
    <n v="3"/>
    <x v="0"/>
    <x v="0"/>
    <x v="0"/>
    <x v="5"/>
    <x v="0"/>
    <x v="0"/>
  </r>
  <r>
    <s v="Komplett"/>
    <n v="130224"/>
    <n v="873"/>
    <x v="1"/>
    <x v="0"/>
    <x v="1"/>
    <x v="0"/>
    <x v="0"/>
    <x v="2"/>
    <s v="Stockholm"/>
    <x v="1"/>
    <s v="Yes"/>
    <m/>
    <x v="1"/>
    <x v="1"/>
    <n v="-0.30388031790556336"/>
    <x v="0"/>
    <x v="0"/>
    <x v="1"/>
    <x v="1"/>
    <n v="27"/>
    <n v="32"/>
    <n v="26"/>
    <x v="0"/>
    <x v="0"/>
    <x v="1"/>
    <x v="1"/>
    <n v="10"/>
    <n v="2"/>
    <n v="0"/>
    <x v="1"/>
    <x v="1"/>
    <x v="1"/>
    <x v="5"/>
    <x v="0"/>
    <x v="1"/>
  </r>
  <r>
    <s v="Komplett"/>
    <n v="130234"/>
    <n v="874"/>
    <x v="1"/>
    <x v="1"/>
    <x v="1"/>
    <x v="0"/>
    <x v="0"/>
    <x v="2"/>
    <s v="Lund"/>
    <x v="1"/>
    <s v="Yes"/>
    <m/>
    <x v="0"/>
    <x v="0"/>
    <n v="0.25817050988675699"/>
    <x v="0"/>
    <x v="1"/>
    <x v="1"/>
    <x v="1"/>
    <n v="14"/>
    <n v="33"/>
    <n v="5"/>
    <x v="0"/>
    <x v="0"/>
    <x v="0"/>
    <x v="0"/>
    <n v="4"/>
    <n v="1"/>
    <n v="0"/>
    <x v="0"/>
    <x v="0"/>
    <x v="1"/>
    <x v="5"/>
    <x v="0"/>
    <x v="0"/>
  </r>
  <r>
    <s v="Komplett"/>
    <n v="130237"/>
    <n v="875"/>
    <x v="0"/>
    <x v="1"/>
    <x v="1"/>
    <x v="0"/>
    <x v="0"/>
    <x v="2"/>
    <s v="Stockholm"/>
    <x v="0"/>
    <m/>
    <s v="Yes"/>
    <x v="0"/>
    <x v="0"/>
    <n v="-0.90690850893571606"/>
    <x v="0"/>
    <x v="0"/>
    <x v="1"/>
    <x v="0"/>
    <n v="39"/>
    <n v="11"/>
    <n v="9"/>
    <x v="0"/>
    <x v="0"/>
    <x v="0"/>
    <x v="0"/>
    <n v="7"/>
    <n v="2"/>
    <n v="0"/>
    <x v="0"/>
    <x v="2"/>
    <x v="1"/>
    <x v="6"/>
    <x v="0"/>
    <x v="0"/>
  </r>
  <r>
    <s v="Bruten"/>
    <n v="130282"/>
    <n v="876"/>
    <x v="0"/>
    <x v="0"/>
    <x v="1"/>
    <x v="0"/>
    <x v="0"/>
    <x v="2"/>
    <s v="Uppsala"/>
    <x v="1"/>
    <m/>
    <s v="No"/>
    <x v="1"/>
    <x v="1"/>
    <m/>
    <x v="0"/>
    <x v="0"/>
    <x v="0"/>
    <x v="1"/>
    <n v="33"/>
    <n v="19"/>
    <n v="0"/>
    <x v="1"/>
    <x v="1"/>
    <x v="0"/>
    <x v="0"/>
    <n v="3"/>
    <n v="0"/>
    <n v="0"/>
    <x v="0"/>
    <x v="1"/>
    <x v="0"/>
    <x v="5"/>
    <x v="0"/>
    <x v="1"/>
  </r>
  <r>
    <s v="Bruten"/>
    <n v="130304"/>
    <n v="877"/>
    <x v="1"/>
    <x v="0"/>
    <x v="1"/>
    <x v="0"/>
    <x v="0"/>
    <x v="5"/>
    <s v="Linköping"/>
    <x v="1"/>
    <s v="&lt;-2 SD"/>
    <s v="Yes"/>
    <x v="1"/>
    <x v="0"/>
    <n v="-3.6319189802689014"/>
    <x v="1"/>
    <x v="1"/>
    <x v="0"/>
    <x v="0"/>
    <n v="21"/>
    <n v="7"/>
    <n v="15"/>
    <x v="0"/>
    <x v="0"/>
    <x v="0"/>
    <x v="0"/>
    <n v="15"/>
    <n v="8"/>
    <n v="2"/>
    <x v="0"/>
    <x v="1"/>
    <x v="0"/>
    <x v="5"/>
    <x v="0"/>
    <x v="1"/>
  </r>
  <r>
    <s v="Komplett"/>
    <n v="130306"/>
    <n v="878"/>
    <x v="1"/>
    <x v="0"/>
    <x v="1"/>
    <x v="1"/>
    <x v="0"/>
    <x v="3"/>
    <s v="Stockholm"/>
    <x v="1"/>
    <m/>
    <s v="Yes"/>
    <x v="1"/>
    <x v="1"/>
    <n v="-1.9282469639380735"/>
    <x v="0"/>
    <x v="0"/>
    <x v="1"/>
    <x v="0"/>
    <n v="35"/>
    <n v="20"/>
    <n v="19"/>
    <x v="1"/>
    <x v="0"/>
    <x v="0"/>
    <x v="1"/>
    <n v="7"/>
    <n v="1"/>
    <n v="0"/>
    <x v="0"/>
    <x v="0"/>
    <x v="1"/>
    <x v="4"/>
    <x v="0"/>
    <x v="1"/>
  </r>
  <r>
    <s v="Komplett"/>
    <n v="130341"/>
    <n v="879"/>
    <x v="1"/>
    <x v="0"/>
    <x v="1"/>
    <x v="0"/>
    <x v="0"/>
    <x v="5"/>
    <s v="Göteborg"/>
    <x v="1"/>
    <s v="&lt;-2 SD"/>
    <s v="Yes"/>
    <x v="0"/>
    <x v="1"/>
    <n v="-3.2826960013968915"/>
    <x v="0"/>
    <x v="0"/>
    <x v="1"/>
    <x v="0"/>
    <n v="2"/>
    <n v="0"/>
    <n v="14"/>
    <x v="0"/>
    <x v="0"/>
    <x v="1"/>
    <x v="0"/>
    <n v="13"/>
    <n v="3"/>
    <n v="0"/>
    <x v="0"/>
    <x v="0"/>
    <x v="0"/>
    <x v="6"/>
    <x v="0"/>
    <x v="1"/>
  </r>
  <r>
    <s v="Komplett"/>
    <n v="130342"/>
    <n v="880"/>
    <x v="1"/>
    <x v="0"/>
    <x v="1"/>
    <x v="0"/>
    <x v="0"/>
    <x v="3"/>
    <s v="Stockholm"/>
    <x v="1"/>
    <s v="Yes"/>
    <m/>
    <x v="0"/>
    <x v="0"/>
    <n v="-0.22035765742859562"/>
    <x v="0"/>
    <x v="0"/>
    <x v="1"/>
    <x v="0"/>
    <n v="19"/>
    <n v="1"/>
    <n v="28"/>
    <x v="0"/>
    <x v="0"/>
    <x v="1"/>
    <x v="1"/>
    <n v="24"/>
    <n v="9"/>
    <n v="0"/>
    <x v="0"/>
    <x v="0"/>
    <x v="2"/>
    <x v="5"/>
    <x v="0"/>
    <x v="1"/>
  </r>
  <r>
    <s v="Komplett"/>
    <n v="130360"/>
    <n v="881"/>
    <x v="1"/>
    <x v="1"/>
    <x v="1"/>
    <x v="0"/>
    <x v="2"/>
    <x v="0"/>
    <s v="Stockholm"/>
    <x v="0"/>
    <s v="&lt;-2 SD"/>
    <s v="Yes"/>
    <x v="0"/>
    <x v="0"/>
    <n v="-2.8985507246376807"/>
    <x v="0"/>
    <x v="0"/>
    <x v="1"/>
    <x v="0"/>
    <n v="48"/>
    <n v="7"/>
    <n v="16"/>
    <x v="1"/>
    <x v="0"/>
    <x v="0"/>
    <x v="0"/>
    <n v="6"/>
    <n v="0"/>
    <n v="0"/>
    <x v="0"/>
    <x v="0"/>
    <x v="0"/>
    <x v="5"/>
    <x v="0"/>
    <x v="0"/>
  </r>
  <r>
    <s v="Komplett"/>
    <n v="130384"/>
    <n v="882"/>
    <x v="0"/>
    <x v="1"/>
    <x v="1"/>
    <x v="0"/>
    <x v="0"/>
    <x v="3"/>
    <s v="Umeå"/>
    <x v="1"/>
    <s v="&lt;-2 SD"/>
    <s v="Yes"/>
    <x v="0"/>
    <x v="1"/>
    <n v="-3.2881800305877209"/>
    <x v="0"/>
    <x v="0"/>
    <x v="1"/>
    <x v="0"/>
    <n v="0"/>
    <n v="0"/>
    <n v="48"/>
    <x v="0"/>
    <x v="0"/>
    <x v="0"/>
    <x v="0"/>
    <n v="8"/>
    <n v="4"/>
    <n v="0"/>
    <x v="0"/>
    <x v="1"/>
    <x v="0"/>
    <x v="5"/>
    <x v="0"/>
    <x v="0"/>
  </r>
  <r>
    <s v="Komplett"/>
    <n v="130387"/>
    <n v="883"/>
    <x v="0"/>
    <x v="1"/>
    <x v="1"/>
    <x v="0"/>
    <x v="0"/>
    <x v="2"/>
    <s v="Stockholm"/>
    <x v="1"/>
    <m/>
    <s v="Yes"/>
    <x v="0"/>
    <x v="0"/>
    <n v="-0.30404378230465184"/>
    <x v="1"/>
    <x v="1"/>
    <x v="1"/>
    <x v="0"/>
    <n v="26"/>
    <n v="2"/>
    <n v="12"/>
    <x v="1"/>
    <x v="0"/>
    <x v="0"/>
    <x v="0"/>
    <n v="6"/>
    <n v="3"/>
    <n v="0"/>
    <x v="0"/>
    <x v="0"/>
    <x v="0"/>
    <x v="5"/>
    <x v="0"/>
    <x v="1"/>
  </r>
  <r>
    <s v="Bruten"/>
    <n v="130445"/>
    <n v="884"/>
    <x v="0"/>
    <x v="1"/>
    <x v="1"/>
    <x v="1"/>
    <x v="0"/>
    <x v="4"/>
    <s v="Uppsala"/>
    <x v="0"/>
    <s v="&lt;-2 SD"/>
    <s v="Yes"/>
    <x v="0"/>
    <x v="0"/>
    <n v="-4.2654258155203335"/>
    <x v="0"/>
    <x v="0"/>
    <x v="1"/>
    <x v="0"/>
    <n v="22"/>
    <n v="14"/>
    <n v="74"/>
    <x v="0"/>
    <x v="0"/>
    <x v="1"/>
    <x v="0"/>
    <n v="8"/>
    <n v="0"/>
    <n v="0"/>
    <x v="0"/>
    <x v="1"/>
    <x v="2"/>
    <x v="7"/>
    <x v="0"/>
    <x v="0"/>
  </r>
  <r>
    <s v="Komplett"/>
    <n v="130452"/>
    <n v="885"/>
    <x v="1"/>
    <x v="1"/>
    <x v="1"/>
    <x v="0"/>
    <x v="0"/>
    <x v="3"/>
    <s v="Stockholm"/>
    <x v="1"/>
    <s v="&lt;-2 SD"/>
    <s v="Yes"/>
    <x v="0"/>
    <x v="0"/>
    <n v="-2.51078474140856"/>
    <x v="0"/>
    <x v="1"/>
    <x v="1"/>
    <x v="0"/>
    <n v="31"/>
    <n v="2"/>
    <n v="23"/>
    <x v="1"/>
    <x v="0"/>
    <x v="0"/>
    <x v="0"/>
    <n v="9"/>
    <n v="2"/>
    <n v="0"/>
    <x v="1"/>
    <x v="1"/>
    <x v="1"/>
    <x v="7"/>
    <x v="0"/>
    <x v="0"/>
  </r>
  <r>
    <s v="Komplett"/>
    <n v="130499"/>
    <n v="886"/>
    <x v="0"/>
    <x v="1"/>
    <x v="1"/>
    <x v="0"/>
    <x v="0"/>
    <x v="5"/>
    <s v="Stockholm"/>
    <x v="1"/>
    <m/>
    <s v="Yes"/>
    <x v="0"/>
    <x v="0"/>
    <n v="-1.6096750841033938"/>
    <x v="1"/>
    <x v="0"/>
    <x v="0"/>
    <x v="0"/>
    <n v="14"/>
    <n v="18"/>
    <n v="15"/>
    <x v="0"/>
    <x v="1"/>
    <x v="0"/>
    <x v="0"/>
    <n v="6"/>
    <n v="1"/>
    <n v="0"/>
    <x v="1"/>
    <x v="2"/>
    <x v="1"/>
    <x v="6"/>
    <x v="1"/>
    <x v="0"/>
  </r>
  <r>
    <s v="Komplett"/>
    <n v="130500"/>
    <n v="887"/>
    <x v="0"/>
    <x v="0"/>
    <x v="1"/>
    <x v="0"/>
    <x v="0"/>
    <x v="2"/>
    <s v="Stockholm"/>
    <x v="1"/>
    <s v="&lt;-2 SD"/>
    <s v="Yes"/>
    <x v="0"/>
    <x v="0"/>
    <n v="-3.6026061406123575"/>
    <x v="0"/>
    <x v="2"/>
    <x v="1"/>
    <x v="0"/>
    <n v="13"/>
    <n v="26"/>
    <n v="14"/>
    <x v="1"/>
    <x v="0"/>
    <x v="0"/>
    <x v="0"/>
    <n v="11"/>
    <n v="29"/>
    <n v="0"/>
    <x v="0"/>
    <x v="0"/>
    <x v="2"/>
    <x v="5"/>
    <x v="0"/>
    <x v="1"/>
  </r>
  <r>
    <s v="Komplett"/>
    <n v="130503"/>
    <n v="888"/>
    <x v="1"/>
    <x v="0"/>
    <x v="1"/>
    <x v="0"/>
    <x v="0"/>
    <x v="2"/>
    <s v="Stockholm"/>
    <x v="1"/>
    <m/>
    <s v="Yes"/>
    <x v="1"/>
    <x v="1"/>
    <n v="-0.82368887498696686"/>
    <x v="1"/>
    <x v="0"/>
    <x v="1"/>
    <x v="1"/>
    <n v="26"/>
    <n v="25"/>
    <n v="3"/>
    <x v="0"/>
    <x v="1"/>
    <x v="0"/>
    <x v="0"/>
    <n v="2"/>
    <n v="2"/>
    <n v="0"/>
    <x v="1"/>
    <x v="1"/>
    <x v="2"/>
    <x v="5"/>
    <x v="0"/>
    <x v="1"/>
  </r>
  <r>
    <s v="Komplett"/>
    <n v="130514"/>
    <n v="889"/>
    <x v="1"/>
    <x v="1"/>
    <x v="1"/>
    <x v="0"/>
    <x v="0"/>
    <x v="2"/>
    <s v="Stockholm"/>
    <x v="1"/>
    <s v="Yes"/>
    <m/>
    <x v="0"/>
    <x v="1"/>
    <n v="-1.333920593972189"/>
    <x v="0"/>
    <x v="1"/>
    <x v="1"/>
    <x v="1"/>
    <n v="35"/>
    <n v="71"/>
    <n v="63"/>
    <x v="0"/>
    <x v="0"/>
    <x v="1"/>
    <x v="0"/>
    <n v="15"/>
    <n v="4"/>
    <n v="0"/>
    <x v="0"/>
    <x v="0"/>
    <x v="2"/>
    <x v="5"/>
    <x v="0"/>
    <x v="0"/>
  </r>
  <r>
    <s v="Komplett"/>
    <n v="130531"/>
    <n v="890"/>
    <x v="1"/>
    <x v="1"/>
    <x v="1"/>
    <x v="0"/>
    <x v="0"/>
    <x v="2"/>
    <s v="Stockholm"/>
    <x v="1"/>
    <s v="Yes"/>
    <m/>
    <x v="0"/>
    <x v="0"/>
    <n v="-0.42813907138111762"/>
    <x v="0"/>
    <x v="2"/>
    <x v="1"/>
    <x v="0"/>
    <n v="45"/>
    <n v="29"/>
    <n v="31"/>
    <x v="0"/>
    <x v="0"/>
    <x v="0"/>
    <x v="0"/>
    <n v="9"/>
    <n v="5"/>
    <n v="0"/>
    <x v="0"/>
    <x v="0"/>
    <x v="1"/>
    <x v="5"/>
    <x v="0"/>
    <x v="1"/>
  </r>
  <r>
    <s v="Bruten"/>
    <n v="130535"/>
    <n v="891"/>
    <x v="1"/>
    <x v="1"/>
    <x v="1"/>
    <x v="1"/>
    <x v="1"/>
    <x v="2"/>
    <s v="Uppsala"/>
    <x v="0"/>
    <m/>
    <s v="Yes"/>
    <x v="0"/>
    <x v="1"/>
    <n v="-0.27071369975389664"/>
    <x v="0"/>
    <x v="2"/>
    <x v="1"/>
    <x v="1"/>
    <n v="2"/>
    <n v="0"/>
    <n v="1"/>
    <x v="0"/>
    <x v="0"/>
    <x v="0"/>
    <x v="0"/>
    <n v="0"/>
    <n v="0"/>
    <n v="0"/>
    <x v="0"/>
    <x v="0"/>
    <x v="1"/>
    <x v="5"/>
    <x v="0"/>
    <x v="0"/>
  </r>
  <r>
    <s v="Bruten"/>
    <n v="130550"/>
    <n v="892"/>
    <x v="1"/>
    <x v="0"/>
    <x v="1"/>
    <x v="0"/>
    <x v="0"/>
    <x v="2"/>
    <s v="Uppsala"/>
    <x v="1"/>
    <m/>
    <s v="No"/>
    <x v="0"/>
    <x v="0"/>
    <n v="1.0825912345032302"/>
    <x v="1"/>
    <x v="2"/>
    <x v="1"/>
    <x v="0"/>
    <n v="0"/>
    <n v="0"/>
    <n v="0"/>
    <x v="1"/>
    <x v="0"/>
    <x v="0"/>
    <x v="0"/>
    <n v="0"/>
    <n v="0"/>
    <n v="0"/>
    <x v="1"/>
    <x v="0"/>
    <x v="0"/>
    <x v="5"/>
    <x v="0"/>
    <x v="1"/>
  </r>
  <r>
    <s v="Komplett"/>
    <n v="130569"/>
    <n v="893"/>
    <x v="0"/>
    <x v="0"/>
    <x v="0"/>
    <x v="0"/>
    <x v="0"/>
    <x v="5"/>
    <s v="Göteborg"/>
    <x v="1"/>
    <s v="Yes"/>
    <m/>
    <x v="0"/>
    <x v="0"/>
    <n v="-0.81591594948027268"/>
    <x v="0"/>
    <x v="0"/>
    <x v="1"/>
    <x v="1"/>
    <n v="32"/>
    <n v="0"/>
    <n v="37"/>
    <x v="1"/>
    <x v="0"/>
    <x v="1"/>
    <x v="0"/>
    <n v="16"/>
    <n v="7"/>
    <n v="0"/>
    <x v="0"/>
    <x v="0"/>
    <x v="2"/>
    <x v="5"/>
    <x v="0"/>
    <x v="1"/>
  </r>
  <r>
    <s v="Komplett"/>
    <n v="130575"/>
    <n v="894"/>
    <x v="0"/>
    <x v="1"/>
    <x v="1"/>
    <x v="0"/>
    <x v="0"/>
    <x v="5"/>
    <s v="Göteborg"/>
    <x v="1"/>
    <m/>
    <s v="Yes"/>
    <x v="0"/>
    <x v="0"/>
    <n v="0.4536193441740668"/>
    <x v="0"/>
    <x v="0"/>
    <x v="1"/>
    <x v="0"/>
    <n v="11"/>
    <n v="0"/>
    <n v="0"/>
    <x v="0"/>
    <x v="1"/>
    <x v="1"/>
    <x v="0"/>
    <n v="2"/>
    <n v="1"/>
    <n v="0"/>
    <x v="0"/>
    <x v="0"/>
    <x v="0"/>
    <x v="5"/>
    <x v="0"/>
    <x v="1"/>
  </r>
  <r>
    <s v="Komplett"/>
    <n v="130610"/>
    <n v="895"/>
    <x v="1"/>
    <x v="0"/>
    <x v="1"/>
    <x v="0"/>
    <x v="0"/>
    <x v="2"/>
    <s v="Stockholm"/>
    <x v="1"/>
    <m/>
    <s v="Yes"/>
    <x v="0"/>
    <x v="1"/>
    <n v="0.32733224222585927"/>
    <x v="0"/>
    <x v="2"/>
    <x v="1"/>
    <x v="1"/>
    <n v="59"/>
    <n v="18"/>
    <n v="0"/>
    <x v="1"/>
    <x v="0"/>
    <x v="0"/>
    <x v="0"/>
    <n v="2"/>
    <n v="0"/>
    <n v="0"/>
    <x v="0"/>
    <x v="0"/>
    <x v="2"/>
    <x v="5"/>
    <x v="0"/>
    <x v="0"/>
  </r>
  <r>
    <s v="Komplett"/>
    <n v="130615"/>
    <n v="896"/>
    <x v="1"/>
    <x v="0"/>
    <x v="1"/>
    <x v="0"/>
    <x v="0"/>
    <x v="2"/>
    <s v="Stockholm"/>
    <x v="1"/>
    <s v="&lt;-2 SD"/>
    <s v="Yes"/>
    <x v="1"/>
    <x v="1"/>
    <n v="-2.4937424677852968"/>
    <x v="0"/>
    <x v="0"/>
    <x v="1"/>
    <x v="1"/>
    <n v="38"/>
    <n v="0"/>
    <n v="14"/>
    <x v="1"/>
    <x v="0"/>
    <x v="0"/>
    <x v="0"/>
    <n v="12"/>
    <n v="6"/>
    <n v="3"/>
    <x v="1"/>
    <x v="1"/>
    <x v="1"/>
    <x v="5"/>
    <x v="0"/>
    <x v="0"/>
  </r>
  <r>
    <s v="Komplett"/>
    <n v="130641"/>
    <n v="897"/>
    <x v="1"/>
    <x v="1"/>
    <x v="1"/>
    <x v="0"/>
    <x v="0"/>
    <x v="3"/>
    <s v="Uppsala"/>
    <x v="1"/>
    <s v="Yes"/>
    <s v="&lt;-2 SD"/>
    <x v="0"/>
    <x v="1"/>
    <n v="-2.9459267394534527"/>
    <x v="0"/>
    <x v="1"/>
    <x v="1"/>
    <x v="0"/>
    <n v="26"/>
    <n v="0"/>
    <n v="224"/>
    <x v="0"/>
    <x v="0"/>
    <x v="0"/>
    <x v="0"/>
    <n v="7"/>
    <n v="0"/>
    <n v="0"/>
    <x v="0"/>
    <x v="0"/>
    <x v="1"/>
    <x v="5"/>
    <x v="0"/>
    <x v="1"/>
  </r>
  <r>
    <s v="Komplett"/>
    <n v="130683"/>
    <n v="898"/>
    <x v="0"/>
    <x v="1"/>
    <x v="1"/>
    <x v="1"/>
    <x v="0"/>
    <x v="1"/>
    <s v="Stockholm"/>
    <x v="1"/>
    <m/>
    <s v="Yes"/>
    <x v="0"/>
    <x v="0"/>
    <n v="9.6036319189802682E-2"/>
    <x v="0"/>
    <x v="0"/>
    <x v="1"/>
    <x v="1"/>
    <n v="35"/>
    <n v="39"/>
    <n v="9"/>
    <x v="0"/>
    <x v="0"/>
    <x v="0"/>
    <x v="0"/>
    <n v="8"/>
    <n v="4"/>
    <n v="0"/>
    <x v="0"/>
    <x v="0"/>
    <x v="2"/>
    <x v="5"/>
    <x v="0"/>
    <x v="0"/>
  </r>
  <r>
    <s v="Bruten"/>
    <n v="130703"/>
    <n v="899"/>
    <x v="1"/>
    <x v="1"/>
    <x v="1"/>
    <x v="0"/>
    <x v="0"/>
    <x v="0"/>
    <s v="Lund"/>
    <x v="1"/>
    <m/>
    <s v="Yes"/>
    <x v="0"/>
    <x v="0"/>
    <n v="-1.3692049003122748"/>
    <x v="1"/>
    <x v="2"/>
    <x v="1"/>
    <x v="0"/>
    <n v="22"/>
    <n v="11"/>
    <n v="4"/>
    <x v="0"/>
    <x v="0"/>
    <x v="0"/>
    <x v="0"/>
    <n v="1"/>
    <n v="4"/>
    <n v="0"/>
    <x v="0"/>
    <x v="0"/>
    <x v="2"/>
    <x v="5"/>
    <x v="0"/>
    <x v="0"/>
  </r>
  <r>
    <s v="Komplett"/>
    <n v="130762"/>
    <n v="900"/>
    <x v="0"/>
    <x v="1"/>
    <x v="1"/>
    <x v="1"/>
    <x v="2"/>
    <x v="3"/>
    <s v="Göteborg"/>
    <x v="1"/>
    <s v="Yes"/>
    <m/>
    <x v="1"/>
    <x v="1"/>
    <n v="1.4424712526365926"/>
    <x v="0"/>
    <x v="0"/>
    <x v="1"/>
    <x v="0"/>
    <n v="48"/>
    <n v="25"/>
    <n v="27"/>
    <x v="0"/>
    <x v="0"/>
    <x v="0"/>
    <x v="0"/>
    <n v="0"/>
    <n v="0"/>
    <n v="0"/>
    <x v="0"/>
    <x v="2"/>
    <x v="1"/>
    <x v="5"/>
    <x v="1"/>
    <x v="0"/>
  </r>
  <r>
    <s v="Komplett"/>
    <n v="130764"/>
    <n v="901"/>
    <x v="0"/>
    <x v="0"/>
    <x v="1"/>
    <x v="1"/>
    <x v="0"/>
    <x v="1"/>
    <s v="Göteborg"/>
    <x v="1"/>
    <s v="Yes"/>
    <m/>
    <x v="1"/>
    <x v="0"/>
    <n v="-9.8255956767379027E-2"/>
    <x v="0"/>
    <x v="0"/>
    <x v="0"/>
    <x v="1"/>
    <n v="30"/>
    <n v="18"/>
    <n v="22"/>
    <x v="1"/>
    <x v="1"/>
    <x v="1"/>
    <x v="0"/>
    <n v="0"/>
    <n v="0"/>
    <n v="0"/>
    <x v="1"/>
    <x v="0"/>
    <x v="2"/>
    <x v="5"/>
    <x v="0"/>
    <x v="0"/>
  </r>
  <r>
    <s v="Bruten"/>
    <n v="130805"/>
    <n v="902"/>
    <x v="0"/>
    <x v="1"/>
    <x v="1"/>
    <x v="0"/>
    <x v="0"/>
    <x v="5"/>
    <s v="Lund"/>
    <x v="1"/>
    <m/>
    <s v="Yes"/>
    <x v="0"/>
    <x v="0"/>
    <n v="-1.5607580824972129"/>
    <x v="0"/>
    <x v="2"/>
    <x v="1"/>
    <x v="0"/>
    <n v="14"/>
    <n v="0"/>
    <n v="16"/>
    <x v="0"/>
    <x v="0"/>
    <x v="0"/>
    <x v="0"/>
    <n v="0"/>
    <n v="0"/>
    <n v="0"/>
    <x v="0"/>
    <x v="0"/>
    <x v="2"/>
    <x v="5"/>
    <x v="0"/>
    <x v="0"/>
  </r>
  <r>
    <s v="Bruten"/>
    <n v="130807"/>
    <n v="903"/>
    <x v="0"/>
    <x v="1"/>
    <x v="1"/>
    <x v="0"/>
    <x v="0"/>
    <x v="3"/>
    <s v="Lund"/>
    <x v="1"/>
    <s v="Yes"/>
    <m/>
    <x v="0"/>
    <x v="1"/>
    <n v="-4.187312443296811E-2"/>
    <x v="0"/>
    <x v="1"/>
    <x v="1"/>
    <x v="0"/>
    <n v="42"/>
    <n v="0"/>
    <n v="43"/>
    <x v="0"/>
    <x v="0"/>
    <x v="0"/>
    <x v="0"/>
    <n v="22"/>
    <n v="8"/>
    <n v="0"/>
    <x v="0"/>
    <x v="0"/>
    <x v="1"/>
    <x v="5"/>
    <x v="0"/>
    <x v="1"/>
  </r>
  <r>
    <s v="Komplett"/>
    <n v="130838"/>
    <n v="904"/>
    <x v="0"/>
    <x v="0"/>
    <x v="1"/>
    <x v="0"/>
    <x v="0"/>
    <x v="3"/>
    <s v="Stockholm"/>
    <x v="1"/>
    <m/>
    <s v="Yes"/>
    <x v="0"/>
    <x v="0"/>
    <n v="-0.14940983116689077"/>
    <x v="1"/>
    <x v="0"/>
    <x v="1"/>
    <x v="0"/>
    <n v="21"/>
    <n v="23"/>
    <n v="0"/>
    <x v="1"/>
    <x v="0"/>
    <x v="1"/>
    <x v="0"/>
    <n v="4"/>
    <n v="1"/>
    <n v="0"/>
    <x v="0"/>
    <x v="0"/>
    <x v="2"/>
    <x v="5"/>
    <x v="0"/>
    <x v="1"/>
  </r>
  <r>
    <s v="Bruten"/>
    <n v="130866"/>
    <n v="905"/>
    <x v="1"/>
    <x v="1"/>
    <x v="1"/>
    <x v="0"/>
    <x v="0"/>
    <x v="5"/>
    <s v="Uppsala"/>
    <x v="1"/>
    <s v="Yes"/>
    <m/>
    <x v="1"/>
    <x v="0"/>
    <n v="-0.82153690596562179"/>
    <x v="1"/>
    <x v="1"/>
    <x v="1"/>
    <x v="0"/>
    <n v="72"/>
    <n v="0"/>
    <n v="10"/>
    <x v="0"/>
    <x v="0"/>
    <x v="0"/>
    <x v="0"/>
    <n v="5"/>
    <n v="0"/>
    <n v="0"/>
    <x v="0"/>
    <x v="2"/>
    <x v="1"/>
    <x v="6"/>
    <x v="1"/>
    <x v="0"/>
  </r>
  <r>
    <s v="Komplett"/>
    <n v="130915"/>
    <n v="906"/>
    <x v="0"/>
    <x v="0"/>
    <x v="1"/>
    <x v="0"/>
    <x v="0"/>
    <x v="2"/>
    <s v="Stockholm"/>
    <x v="1"/>
    <m/>
    <s v="Yes"/>
    <x v="1"/>
    <x v="1"/>
    <n v="1.1829407491958077"/>
    <x v="1"/>
    <x v="0"/>
    <x v="0"/>
    <x v="1"/>
    <n v="22"/>
    <n v="5"/>
    <n v="11"/>
    <x v="0"/>
    <x v="1"/>
    <x v="1"/>
    <x v="1"/>
    <n v="7"/>
    <n v="3"/>
    <n v="0"/>
    <x v="1"/>
    <x v="0"/>
    <x v="2"/>
    <x v="7"/>
    <x v="0"/>
    <x v="1"/>
  </r>
  <r>
    <s v="Komplett"/>
    <n v="130932"/>
    <n v="907"/>
    <x v="1"/>
    <x v="1"/>
    <x v="1"/>
    <x v="0"/>
    <x v="0"/>
    <x v="0"/>
    <s v="Lund"/>
    <x v="1"/>
    <m/>
    <s v="Yes"/>
    <x v="1"/>
    <x v="0"/>
    <n v="0.61842452581168217"/>
    <x v="0"/>
    <x v="0"/>
    <x v="1"/>
    <x v="0"/>
    <n v="20"/>
    <n v="25"/>
    <n v="0"/>
    <x v="0"/>
    <x v="0"/>
    <x v="0"/>
    <x v="0"/>
    <n v="4"/>
    <n v="0"/>
    <n v="0"/>
    <x v="0"/>
    <x v="0"/>
    <x v="0"/>
    <x v="7"/>
    <x v="0"/>
    <x v="0"/>
  </r>
  <r>
    <s v="Komplett"/>
    <n v="130937"/>
    <n v="908"/>
    <x v="1"/>
    <x v="0"/>
    <x v="1"/>
    <x v="0"/>
    <x v="0"/>
    <x v="1"/>
    <s v="Göteborg"/>
    <x v="1"/>
    <s v="&lt;-2 SD"/>
    <s v="Yes"/>
    <x v="0"/>
    <x v="1"/>
    <n v="-2.6471216110439051"/>
    <x v="1"/>
    <x v="1"/>
    <x v="1"/>
    <x v="1"/>
    <n v="3"/>
    <n v="0"/>
    <n v="35"/>
    <x v="1"/>
    <x v="0"/>
    <x v="1"/>
    <x v="0"/>
    <n v="16"/>
    <n v="11"/>
    <n v="2"/>
    <x v="0"/>
    <x v="0"/>
    <x v="0"/>
    <x v="7"/>
    <x v="0"/>
    <x v="0"/>
  </r>
  <r>
    <s v="Komplett"/>
    <n v="130943"/>
    <n v="909"/>
    <x v="0"/>
    <x v="1"/>
    <x v="1"/>
    <x v="0"/>
    <x v="1"/>
    <x v="1"/>
    <s v="Stockholm"/>
    <x v="1"/>
    <s v="Yes"/>
    <m/>
    <x v="1"/>
    <x v="0"/>
    <n v="-1.2217031979877828"/>
    <x v="0"/>
    <x v="0"/>
    <x v="1"/>
    <x v="0"/>
    <n v="0"/>
    <n v="0"/>
    <n v="8"/>
    <x v="0"/>
    <x v="0"/>
    <x v="0"/>
    <x v="0"/>
    <n v="5"/>
    <n v="4"/>
    <n v="0"/>
    <x v="0"/>
    <x v="0"/>
    <x v="1"/>
    <x v="5"/>
    <x v="0"/>
    <x v="0"/>
  </r>
  <r>
    <s v="Komplett"/>
    <n v="130948"/>
    <n v="910"/>
    <x v="0"/>
    <x v="1"/>
    <x v="1"/>
    <x v="0"/>
    <x v="0"/>
    <x v="3"/>
    <s v="Stockholm"/>
    <x v="1"/>
    <s v="Yes"/>
    <s v="&lt;-2 SD"/>
    <x v="0"/>
    <x v="0"/>
    <n v="-2.0481494789795183"/>
    <x v="0"/>
    <x v="1"/>
    <x v="1"/>
    <x v="0"/>
    <n v="0"/>
    <n v="0"/>
    <n v="0"/>
    <x v="1"/>
    <x v="0"/>
    <x v="1"/>
    <x v="0"/>
    <n v="0"/>
    <n v="0"/>
    <n v="0"/>
    <x v="0"/>
    <x v="0"/>
    <x v="2"/>
    <x v="5"/>
    <x v="0"/>
    <x v="1"/>
  </r>
  <r>
    <s v="Komplett"/>
    <n v="130950"/>
    <n v="911"/>
    <x v="0"/>
    <x v="1"/>
    <x v="1"/>
    <x v="1"/>
    <x v="0"/>
    <x v="0"/>
    <s v="Stockholm"/>
    <x v="1"/>
    <s v="Yes"/>
    <m/>
    <x v="1"/>
    <x v="1"/>
    <n v="-1.5091627739849083"/>
    <x v="0"/>
    <x v="0"/>
    <x v="1"/>
    <x v="0"/>
    <n v="0"/>
    <n v="0"/>
    <n v="2"/>
    <x v="0"/>
    <x v="0"/>
    <x v="0"/>
    <x v="0"/>
    <n v="5"/>
    <n v="3"/>
    <n v="0"/>
    <x v="0"/>
    <x v="2"/>
    <x v="1"/>
    <x v="5"/>
    <x v="1"/>
    <x v="0"/>
  </r>
  <r>
    <s v="Komplett"/>
    <n v="130992"/>
    <n v="912"/>
    <x v="1"/>
    <x v="1"/>
    <x v="1"/>
    <x v="0"/>
    <x v="0"/>
    <x v="0"/>
    <s v="Stockholm"/>
    <x v="1"/>
    <s v="Yes"/>
    <m/>
    <x v="1"/>
    <x v="1"/>
    <n v="-1.25"/>
    <x v="0"/>
    <x v="0"/>
    <x v="1"/>
    <x v="0"/>
    <n v="26"/>
    <n v="18"/>
    <n v="7"/>
    <x v="0"/>
    <x v="0"/>
    <x v="0"/>
    <x v="0"/>
    <n v="8"/>
    <n v="0"/>
    <n v="0"/>
    <x v="1"/>
    <x v="2"/>
    <x v="1"/>
    <x v="5"/>
    <x v="1"/>
    <x v="0"/>
  </r>
  <r>
    <s v="Komplett"/>
    <n v="131023"/>
    <n v="913"/>
    <x v="1"/>
    <x v="0"/>
    <x v="1"/>
    <x v="0"/>
    <x v="1"/>
    <x v="5"/>
    <s v="Göteborg"/>
    <x v="1"/>
    <m/>
    <s v="Yes"/>
    <x v="1"/>
    <x v="0"/>
    <n v="-0.94028771196656746"/>
    <x v="1"/>
    <x v="0"/>
    <x v="0"/>
    <x v="0"/>
    <n v="9"/>
    <n v="55"/>
    <n v="0"/>
    <x v="1"/>
    <x v="0"/>
    <x v="1"/>
    <x v="0"/>
    <n v="3"/>
    <n v="0"/>
    <n v="0"/>
    <x v="0"/>
    <x v="0"/>
    <x v="2"/>
    <x v="5"/>
    <x v="0"/>
    <x v="1"/>
  </r>
  <r>
    <s v="Komplett"/>
    <n v="131026"/>
    <n v="914"/>
    <x v="0"/>
    <x v="1"/>
    <x v="1"/>
    <x v="0"/>
    <x v="0"/>
    <x v="1"/>
    <s v="Göteborg"/>
    <x v="1"/>
    <m/>
    <s v="Yes"/>
    <x v="1"/>
    <x v="1"/>
    <n v="-1.1010206541830747"/>
    <x v="0"/>
    <x v="0"/>
    <x v="1"/>
    <x v="0"/>
    <n v="6"/>
    <n v="32"/>
    <n v="0"/>
    <x v="1"/>
    <x v="0"/>
    <x v="0"/>
    <x v="0"/>
    <n v="3"/>
    <n v="0"/>
    <n v="0"/>
    <x v="0"/>
    <x v="1"/>
    <x v="0"/>
    <x v="7"/>
    <x v="0"/>
    <x v="1"/>
  </r>
  <r>
    <s v="Bruten"/>
    <n v="131059"/>
    <n v="915"/>
    <x v="0"/>
    <x v="1"/>
    <x v="1"/>
    <x v="0"/>
    <x v="0"/>
    <x v="3"/>
    <s v="Umeå"/>
    <x v="0"/>
    <m/>
    <s v="Yes"/>
    <x v="0"/>
    <x v="0"/>
    <n v="-0.40211108318673033"/>
    <x v="0"/>
    <x v="0"/>
    <x v="1"/>
    <x v="0"/>
    <n v="30"/>
    <n v="0"/>
    <n v="0"/>
    <x v="1"/>
    <x v="0"/>
    <x v="0"/>
    <x v="0"/>
    <n v="1"/>
    <n v="0"/>
    <n v="0"/>
    <x v="0"/>
    <x v="0"/>
    <x v="1"/>
    <x v="5"/>
    <x v="0"/>
    <x v="1"/>
  </r>
  <r>
    <s v="Bruten"/>
    <n v="131124"/>
    <n v="916"/>
    <x v="0"/>
    <x v="0"/>
    <x v="1"/>
    <x v="0"/>
    <x v="0"/>
    <x v="0"/>
    <s v="Linköping"/>
    <x v="1"/>
    <m/>
    <s v="No"/>
    <x v="1"/>
    <x v="0"/>
    <n v="0.53939195815626018"/>
    <x v="0"/>
    <x v="1"/>
    <x v="1"/>
    <x v="0"/>
    <n v="28"/>
    <n v="24"/>
    <n v="1"/>
    <x v="0"/>
    <x v="0"/>
    <x v="0"/>
    <x v="0"/>
    <n v="3"/>
    <n v="0"/>
    <n v="0"/>
    <x v="0"/>
    <x v="0"/>
    <x v="0"/>
    <x v="7"/>
    <x v="0"/>
    <x v="0"/>
  </r>
  <r>
    <s v="Komplett"/>
    <n v="131139"/>
    <n v="917"/>
    <x v="1"/>
    <x v="0"/>
    <x v="1"/>
    <x v="0"/>
    <x v="1"/>
    <x v="5"/>
    <s v="Stockholm"/>
    <x v="0"/>
    <s v="&lt;-2 SD"/>
    <s v="Yes"/>
    <x v="0"/>
    <x v="0"/>
    <n v="-2.3759676712595548"/>
    <x v="0"/>
    <x v="0"/>
    <x v="1"/>
    <x v="0"/>
    <n v="33"/>
    <n v="13"/>
    <n v="5"/>
    <x v="0"/>
    <x v="0"/>
    <x v="0"/>
    <x v="0"/>
    <n v="4"/>
    <n v="2"/>
    <n v="0"/>
    <x v="0"/>
    <x v="0"/>
    <x v="2"/>
    <x v="5"/>
    <x v="0"/>
    <x v="0"/>
  </r>
  <r>
    <s v="Komplett"/>
    <n v="131151"/>
    <n v="918"/>
    <x v="0"/>
    <x v="1"/>
    <x v="1"/>
    <x v="0"/>
    <x v="0"/>
    <x v="3"/>
    <s v="Uppsala"/>
    <x v="0"/>
    <s v="Yes"/>
    <m/>
    <x v="0"/>
    <x v="0"/>
    <n v="0.34135824649658641"/>
    <x v="0"/>
    <x v="1"/>
    <x v="1"/>
    <x v="0"/>
    <n v="79"/>
    <n v="0"/>
    <n v="128"/>
    <x v="0"/>
    <x v="0"/>
    <x v="1"/>
    <x v="0"/>
    <n v="11"/>
    <n v="11"/>
    <n v="0"/>
    <x v="0"/>
    <x v="0"/>
    <x v="0"/>
    <x v="5"/>
    <x v="0"/>
    <x v="0"/>
  </r>
  <r>
    <s v="Komplett"/>
    <n v="131187"/>
    <n v="919"/>
    <x v="0"/>
    <x v="1"/>
    <x v="1"/>
    <x v="1"/>
    <x v="2"/>
    <x v="3"/>
    <s v="Uppsala"/>
    <x v="0"/>
    <s v="Yes"/>
    <m/>
    <x v="0"/>
    <x v="0"/>
    <n v="-0.38138825324180009"/>
    <x v="0"/>
    <x v="1"/>
    <x v="1"/>
    <x v="0"/>
    <n v="36"/>
    <n v="15"/>
    <n v="49"/>
    <x v="0"/>
    <x v="0"/>
    <x v="0"/>
    <x v="0"/>
    <n v="5"/>
    <n v="0"/>
    <n v="0"/>
    <x v="0"/>
    <x v="2"/>
    <x v="1"/>
    <x v="6"/>
    <x v="1"/>
    <x v="0"/>
  </r>
  <r>
    <s v="Komplett"/>
    <n v="131190"/>
    <n v="920"/>
    <x v="0"/>
    <x v="1"/>
    <x v="1"/>
    <x v="0"/>
    <x v="0"/>
    <x v="5"/>
    <s v="Uppsala"/>
    <x v="1"/>
    <s v="Yes"/>
    <s v="&lt;-2 SD"/>
    <x v="0"/>
    <x v="1"/>
    <n v="-2.0404271548436306"/>
    <x v="0"/>
    <x v="2"/>
    <x v="1"/>
    <x v="0"/>
    <n v="0"/>
    <n v="0"/>
    <n v="4"/>
    <x v="0"/>
    <x v="0"/>
    <x v="0"/>
    <x v="0"/>
    <n v="1"/>
    <n v="0"/>
    <n v="0"/>
    <x v="0"/>
    <x v="0"/>
    <x v="0"/>
    <x v="5"/>
    <x v="0"/>
    <x v="1"/>
  </r>
  <r>
    <s v="Komplett"/>
    <n v="131196"/>
    <n v="921"/>
    <x v="0"/>
    <x v="0"/>
    <x v="1"/>
    <x v="0"/>
    <x v="0"/>
    <x v="4"/>
    <s v="Stockholm"/>
    <x v="1"/>
    <s v="Yes"/>
    <m/>
    <x v="1"/>
    <x v="1"/>
    <n v="0.38986354775828458"/>
    <x v="0"/>
    <x v="0"/>
    <x v="0"/>
    <x v="0"/>
    <n v="0"/>
    <n v="0"/>
    <n v="0"/>
    <x v="0"/>
    <x v="0"/>
    <x v="1"/>
    <x v="0"/>
    <n v="0"/>
    <n v="0"/>
    <n v="0"/>
    <x v="0"/>
    <x v="1"/>
    <x v="0"/>
    <x v="8"/>
    <x v="0"/>
    <x v="0"/>
  </r>
  <r>
    <s v="Komplett"/>
    <n v="131197"/>
    <n v="922"/>
    <x v="1"/>
    <x v="1"/>
    <x v="1"/>
    <x v="1"/>
    <x v="0"/>
    <x v="4"/>
    <s v="Stockholm"/>
    <x v="1"/>
    <s v="Yes"/>
    <m/>
    <x v="0"/>
    <x v="1"/>
    <n v="-0.84492166872029573"/>
    <x v="0"/>
    <x v="1"/>
    <x v="1"/>
    <x v="0"/>
    <n v="47"/>
    <n v="19"/>
    <n v="34"/>
    <x v="0"/>
    <x v="0"/>
    <x v="1"/>
    <x v="0"/>
    <n v="9"/>
    <n v="5"/>
    <n v="0"/>
    <x v="1"/>
    <x v="2"/>
    <x v="1"/>
    <x v="5"/>
    <x v="1"/>
    <x v="0"/>
  </r>
  <r>
    <s v="Bruten"/>
    <n v="131231"/>
    <n v="923"/>
    <x v="0"/>
    <x v="0"/>
    <x v="1"/>
    <x v="0"/>
    <x v="0"/>
    <x v="1"/>
    <s v="Uppsala"/>
    <x v="1"/>
    <s v="&lt;-2 SD"/>
    <s v="No"/>
    <x v="0"/>
    <x v="0"/>
    <n v="-3.7639453654467725"/>
    <x v="0"/>
    <x v="0"/>
    <x v="1"/>
    <x v="0"/>
    <n v="82"/>
    <n v="21"/>
    <n v="16"/>
    <x v="0"/>
    <x v="1"/>
    <x v="0"/>
    <x v="0"/>
    <n v="11"/>
    <n v="2"/>
    <n v="4"/>
    <x v="0"/>
    <x v="0"/>
    <x v="2"/>
    <x v="7"/>
    <x v="0"/>
    <x v="0"/>
  </r>
  <r>
    <s v="Komplett"/>
    <n v="131411"/>
    <n v="924"/>
    <x v="1"/>
    <x v="1"/>
    <x v="1"/>
    <x v="0"/>
    <x v="0"/>
    <x v="1"/>
    <s v="Göteborg"/>
    <x v="1"/>
    <s v="Yes"/>
    <m/>
    <x v="1"/>
    <x v="1"/>
    <n v="1.6729110394702447"/>
    <x v="0"/>
    <x v="1"/>
    <x v="0"/>
    <x v="1"/>
    <n v="79"/>
    <n v="21"/>
    <n v="28"/>
    <x v="0"/>
    <x v="1"/>
    <x v="1"/>
    <x v="0"/>
    <n v="19"/>
    <n v="2"/>
    <n v="1"/>
    <x v="0"/>
    <x v="0"/>
    <x v="1"/>
    <x v="7"/>
    <x v="0"/>
    <x v="0"/>
  </r>
  <r>
    <s v="Komplett"/>
    <n v="131458"/>
    <n v="925"/>
    <x v="0"/>
    <x v="1"/>
    <x v="1"/>
    <x v="0"/>
    <x v="1"/>
    <x v="3"/>
    <s v="Göteborg"/>
    <x v="1"/>
    <m/>
    <s v="Yes"/>
    <x v="0"/>
    <x v="0"/>
    <n v="-0.52404849669138864"/>
    <x v="1"/>
    <x v="1"/>
    <x v="1"/>
    <x v="0"/>
    <n v="40"/>
    <n v="17"/>
    <n v="0"/>
    <x v="0"/>
    <x v="0"/>
    <x v="0"/>
    <x v="0"/>
    <n v="5"/>
    <n v="0"/>
    <n v="0"/>
    <x v="1"/>
    <x v="0"/>
    <x v="0"/>
    <x v="7"/>
    <x v="0"/>
    <x v="1"/>
  </r>
  <r>
    <s v="Komplett"/>
    <n v="131466"/>
    <n v="926"/>
    <x v="0"/>
    <x v="0"/>
    <x v="0"/>
    <x v="0"/>
    <x v="0"/>
    <x v="1"/>
    <s v="Göteborg"/>
    <x v="1"/>
    <s v="&lt;-2 SD"/>
    <s v="No"/>
    <x v="1"/>
    <x v="1"/>
    <n v="-2.7432712215320909"/>
    <x v="0"/>
    <x v="0"/>
    <x v="0"/>
    <x v="1"/>
    <n v="19"/>
    <n v="22"/>
    <n v="5"/>
    <x v="0"/>
    <x v="1"/>
    <x v="1"/>
    <x v="0"/>
    <n v="9"/>
    <n v="7"/>
    <n v="0"/>
    <x v="0"/>
    <x v="0"/>
    <x v="0"/>
    <x v="8"/>
    <x v="0"/>
    <x v="0"/>
  </r>
  <r>
    <s v="Komplett"/>
    <n v="131591"/>
    <n v="927"/>
    <x v="1"/>
    <x v="1"/>
    <x v="1"/>
    <x v="0"/>
    <x v="0"/>
    <x v="2"/>
    <s v="Göteborg"/>
    <x v="1"/>
    <m/>
    <s v="No"/>
    <x v="0"/>
    <x v="1"/>
    <n v="-0.83023814725802925"/>
    <x v="0"/>
    <x v="2"/>
    <x v="1"/>
    <x v="0"/>
    <n v="5"/>
    <n v="0"/>
    <n v="0"/>
    <x v="0"/>
    <x v="0"/>
    <x v="0"/>
    <x v="0"/>
    <n v="3"/>
    <n v="1"/>
    <n v="0"/>
    <x v="1"/>
    <x v="2"/>
    <x v="1"/>
    <x v="5"/>
    <x v="1"/>
    <x v="0"/>
  </r>
  <r>
    <s v="Komplett"/>
    <n v="131598"/>
    <n v="928"/>
    <x v="0"/>
    <x v="0"/>
    <x v="1"/>
    <x v="0"/>
    <x v="0"/>
    <x v="4"/>
    <s v="Umeå"/>
    <x v="1"/>
    <m/>
    <s v="Yes"/>
    <x v="0"/>
    <x v="0"/>
    <n v="-0.8170411438576014"/>
    <x v="0"/>
    <x v="1"/>
    <x v="0"/>
    <x v="0"/>
    <n v="49"/>
    <n v="10"/>
    <n v="0"/>
    <x v="0"/>
    <x v="0"/>
    <x v="1"/>
    <x v="0"/>
    <n v="7"/>
    <n v="0"/>
    <n v="0"/>
    <x v="0"/>
    <x v="0"/>
    <x v="1"/>
    <x v="5"/>
    <x v="0"/>
    <x v="0"/>
  </r>
  <r>
    <s v="Komplett"/>
    <n v="131608"/>
    <n v="929"/>
    <x v="0"/>
    <x v="0"/>
    <x v="0"/>
    <x v="0"/>
    <x v="0"/>
    <x v="4"/>
    <s v="Göteborg"/>
    <x v="1"/>
    <m/>
    <s v="No"/>
    <x v="1"/>
    <x v="0"/>
    <n v="-1.4098928796471328"/>
    <x v="0"/>
    <x v="1"/>
    <x v="0"/>
    <x v="1"/>
    <n v="20"/>
    <n v="14"/>
    <n v="8"/>
    <x v="0"/>
    <x v="0"/>
    <x v="1"/>
    <x v="0"/>
    <n v="7"/>
    <n v="1"/>
    <n v="0"/>
    <x v="0"/>
    <x v="1"/>
    <x v="0"/>
    <x v="7"/>
    <x v="0"/>
    <x v="0"/>
  </r>
  <r>
    <s v="Komplett"/>
    <n v="131619"/>
    <n v="930"/>
    <x v="1"/>
    <x v="0"/>
    <x v="1"/>
    <x v="0"/>
    <x v="1"/>
    <x v="0"/>
    <s v="Göteborg"/>
    <x v="0"/>
    <m/>
    <s v="No"/>
    <x v="1"/>
    <x v="0"/>
    <n v="-1.0081915563957151"/>
    <x v="1"/>
    <x v="0"/>
    <x v="1"/>
    <x v="0"/>
    <n v="32"/>
    <n v="3"/>
    <n v="10"/>
    <x v="1"/>
    <x v="0"/>
    <x v="0"/>
    <x v="0"/>
    <n v="10"/>
    <n v="4"/>
    <n v="0"/>
    <x v="1"/>
    <x v="1"/>
    <x v="0"/>
    <x v="8"/>
    <x v="0"/>
    <x v="0"/>
  </r>
  <r>
    <s v="Bruten"/>
    <n v="131635"/>
    <n v="931"/>
    <x v="0"/>
    <x v="0"/>
    <x v="1"/>
    <x v="0"/>
    <x v="0"/>
    <x v="2"/>
    <s v="Linköping"/>
    <x v="1"/>
    <m/>
    <s v="No"/>
    <x v="1"/>
    <x v="0"/>
    <n v="-0.98852307950071205"/>
    <x v="0"/>
    <x v="0"/>
    <x v="1"/>
    <x v="1"/>
    <n v="28"/>
    <n v="14"/>
    <n v="4"/>
    <x v="1"/>
    <x v="0"/>
    <x v="1"/>
    <x v="0"/>
    <n v="5"/>
    <n v="5"/>
    <n v="0"/>
    <x v="0"/>
    <x v="0"/>
    <x v="1"/>
    <x v="7"/>
    <x v="0"/>
    <x v="0"/>
  </r>
  <r>
    <s v="Komplett"/>
    <n v="131672"/>
    <n v="932"/>
    <x v="0"/>
    <x v="1"/>
    <x v="1"/>
    <x v="1"/>
    <x v="0"/>
    <x v="2"/>
    <s v="Umeå"/>
    <x v="1"/>
    <s v="&lt;-2 SD"/>
    <s v="Yes"/>
    <x v="0"/>
    <x v="0"/>
    <n v="-3.9781129843241643"/>
    <x v="1"/>
    <x v="0"/>
    <x v="0"/>
    <x v="1"/>
    <n v="37"/>
    <n v="12"/>
    <n v="4"/>
    <x v="0"/>
    <x v="0"/>
    <x v="1"/>
    <x v="1"/>
    <n v="8"/>
    <n v="2"/>
    <n v="0"/>
    <x v="1"/>
    <x v="1"/>
    <x v="1"/>
    <x v="5"/>
    <x v="0"/>
    <x v="1"/>
  </r>
  <r>
    <s v="Komplett"/>
    <n v="131686"/>
    <n v="933"/>
    <x v="0"/>
    <x v="0"/>
    <x v="1"/>
    <x v="0"/>
    <x v="0"/>
    <x v="2"/>
    <s v="Stockholm"/>
    <x v="1"/>
    <m/>
    <s v="Yes"/>
    <x v="0"/>
    <x v="1"/>
    <n v="-1.4841376562577817"/>
    <x v="0"/>
    <x v="0"/>
    <x v="1"/>
    <x v="1"/>
    <n v="8"/>
    <n v="33"/>
    <n v="5"/>
    <x v="0"/>
    <x v="0"/>
    <x v="0"/>
    <x v="0"/>
    <n v="5"/>
    <n v="0"/>
    <n v="0"/>
    <x v="0"/>
    <x v="0"/>
    <x v="2"/>
    <x v="7"/>
    <x v="0"/>
    <x v="0"/>
  </r>
  <r>
    <s v="Komplett"/>
    <n v="131697"/>
    <n v="934"/>
    <x v="1"/>
    <x v="0"/>
    <x v="1"/>
    <x v="0"/>
    <x v="0"/>
    <x v="2"/>
    <s v="Stockholm"/>
    <x v="1"/>
    <s v="Yes"/>
    <m/>
    <x v="0"/>
    <x v="0"/>
    <n v="-0.18203458657144855"/>
    <x v="1"/>
    <x v="0"/>
    <x v="1"/>
    <x v="0"/>
    <n v="33"/>
    <n v="0"/>
    <n v="28"/>
    <x v="0"/>
    <x v="0"/>
    <x v="0"/>
    <x v="0"/>
    <n v="13"/>
    <n v="10"/>
    <n v="3"/>
    <x v="0"/>
    <x v="0"/>
    <x v="1"/>
    <x v="5"/>
    <x v="0"/>
    <x v="1"/>
  </r>
  <r>
    <s v="Komplett"/>
    <n v="131705"/>
    <n v="935"/>
    <x v="1"/>
    <x v="1"/>
    <x v="1"/>
    <x v="0"/>
    <x v="0"/>
    <x v="4"/>
    <s v="Stockholm"/>
    <x v="1"/>
    <s v="Yes"/>
    <m/>
    <x v="0"/>
    <x v="0"/>
    <n v="0.77138849929873776"/>
    <x v="0"/>
    <x v="2"/>
    <x v="1"/>
    <x v="0"/>
    <n v="29"/>
    <n v="21"/>
    <n v="9"/>
    <x v="0"/>
    <x v="0"/>
    <x v="0"/>
    <x v="0"/>
    <n v="6"/>
    <n v="0"/>
    <n v="0"/>
    <x v="0"/>
    <x v="0"/>
    <x v="2"/>
    <x v="5"/>
    <x v="0"/>
    <x v="1"/>
  </r>
  <r>
    <s v="Komplett"/>
    <n v="131719"/>
    <n v="936"/>
    <x v="0"/>
    <x v="1"/>
    <x v="1"/>
    <x v="0"/>
    <x v="0"/>
    <x v="2"/>
    <s v="Uppsala"/>
    <x v="0"/>
    <s v="No"/>
    <m/>
    <x v="0"/>
    <x v="0"/>
    <n v="-0.62491689934849082"/>
    <x v="0"/>
    <x v="0"/>
    <x v="1"/>
    <x v="0"/>
    <n v="58"/>
    <n v="0"/>
    <n v="36"/>
    <x v="1"/>
    <x v="0"/>
    <x v="0"/>
    <x v="0"/>
    <n v="4"/>
    <n v="0"/>
    <n v="0"/>
    <x v="0"/>
    <x v="0"/>
    <x v="1"/>
    <x v="5"/>
    <x v="0"/>
    <x v="0"/>
  </r>
  <r>
    <s v="Komplett"/>
    <n v="131730"/>
    <n v="937"/>
    <x v="1"/>
    <x v="1"/>
    <x v="1"/>
    <x v="0"/>
    <x v="0"/>
    <x v="2"/>
    <s v="Stockholm"/>
    <x v="1"/>
    <s v="Yes"/>
    <m/>
    <x v="0"/>
    <x v="0"/>
    <n v="-1.090543836992395"/>
    <x v="1"/>
    <x v="2"/>
    <x v="1"/>
    <x v="0"/>
    <n v="27"/>
    <n v="7"/>
    <n v="49"/>
    <x v="1"/>
    <x v="0"/>
    <x v="0"/>
    <x v="0"/>
    <n v="27"/>
    <n v="13"/>
    <n v="5"/>
    <x v="1"/>
    <x v="0"/>
    <x v="0"/>
    <x v="5"/>
    <x v="0"/>
    <x v="1"/>
  </r>
  <r>
    <s v="Komplett"/>
    <n v="131757"/>
    <n v="938"/>
    <x v="0"/>
    <x v="1"/>
    <x v="1"/>
    <x v="0"/>
    <x v="0"/>
    <x v="2"/>
    <s v="Lund"/>
    <x v="1"/>
    <s v="Yes"/>
    <m/>
    <x v="0"/>
    <x v="1"/>
    <n v="-0.6929697105174919"/>
    <x v="0"/>
    <x v="2"/>
    <x v="1"/>
    <x v="0"/>
    <n v="33"/>
    <n v="29"/>
    <n v="20"/>
    <x v="1"/>
    <x v="0"/>
    <x v="0"/>
    <x v="0"/>
    <n v="10"/>
    <n v="0"/>
    <n v="0"/>
    <x v="0"/>
    <x v="0"/>
    <x v="2"/>
    <x v="7"/>
    <x v="0"/>
    <x v="1"/>
  </r>
  <r>
    <s v="Komplett"/>
    <n v="131777"/>
    <n v="939"/>
    <x v="1"/>
    <x v="1"/>
    <x v="1"/>
    <x v="0"/>
    <x v="2"/>
    <x v="4"/>
    <s v="Lund"/>
    <x v="1"/>
    <s v="No"/>
    <m/>
    <x v="1"/>
    <x v="1"/>
    <n v="-0.24396619325607735"/>
    <x v="0"/>
    <x v="0"/>
    <x v="1"/>
    <x v="0"/>
    <n v="0"/>
    <n v="0"/>
    <n v="2"/>
    <x v="1"/>
    <x v="1"/>
    <x v="0"/>
    <x v="0"/>
    <n v="0"/>
    <n v="0"/>
    <n v="0"/>
    <x v="0"/>
    <x v="2"/>
    <x v="1"/>
    <x v="6"/>
    <x v="1"/>
    <x v="0"/>
  </r>
  <r>
    <s v="Komplett"/>
    <n v="131779"/>
    <n v="940"/>
    <x v="0"/>
    <x v="1"/>
    <x v="1"/>
    <x v="0"/>
    <x v="0"/>
    <x v="2"/>
    <s v="Lund"/>
    <x v="1"/>
    <m/>
    <s v="Yes"/>
    <x v="1"/>
    <x v="1"/>
    <n v="-0.27265202784945713"/>
    <x v="1"/>
    <x v="0"/>
    <x v="1"/>
    <x v="1"/>
    <n v="9"/>
    <n v="17"/>
    <n v="0"/>
    <x v="1"/>
    <x v="0"/>
    <x v="1"/>
    <x v="1"/>
    <n v="4"/>
    <n v="0"/>
    <n v="0"/>
    <x v="1"/>
    <x v="0"/>
    <x v="0"/>
    <x v="5"/>
    <x v="0"/>
    <x v="1"/>
  </r>
  <r>
    <s v="Komplett"/>
    <n v="131787"/>
    <n v="941"/>
    <x v="1"/>
    <x v="1"/>
    <x v="1"/>
    <x v="0"/>
    <x v="0"/>
    <x v="3"/>
    <s v="Lund"/>
    <x v="1"/>
    <s v="Yes"/>
    <m/>
    <x v="0"/>
    <x v="1"/>
    <n v="-1.0887012352571708"/>
    <x v="0"/>
    <x v="2"/>
    <x v="1"/>
    <x v="0"/>
    <n v="0"/>
    <n v="0"/>
    <n v="28"/>
    <x v="0"/>
    <x v="0"/>
    <x v="1"/>
    <x v="0"/>
    <n v="17"/>
    <n v="0"/>
    <n v="0"/>
    <x v="0"/>
    <x v="0"/>
    <x v="1"/>
    <x v="5"/>
    <x v="0"/>
    <x v="1"/>
  </r>
  <r>
    <s v="Komplett"/>
    <n v="131888"/>
    <n v="942"/>
    <x v="0"/>
    <x v="1"/>
    <x v="1"/>
    <x v="0"/>
    <x v="0"/>
    <x v="3"/>
    <s v="Stockholm"/>
    <x v="0"/>
    <m/>
    <s v="Yes"/>
    <x v="0"/>
    <x v="0"/>
    <n v="-1.4343343792021515"/>
    <x v="0"/>
    <x v="1"/>
    <x v="1"/>
    <x v="0"/>
    <n v="43"/>
    <n v="14"/>
    <n v="5"/>
    <x v="0"/>
    <x v="0"/>
    <x v="0"/>
    <x v="0"/>
    <n v="6"/>
    <n v="4"/>
    <n v="0"/>
    <x v="0"/>
    <x v="0"/>
    <x v="0"/>
    <x v="5"/>
    <x v="0"/>
    <x v="1"/>
  </r>
  <r>
    <s v="Bruten"/>
    <n v="131904"/>
    <n v="943"/>
    <x v="0"/>
    <x v="0"/>
    <x v="1"/>
    <x v="1"/>
    <x v="0"/>
    <x v="3"/>
    <s v="Umeå"/>
    <x v="1"/>
    <s v="Yes"/>
    <m/>
    <x v="0"/>
    <x v="1"/>
    <n v="0.93029265456424826"/>
    <x v="0"/>
    <x v="0"/>
    <x v="1"/>
    <x v="0"/>
    <n v="67"/>
    <n v="3"/>
    <n v="50"/>
    <x v="0"/>
    <x v="0"/>
    <x v="0"/>
    <x v="0"/>
    <n v="17"/>
    <n v="3"/>
    <n v="1"/>
    <x v="0"/>
    <x v="0"/>
    <x v="0"/>
    <x v="7"/>
    <x v="0"/>
    <x v="1"/>
  </r>
  <r>
    <s v="Komplett"/>
    <n v="131911"/>
    <n v="944"/>
    <x v="1"/>
    <x v="1"/>
    <x v="1"/>
    <x v="0"/>
    <x v="0"/>
    <x v="0"/>
    <s v="Stockholm"/>
    <x v="1"/>
    <s v="&lt;-2 SD"/>
    <s v="Yes"/>
    <x v="0"/>
    <x v="0"/>
    <n v="-4.2363433667781498"/>
    <x v="0"/>
    <x v="0"/>
    <x v="1"/>
    <x v="0"/>
    <n v="0"/>
    <n v="0"/>
    <n v="0"/>
    <x v="0"/>
    <x v="0"/>
    <x v="0"/>
    <x v="0"/>
    <n v="0"/>
    <n v="0"/>
    <n v="0"/>
    <x v="0"/>
    <x v="0"/>
    <x v="0"/>
    <x v="5"/>
    <x v="0"/>
    <x v="0"/>
  </r>
  <r>
    <s v="Komplett"/>
    <n v="131922"/>
    <n v="945"/>
    <x v="1"/>
    <x v="0"/>
    <x v="1"/>
    <x v="0"/>
    <x v="2"/>
    <x v="0"/>
    <s v="Stockholm"/>
    <x v="1"/>
    <s v="&lt;-2 SD"/>
    <s v="Yes"/>
    <x v="1"/>
    <x v="0"/>
    <n v="-2.0758851343558988"/>
    <x v="0"/>
    <x v="0"/>
    <x v="1"/>
    <x v="0"/>
    <n v="31"/>
    <n v="22"/>
    <n v="2"/>
    <x v="0"/>
    <x v="0"/>
    <x v="1"/>
    <x v="0"/>
    <n v="3"/>
    <n v="1"/>
    <n v="0"/>
    <x v="0"/>
    <x v="0"/>
    <x v="2"/>
    <x v="7"/>
    <x v="0"/>
    <x v="1"/>
  </r>
  <r>
    <s v="Komplett"/>
    <n v="131924"/>
    <n v="946"/>
    <x v="1"/>
    <x v="1"/>
    <x v="1"/>
    <x v="0"/>
    <x v="0"/>
    <x v="0"/>
    <s v="Stockholm"/>
    <x v="0"/>
    <m/>
    <s v="Yes"/>
    <x v="0"/>
    <x v="0"/>
    <n v="-1.2532195440741167"/>
    <x v="0"/>
    <x v="2"/>
    <x v="1"/>
    <x v="0"/>
    <n v="31"/>
    <n v="22"/>
    <n v="2"/>
    <x v="1"/>
    <x v="0"/>
    <x v="0"/>
    <x v="0"/>
    <n v="1"/>
    <n v="3"/>
    <n v="0"/>
    <x v="0"/>
    <x v="0"/>
    <x v="2"/>
    <x v="6"/>
    <x v="0"/>
    <x v="1"/>
  </r>
  <r>
    <s v="Komplett"/>
    <n v="131929"/>
    <n v="947"/>
    <x v="0"/>
    <x v="1"/>
    <x v="1"/>
    <x v="1"/>
    <x v="0"/>
    <x v="0"/>
    <s v="Stockholm"/>
    <x v="1"/>
    <s v="&lt;-2 SD"/>
    <s v="Yes"/>
    <x v="1"/>
    <x v="0"/>
    <n v="-2.8294809045764708"/>
    <x v="0"/>
    <x v="0"/>
    <x v="1"/>
    <x v="0"/>
    <n v="38"/>
    <n v="0"/>
    <n v="3"/>
    <x v="0"/>
    <x v="0"/>
    <x v="0"/>
    <x v="1"/>
    <n v="1"/>
    <n v="1"/>
    <n v="0"/>
    <x v="0"/>
    <x v="1"/>
    <x v="1"/>
    <x v="5"/>
    <x v="1"/>
    <x v="0"/>
  </r>
  <r>
    <s v="Komplett"/>
    <n v="131937"/>
    <n v="948"/>
    <x v="0"/>
    <x v="1"/>
    <x v="1"/>
    <x v="0"/>
    <x v="0"/>
    <x v="4"/>
    <s v="Stockholm"/>
    <x v="1"/>
    <m/>
    <s v="Yes"/>
    <x v="1"/>
    <x v="1"/>
    <n v="0.30790465573074266"/>
    <x v="0"/>
    <x v="0"/>
    <x v="0"/>
    <x v="1"/>
    <n v="50"/>
    <n v="27"/>
    <n v="3"/>
    <x v="1"/>
    <x v="0"/>
    <x v="1"/>
    <x v="0"/>
    <n v="4"/>
    <n v="1"/>
    <n v="0"/>
    <x v="0"/>
    <x v="2"/>
    <x v="1"/>
    <x v="5"/>
    <x v="1"/>
    <x v="0"/>
  </r>
  <r>
    <s v="Komplett"/>
    <n v="131944"/>
    <n v="949"/>
    <x v="1"/>
    <x v="1"/>
    <x v="1"/>
    <x v="0"/>
    <x v="0"/>
    <x v="5"/>
    <s v="Stockholm"/>
    <x v="1"/>
    <s v="Yes"/>
    <m/>
    <x v="0"/>
    <x v="1"/>
    <n v="-0.23335789732252518"/>
    <x v="0"/>
    <x v="2"/>
    <x v="1"/>
    <x v="0"/>
    <n v="33"/>
    <n v="49"/>
    <n v="30"/>
    <x v="0"/>
    <x v="0"/>
    <x v="0"/>
    <x v="0"/>
    <n v="8"/>
    <n v="4"/>
    <n v="0"/>
    <x v="0"/>
    <x v="0"/>
    <x v="2"/>
    <x v="7"/>
    <x v="0"/>
    <x v="1"/>
  </r>
  <r>
    <s v="Komplett"/>
    <n v="131955"/>
    <n v="950"/>
    <x v="0"/>
    <x v="1"/>
    <x v="1"/>
    <x v="0"/>
    <x v="2"/>
    <x v="5"/>
    <s v="Stockholm"/>
    <x v="0"/>
    <s v="&lt;-2 SD"/>
    <s v="Yes"/>
    <x v="1"/>
    <x v="1"/>
    <n v="-4.127165740438052"/>
    <x v="0"/>
    <x v="2"/>
    <x v="1"/>
    <x v="0"/>
    <n v="47"/>
    <n v="22"/>
    <n v="4"/>
    <x v="0"/>
    <x v="0"/>
    <x v="0"/>
    <x v="0"/>
    <n v="7"/>
    <n v="0"/>
    <n v="0"/>
    <x v="0"/>
    <x v="2"/>
    <x v="1"/>
    <x v="6"/>
    <x v="1"/>
    <x v="0"/>
  </r>
  <r>
    <s v="Komplett"/>
    <n v="131973"/>
    <n v="951"/>
    <x v="0"/>
    <x v="1"/>
    <x v="1"/>
    <x v="0"/>
    <x v="0"/>
    <x v="5"/>
    <s v="Uppsala"/>
    <x v="1"/>
    <s v="Yes"/>
    <m/>
    <x v="0"/>
    <x v="0"/>
    <n v="-1.5720953082780644"/>
    <x v="0"/>
    <x v="2"/>
    <x v="1"/>
    <x v="0"/>
    <n v="0"/>
    <n v="0"/>
    <n v="6"/>
    <x v="1"/>
    <x v="0"/>
    <x v="0"/>
    <x v="0"/>
    <n v="0"/>
    <n v="0"/>
    <n v="0"/>
    <x v="0"/>
    <x v="0"/>
    <x v="2"/>
    <x v="7"/>
    <x v="0"/>
    <x v="0"/>
  </r>
  <r>
    <s v="Komplett"/>
    <n v="131975"/>
    <n v="952"/>
    <x v="0"/>
    <x v="1"/>
    <x v="1"/>
    <x v="0"/>
    <x v="0"/>
    <x v="3"/>
    <s v="Göteborg"/>
    <x v="1"/>
    <s v="Yes"/>
    <m/>
    <x v="1"/>
    <x v="1"/>
    <n v="1.168770453482936E-2"/>
    <x v="0"/>
    <x v="0"/>
    <x v="0"/>
    <x v="0"/>
    <n v="0"/>
    <n v="0"/>
    <n v="2"/>
    <x v="0"/>
    <x v="0"/>
    <x v="1"/>
    <x v="0"/>
    <n v="1"/>
    <n v="1"/>
    <n v="0"/>
    <x v="1"/>
    <x v="2"/>
    <x v="1"/>
    <x v="5"/>
    <x v="1"/>
    <x v="0"/>
  </r>
  <r>
    <s v="Komplett"/>
    <n v="131979"/>
    <n v="953"/>
    <x v="1"/>
    <x v="1"/>
    <x v="1"/>
    <x v="0"/>
    <x v="0"/>
    <x v="5"/>
    <s v="Linköping"/>
    <x v="1"/>
    <s v="Yes"/>
    <m/>
    <x v="0"/>
    <x v="1"/>
    <n v="0.1062296077092344"/>
    <x v="0"/>
    <x v="2"/>
    <x v="1"/>
    <x v="0"/>
    <n v="0"/>
    <n v="0"/>
    <n v="22"/>
    <x v="0"/>
    <x v="0"/>
    <x v="0"/>
    <x v="0"/>
    <n v="12"/>
    <n v="5"/>
    <n v="0"/>
    <x v="0"/>
    <x v="0"/>
    <x v="2"/>
    <x v="7"/>
    <x v="0"/>
    <x v="0"/>
  </r>
  <r>
    <s v="Bruten"/>
    <n v="132004"/>
    <n v="954"/>
    <x v="0"/>
    <x v="1"/>
    <x v="1"/>
    <x v="0"/>
    <x v="0"/>
    <x v="3"/>
    <s v="Umeå"/>
    <x v="1"/>
    <m/>
    <s v="Yes"/>
    <x v="0"/>
    <x v="0"/>
    <n v="-0.40211108318673033"/>
    <x v="0"/>
    <x v="0"/>
    <x v="0"/>
    <x v="0"/>
    <n v="7"/>
    <n v="0"/>
    <n v="0"/>
    <x v="0"/>
    <x v="0"/>
    <x v="1"/>
    <x v="1"/>
    <n v="0"/>
    <n v="0"/>
    <n v="0"/>
    <x v="0"/>
    <x v="0"/>
    <x v="0"/>
    <x v="5"/>
    <x v="0"/>
    <x v="0"/>
  </r>
  <r>
    <s v="Komplett"/>
    <n v="132019"/>
    <n v="955"/>
    <x v="0"/>
    <x v="0"/>
    <x v="0"/>
    <x v="0"/>
    <x v="0"/>
    <x v="5"/>
    <s v="Lund"/>
    <x v="1"/>
    <s v="&lt;-2 SD"/>
    <s v="Yes"/>
    <x v="0"/>
    <x v="0"/>
    <n v="-3.3341710647566387"/>
    <x v="0"/>
    <x v="1"/>
    <x v="0"/>
    <x v="0"/>
    <n v="31"/>
    <n v="40"/>
    <n v="9"/>
    <x v="0"/>
    <x v="0"/>
    <x v="1"/>
    <x v="0"/>
    <n v="8"/>
    <n v="2"/>
    <n v="0"/>
    <x v="0"/>
    <x v="0"/>
    <x v="0"/>
    <x v="7"/>
    <x v="0"/>
    <x v="0"/>
  </r>
  <r>
    <s v="Komplett"/>
    <n v="132047"/>
    <n v="956"/>
    <x v="0"/>
    <x v="1"/>
    <x v="1"/>
    <x v="0"/>
    <x v="0"/>
    <x v="5"/>
    <s v="Göteborg"/>
    <x v="1"/>
    <s v="Yes"/>
    <m/>
    <x v="0"/>
    <x v="1"/>
    <n v="0.21154595557534933"/>
    <x v="0"/>
    <x v="0"/>
    <x v="1"/>
    <x v="0"/>
    <n v="30"/>
    <n v="4"/>
    <n v="28"/>
    <x v="0"/>
    <x v="0"/>
    <x v="1"/>
    <x v="1"/>
    <n v="11"/>
    <n v="1"/>
    <n v="0"/>
    <x v="0"/>
    <x v="0"/>
    <x v="0"/>
    <x v="5"/>
    <x v="0"/>
    <x v="0"/>
  </r>
  <r>
    <s v="Komplett"/>
    <n v="132050"/>
    <n v="957"/>
    <x v="0"/>
    <x v="1"/>
    <x v="1"/>
    <x v="0"/>
    <x v="0"/>
    <x v="3"/>
    <s v="Göteborg"/>
    <x v="1"/>
    <s v="Yes"/>
    <m/>
    <x v="1"/>
    <x v="1"/>
    <n v="0.88143062971438246"/>
    <x v="0"/>
    <x v="0"/>
    <x v="1"/>
    <x v="0"/>
    <n v="31"/>
    <n v="32"/>
    <n v="47"/>
    <x v="0"/>
    <x v="0"/>
    <x v="0"/>
    <x v="0"/>
    <n v="37"/>
    <n v="10"/>
    <n v="18"/>
    <x v="0"/>
    <x v="2"/>
    <x v="1"/>
    <x v="5"/>
    <x v="1"/>
    <x v="0"/>
  </r>
  <r>
    <s v="Komplett"/>
    <n v="132056"/>
    <n v="958"/>
    <x v="1"/>
    <x v="0"/>
    <x v="1"/>
    <x v="1"/>
    <x v="0"/>
    <x v="3"/>
    <s v="Lund"/>
    <x v="1"/>
    <m/>
    <s v="Yes"/>
    <x v="0"/>
    <x v="1"/>
    <n v="-0.68649885583524028"/>
    <x v="0"/>
    <x v="1"/>
    <x v="1"/>
    <x v="0"/>
    <n v="4"/>
    <n v="44"/>
    <n v="0"/>
    <x v="0"/>
    <x v="1"/>
    <x v="0"/>
    <x v="1"/>
    <n v="2"/>
    <n v="0"/>
    <n v="0"/>
    <x v="1"/>
    <x v="0"/>
    <x v="0"/>
    <x v="5"/>
    <x v="0"/>
    <x v="1"/>
  </r>
  <r>
    <s v="Komplett"/>
    <n v="132091"/>
    <n v="959"/>
    <x v="0"/>
    <x v="0"/>
    <x v="1"/>
    <x v="0"/>
    <x v="0"/>
    <x v="3"/>
    <s v="Göteborg"/>
    <x v="1"/>
    <s v="Yes"/>
    <m/>
    <x v="0"/>
    <x v="0"/>
    <n v="-1.8808777429467083"/>
    <x v="1"/>
    <x v="0"/>
    <x v="0"/>
    <x v="0"/>
    <n v="62"/>
    <n v="10"/>
    <n v="35"/>
    <x v="0"/>
    <x v="0"/>
    <x v="0"/>
    <x v="0"/>
    <n v="34"/>
    <n v="10"/>
    <n v="3"/>
    <x v="0"/>
    <x v="0"/>
    <x v="2"/>
    <x v="5"/>
    <x v="0"/>
    <x v="1"/>
  </r>
  <r>
    <s v="Komplett"/>
    <n v="132099"/>
    <n v="960"/>
    <x v="0"/>
    <x v="0"/>
    <x v="0"/>
    <x v="0"/>
    <x v="0"/>
    <x v="3"/>
    <s v="Göteborg"/>
    <x v="1"/>
    <m/>
    <s v="Yes"/>
    <x v="0"/>
    <x v="0"/>
    <n v="-1.6818130397073796"/>
    <x v="1"/>
    <x v="0"/>
    <x v="1"/>
    <x v="0"/>
    <n v="0"/>
    <n v="0"/>
    <n v="3"/>
    <x v="0"/>
    <x v="0"/>
    <x v="0"/>
    <x v="0"/>
    <n v="5"/>
    <n v="3"/>
    <n v="1"/>
    <x v="1"/>
    <x v="0"/>
    <x v="1"/>
    <x v="5"/>
    <x v="0"/>
    <x v="1"/>
  </r>
  <r>
    <s v="Bruten"/>
    <n v="132134"/>
    <n v="961"/>
    <x v="0"/>
    <x v="1"/>
    <x v="1"/>
    <x v="0"/>
    <x v="0"/>
    <x v="0"/>
    <s v="Lund"/>
    <x v="0"/>
    <s v="Yes"/>
    <m/>
    <x v="0"/>
    <x v="1"/>
    <n v="-0.322061191626409"/>
    <x v="0"/>
    <x v="0"/>
    <x v="1"/>
    <x v="0"/>
    <n v="29"/>
    <n v="28"/>
    <n v="15"/>
    <x v="0"/>
    <x v="0"/>
    <x v="0"/>
    <x v="0"/>
    <n v="13"/>
    <n v="1"/>
    <n v="0"/>
    <x v="0"/>
    <x v="0"/>
    <x v="1"/>
    <x v="7"/>
    <x v="0"/>
    <x v="1"/>
  </r>
  <r>
    <s v="Komplett"/>
    <n v="132162"/>
    <n v="962"/>
    <x v="0"/>
    <x v="0"/>
    <x v="1"/>
    <x v="1"/>
    <x v="0"/>
    <x v="5"/>
    <s v="Göteborg"/>
    <x v="1"/>
    <m/>
    <s v="Yes"/>
    <x v="0"/>
    <x v="1"/>
    <n v="0.19924571265921867"/>
    <x v="0"/>
    <x v="0"/>
    <x v="0"/>
    <x v="0"/>
    <n v="1"/>
    <n v="8"/>
    <n v="2"/>
    <x v="0"/>
    <x v="0"/>
    <x v="0"/>
    <x v="0"/>
    <n v="2"/>
    <n v="0"/>
    <n v="0"/>
    <x v="0"/>
    <x v="0"/>
    <x v="0"/>
    <x v="7"/>
    <x v="0"/>
    <x v="1"/>
  </r>
  <r>
    <s v="Bruten"/>
    <n v="132165"/>
    <n v="963"/>
    <x v="0"/>
    <x v="1"/>
    <x v="1"/>
    <x v="0"/>
    <x v="0"/>
    <x v="1"/>
    <s v="Lund"/>
    <x v="1"/>
    <m/>
    <s v="No"/>
    <x v="0"/>
    <x v="0"/>
    <n v="-0.34782608695652173"/>
    <x v="1"/>
    <x v="2"/>
    <x v="1"/>
    <x v="0"/>
    <n v="1"/>
    <n v="12"/>
    <n v="0"/>
    <x v="0"/>
    <x v="0"/>
    <x v="0"/>
    <x v="0"/>
    <n v="1"/>
    <n v="0"/>
    <n v="0"/>
    <x v="0"/>
    <x v="0"/>
    <x v="1"/>
    <x v="7"/>
    <x v="0"/>
    <x v="0"/>
  </r>
  <r>
    <s v="Bruten"/>
    <n v="132175"/>
    <n v="964"/>
    <x v="0"/>
    <x v="1"/>
    <x v="1"/>
    <x v="0"/>
    <x v="0"/>
    <x v="4"/>
    <s v="Göteborg"/>
    <x v="1"/>
    <s v="No"/>
    <m/>
    <x v="0"/>
    <x v="0"/>
    <m/>
    <x v="1"/>
    <x v="2"/>
    <x v="1"/>
    <x v="0"/>
    <n v="0"/>
    <n v="0"/>
    <n v="6"/>
    <x v="0"/>
    <x v="0"/>
    <x v="1"/>
    <x v="0"/>
    <n v="7"/>
    <n v="4"/>
    <n v="0"/>
    <x v="0"/>
    <x v="0"/>
    <x v="0"/>
    <x v="5"/>
    <x v="0"/>
    <x v="0"/>
  </r>
  <r>
    <s v="Komplett"/>
    <n v="132229"/>
    <n v="965"/>
    <x v="1"/>
    <x v="1"/>
    <x v="1"/>
    <x v="0"/>
    <x v="0"/>
    <x v="4"/>
    <s v="Linköping"/>
    <x v="0"/>
    <m/>
    <s v="Yes"/>
    <x v="0"/>
    <x v="0"/>
    <n v="-0.23834236727789951"/>
    <x v="0"/>
    <x v="0"/>
    <x v="1"/>
    <x v="0"/>
    <n v="26"/>
    <n v="20"/>
    <n v="3"/>
    <x v="0"/>
    <x v="0"/>
    <x v="0"/>
    <x v="0"/>
    <n v="5"/>
    <n v="3"/>
    <n v="0"/>
    <x v="1"/>
    <x v="0"/>
    <x v="2"/>
    <x v="5"/>
    <x v="0"/>
    <x v="1"/>
  </r>
  <r>
    <s v="Bruten"/>
    <n v="132243"/>
    <n v="966"/>
    <x v="1"/>
    <x v="1"/>
    <x v="1"/>
    <x v="0"/>
    <x v="0"/>
    <x v="4"/>
    <s v="Lund"/>
    <x v="0"/>
    <m/>
    <s v="Yes"/>
    <x v="0"/>
    <x v="0"/>
    <n v="-1.3125512715340442"/>
    <x v="1"/>
    <x v="1"/>
    <x v="1"/>
    <x v="0"/>
    <n v="16"/>
    <n v="1"/>
    <n v="0"/>
    <x v="0"/>
    <x v="0"/>
    <x v="0"/>
    <x v="0"/>
    <n v="2"/>
    <n v="0"/>
    <n v="0"/>
    <x v="0"/>
    <x v="0"/>
    <x v="2"/>
    <x v="5"/>
    <x v="0"/>
    <x v="1"/>
  </r>
  <r>
    <s v="Bruten"/>
    <n v="132247"/>
    <n v="967"/>
    <x v="0"/>
    <x v="1"/>
    <x v="1"/>
    <x v="0"/>
    <x v="0"/>
    <x v="4"/>
    <s v="Lund"/>
    <x v="1"/>
    <m/>
    <s v="Yes"/>
    <x v="0"/>
    <x v="0"/>
    <n v="-0.90237899917965536"/>
    <x v="1"/>
    <x v="0"/>
    <x v="1"/>
    <x v="0"/>
    <n v="17"/>
    <n v="4"/>
    <n v="0"/>
    <x v="0"/>
    <x v="0"/>
    <x v="1"/>
    <x v="0"/>
    <n v="2"/>
    <n v="0"/>
    <n v="0"/>
    <x v="0"/>
    <x v="0"/>
    <x v="0"/>
    <x v="5"/>
    <x v="0"/>
    <x v="0"/>
  </r>
  <r>
    <s v="Komplett"/>
    <n v="132272"/>
    <n v="968"/>
    <x v="1"/>
    <x v="1"/>
    <x v="1"/>
    <x v="0"/>
    <x v="1"/>
    <x v="5"/>
    <s v="Linköping"/>
    <x v="0"/>
    <m/>
    <s v="No"/>
    <x v="0"/>
    <x v="1"/>
    <n v="0.90155591100770682"/>
    <x v="0"/>
    <x v="2"/>
    <x v="1"/>
    <x v="0"/>
    <n v="77"/>
    <n v="39"/>
    <n v="2"/>
    <x v="0"/>
    <x v="0"/>
    <x v="0"/>
    <x v="0"/>
    <n v="7"/>
    <n v="0"/>
    <n v="0"/>
    <x v="0"/>
    <x v="2"/>
    <x v="0"/>
    <x v="5"/>
    <x v="0"/>
    <x v="0"/>
  </r>
  <r>
    <s v="Komplett"/>
    <n v="132290"/>
    <n v="969"/>
    <x v="1"/>
    <x v="1"/>
    <x v="1"/>
    <x v="0"/>
    <x v="0"/>
    <x v="0"/>
    <s v="Lund"/>
    <x v="1"/>
    <s v="Yes"/>
    <m/>
    <x v="1"/>
    <x v="0"/>
    <n v="-0.29717682020802372"/>
    <x v="0"/>
    <x v="0"/>
    <x v="1"/>
    <x v="0"/>
    <n v="39"/>
    <n v="21"/>
    <n v="26"/>
    <x v="0"/>
    <x v="0"/>
    <x v="0"/>
    <x v="0"/>
    <n v="21"/>
    <n v="5"/>
    <n v="0"/>
    <x v="0"/>
    <x v="2"/>
    <x v="1"/>
    <x v="5"/>
    <x v="1"/>
    <x v="0"/>
  </r>
  <r>
    <s v="Komplett"/>
    <n v="132312"/>
    <n v="970"/>
    <x v="0"/>
    <x v="1"/>
    <x v="1"/>
    <x v="0"/>
    <x v="0"/>
    <x v="0"/>
    <s v="Umeå"/>
    <x v="1"/>
    <m/>
    <s v="Yes"/>
    <x v="0"/>
    <x v="1"/>
    <n v="-1.0663564538800834"/>
    <x v="0"/>
    <x v="2"/>
    <x v="1"/>
    <x v="0"/>
    <n v="75"/>
    <n v="20"/>
    <n v="12"/>
    <x v="1"/>
    <x v="0"/>
    <x v="0"/>
    <x v="0"/>
    <n v="12"/>
    <n v="3"/>
    <n v="0"/>
    <x v="0"/>
    <x v="2"/>
    <x v="1"/>
    <x v="7"/>
    <x v="0"/>
    <x v="1"/>
  </r>
  <r>
    <s v="Komplett"/>
    <n v="132313"/>
    <n v="971"/>
    <x v="1"/>
    <x v="1"/>
    <x v="1"/>
    <x v="0"/>
    <x v="0"/>
    <x v="5"/>
    <s v="Umeå"/>
    <x v="1"/>
    <m/>
    <s v="Yes"/>
    <x v="0"/>
    <x v="0"/>
    <n v="0.39746013280984926"/>
    <x v="1"/>
    <x v="2"/>
    <x v="1"/>
    <x v="0"/>
    <n v="46"/>
    <n v="15"/>
    <n v="11"/>
    <x v="1"/>
    <x v="0"/>
    <x v="0"/>
    <x v="0"/>
    <n v="7"/>
    <n v="2"/>
    <n v="0"/>
    <x v="0"/>
    <x v="0"/>
    <x v="1"/>
    <x v="7"/>
    <x v="0"/>
    <x v="1"/>
  </r>
  <r>
    <s v="Komplett"/>
    <n v="132321"/>
    <n v="972"/>
    <x v="1"/>
    <x v="0"/>
    <x v="1"/>
    <x v="0"/>
    <x v="0"/>
    <x v="0"/>
    <s v="Stockholm"/>
    <x v="0"/>
    <m/>
    <s v="No"/>
    <x v="0"/>
    <x v="0"/>
    <n v="-0.86019673806583485"/>
    <x v="1"/>
    <x v="0"/>
    <x v="1"/>
    <x v="0"/>
    <n v="0"/>
    <n v="0"/>
    <n v="4"/>
    <x v="0"/>
    <x v="0"/>
    <x v="0"/>
    <x v="0"/>
    <n v="5"/>
    <n v="5"/>
    <n v="1"/>
    <x v="0"/>
    <x v="0"/>
    <x v="2"/>
    <x v="7"/>
    <x v="0"/>
    <x v="0"/>
  </r>
  <r>
    <s v="Komplett"/>
    <n v="132355"/>
    <n v="973"/>
    <x v="0"/>
    <x v="0"/>
    <x v="0"/>
    <x v="0"/>
    <x v="0"/>
    <x v="0"/>
    <s v="Stockholm"/>
    <x v="0"/>
    <m/>
    <s v="Yes"/>
    <x v="1"/>
    <x v="1"/>
    <n v="-0.45104998521147588"/>
    <x v="1"/>
    <x v="0"/>
    <x v="1"/>
    <x v="0"/>
    <n v="13"/>
    <n v="0"/>
    <n v="0"/>
    <x v="0"/>
    <x v="0"/>
    <x v="1"/>
    <x v="0"/>
    <n v="0"/>
    <n v="0"/>
    <n v="0"/>
    <x v="0"/>
    <x v="0"/>
    <x v="0"/>
    <x v="7"/>
    <x v="0"/>
    <x v="1"/>
  </r>
  <r>
    <s v="Komplett"/>
    <n v="132393"/>
    <n v="974"/>
    <x v="0"/>
    <x v="1"/>
    <x v="1"/>
    <x v="0"/>
    <x v="0"/>
    <x v="3"/>
    <s v="Stockholm"/>
    <x v="1"/>
    <m/>
    <s v="Yes"/>
    <x v="1"/>
    <x v="1"/>
    <n v="-1.0589552998676306"/>
    <x v="0"/>
    <x v="2"/>
    <x v="1"/>
    <x v="0"/>
    <n v="52"/>
    <n v="7"/>
    <n v="19"/>
    <x v="1"/>
    <x v="0"/>
    <x v="0"/>
    <x v="0"/>
    <n v="12"/>
    <n v="6"/>
    <n v="3"/>
    <x v="0"/>
    <x v="0"/>
    <x v="0"/>
    <x v="7"/>
    <x v="0"/>
    <x v="0"/>
  </r>
  <r>
    <s v="Komplett"/>
    <n v="132394"/>
    <n v="975"/>
    <x v="0"/>
    <x v="1"/>
    <x v="1"/>
    <x v="0"/>
    <x v="0"/>
    <x v="3"/>
    <s v="Stockholm"/>
    <x v="1"/>
    <s v="&lt;-2 SD"/>
    <s v="Yes"/>
    <x v="0"/>
    <x v="1"/>
    <n v="-2.3419203747072599"/>
    <x v="0"/>
    <x v="0"/>
    <x v="1"/>
    <x v="0"/>
    <n v="51"/>
    <n v="8"/>
    <n v="17"/>
    <x v="0"/>
    <x v="0"/>
    <x v="0"/>
    <x v="0"/>
    <n v="10"/>
    <n v="5"/>
    <n v="0"/>
    <x v="0"/>
    <x v="0"/>
    <x v="2"/>
    <x v="7"/>
    <x v="0"/>
    <x v="0"/>
  </r>
  <r>
    <s v="Komplett"/>
    <n v="132395"/>
    <n v="976"/>
    <x v="1"/>
    <x v="1"/>
    <x v="1"/>
    <x v="0"/>
    <x v="0"/>
    <x v="2"/>
    <s v="Stockholm"/>
    <x v="1"/>
    <s v="Yes"/>
    <s v="&lt;-2 SD"/>
    <x v="0"/>
    <x v="0"/>
    <n v="-2.0336605890603083"/>
    <x v="1"/>
    <x v="1"/>
    <x v="1"/>
    <x v="0"/>
    <n v="29"/>
    <n v="27"/>
    <n v="28"/>
    <x v="1"/>
    <x v="0"/>
    <x v="0"/>
    <x v="0"/>
    <n v="7"/>
    <n v="0"/>
    <n v="0"/>
    <x v="0"/>
    <x v="0"/>
    <x v="0"/>
    <x v="5"/>
    <x v="0"/>
    <x v="0"/>
  </r>
  <r>
    <s v="Komplett"/>
    <n v="132396"/>
    <n v="977"/>
    <x v="1"/>
    <x v="0"/>
    <x v="0"/>
    <x v="0"/>
    <x v="0"/>
    <x v="3"/>
    <s v="Stockholm"/>
    <x v="1"/>
    <s v="&lt;-2 SD"/>
    <s v="Yes"/>
    <x v="0"/>
    <x v="0"/>
    <n v="-2.8044208578801304"/>
    <x v="1"/>
    <x v="0"/>
    <x v="1"/>
    <x v="0"/>
    <n v="35"/>
    <n v="20"/>
    <n v="10"/>
    <x v="1"/>
    <x v="1"/>
    <x v="0"/>
    <x v="1"/>
    <n v="4"/>
    <n v="2"/>
    <n v="0"/>
    <x v="0"/>
    <x v="0"/>
    <x v="2"/>
    <x v="5"/>
    <x v="0"/>
    <x v="1"/>
  </r>
  <r>
    <s v="Komplett"/>
    <n v="132397"/>
    <n v="978"/>
    <x v="0"/>
    <x v="1"/>
    <x v="1"/>
    <x v="0"/>
    <x v="0"/>
    <x v="3"/>
    <s v="Göteborg"/>
    <x v="1"/>
    <s v="&lt;-2 SD"/>
    <s v="Yes"/>
    <x v="0"/>
    <x v="1"/>
    <n v="-2.9222365323977435"/>
    <x v="0"/>
    <x v="2"/>
    <x v="1"/>
    <x v="0"/>
    <n v="0"/>
    <n v="0"/>
    <n v="15"/>
    <x v="0"/>
    <x v="0"/>
    <x v="1"/>
    <x v="0"/>
    <n v="9"/>
    <n v="4"/>
    <n v="4"/>
    <x v="0"/>
    <x v="0"/>
    <x v="0"/>
    <x v="5"/>
    <x v="0"/>
    <x v="0"/>
  </r>
  <r>
    <s v="Komplett"/>
    <n v="132398"/>
    <n v="979"/>
    <x v="1"/>
    <x v="0"/>
    <x v="0"/>
    <x v="0"/>
    <x v="0"/>
    <x v="5"/>
    <s v="Göteborg"/>
    <x v="1"/>
    <s v="&lt;-2 SD"/>
    <s v="Yes"/>
    <x v="1"/>
    <x v="0"/>
    <n v="-2.167251410045743"/>
    <x v="1"/>
    <x v="0"/>
    <x v="0"/>
    <x v="1"/>
    <n v="0"/>
    <n v="0"/>
    <n v="1"/>
    <x v="0"/>
    <x v="0"/>
    <x v="1"/>
    <x v="1"/>
    <n v="1"/>
    <n v="0"/>
    <n v="0"/>
    <x v="0"/>
    <x v="0"/>
    <x v="0"/>
    <x v="7"/>
    <x v="0"/>
    <x v="1"/>
  </r>
  <r>
    <s v="Komplett"/>
    <n v="132412"/>
    <n v="980"/>
    <x v="1"/>
    <x v="1"/>
    <x v="1"/>
    <x v="0"/>
    <x v="0"/>
    <x v="3"/>
    <s v="Stockholm"/>
    <x v="1"/>
    <m/>
    <s v="Yes"/>
    <x v="0"/>
    <x v="0"/>
    <n v="-1.7111925964728478"/>
    <x v="0"/>
    <x v="2"/>
    <x v="1"/>
    <x v="0"/>
    <n v="12"/>
    <n v="3"/>
    <n v="0"/>
    <x v="0"/>
    <x v="0"/>
    <x v="1"/>
    <x v="0"/>
    <n v="4"/>
    <n v="1"/>
    <n v="0"/>
    <x v="0"/>
    <x v="0"/>
    <x v="0"/>
    <x v="7"/>
    <x v="0"/>
    <x v="0"/>
  </r>
  <r>
    <s v="Komplett"/>
    <n v="132414"/>
    <n v="981"/>
    <x v="1"/>
    <x v="1"/>
    <x v="1"/>
    <x v="0"/>
    <x v="0"/>
    <x v="4"/>
    <s v="Stockholm"/>
    <x v="1"/>
    <s v="No"/>
    <m/>
    <x v="1"/>
    <x v="2"/>
    <n v="0.17194792434291328"/>
    <x v="1"/>
    <x v="0"/>
    <x v="0"/>
    <x v="1"/>
    <n v="25"/>
    <n v="5"/>
    <n v="20"/>
    <x v="0"/>
    <x v="0"/>
    <x v="1"/>
    <x v="1"/>
    <n v="7"/>
    <n v="6"/>
    <n v="0"/>
    <x v="1"/>
    <x v="1"/>
    <x v="1"/>
    <x v="8"/>
    <x v="0"/>
    <x v="0"/>
  </r>
  <r>
    <s v="Komplett"/>
    <n v="132416"/>
    <n v="982"/>
    <x v="0"/>
    <x v="0"/>
    <x v="1"/>
    <x v="0"/>
    <x v="0"/>
    <x v="0"/>
    <s v="Lund"/>
    <x v="1"/>
    <s v="Yes"/>
    <m/>
    <x v="0"/>
    <x v="0"/>
    <n v="-0.48028311425682507"/>
    <x v="1"/>
    <x v="0"/>
    <x v="1"/>
    <x v="0"/>
    <n v="35"/>
    <n v="14"/>
    <n v="33"/>
    <x v="1"/>
    <x v="0"/>
    <x v="0"/>
    <x v="0"/>
    <n v="11"/>
    <n v="2"/>
    <n v="0"/>
    <x v="0"/>
    <x v="0"/>
    <x v="2"/>
    <x v="7"/>
    <x v="0"/>
    <x v="1"/>
  </r>
  <r>
    <s v="Komplett"/>
    <n v="132418"/>
    <n v="983"/>
    <x v="0"/>
    <x v="1"/>
    <x v="1"/>
    <x v="0"/>
    <x v="0"/>
    <x v="0"/>
    <s v="Stockholm"/>
    <x v="0"/>
    <s v="&lt;-2 SD"/>
    <s v="Yes"/>
    <x v="0"/>
    <x v="2"/>
    <n v="-2.1220159151193636"/>
    <x v="0"/>
    <x v="0"/>
    <x v="1"/>
    <x v="0"/>
    <n v="10"/>
    <n v="31"/>
    <n v="45"/>
    <x v="0"/>
    <x v="0"/>
    <x v="0"/>
    <x v="0"/>
    <n v="11"/>
    <n v="2"/>
    <n v="2"/>
    <x v="0"/>
    <x v="0"/>
    <x v="2"/>
    <x v="7"/>
    <x v="0"/>
    <x v="0"/>
  </r>
  <r>
    <s v="Komplett"/>
    <n v="132448"/>
    <n v="984"/>
    <x v="0"/>
    <x v="0"/>
    <x v="1"/>
    <x v="0"/>
    <x v="0"/>
    <x v="0"/>
    <s v="Stockholm"/>
    <x v="0"/>
    <s v="Yes"/>
    <m/>
    <x v="0"/>
    <x v="0"/>
    <n v="0.47703421016764341"/>
    <x v="0"/>
    <x v="2"/>
    <x v="1"/>
    <x v="0"/>
    <n v="0"/>
    <n v="0"/>
    <n v="16"/>
    <x v="0"/>
    <x v="0"/>
    <x v="0"/>
    <x v="0"/>
    <n v="11"/>
    <n v="12"/>
    <n v="3"/>
    <x v="0"/>
    <x v="0"/>
    <x v="2"/>
    <x v="7"/>
    <x v="0"/>
    <x v="0"/>
  </r>
  <r>
    <s v="Bruten"/>
    <n v="132457"/>
    <n v="985"/>
    <x v="1"/>
    <x v="1"/>
    <x v="1"/>
    <x v="0"/>
    <x v="0"/>
    <x v="5"/>
    <s v="Uppsala"/>
    <x v="1"/>
    <s v="Yes"/>
    <m/>
    <x v="0"/>
    <x v="0"/>
    <n v="-0.43478260869565216"/>
    <x v="1"/>
    <x v="2"/>
    <x v="1"/>
    <x v="0"/>
    <n v="84"/>
    <n v="6"/>
    <n v="47"/>
    <x v="0"/>
    <x v="0"/>
    <x v="0"/>
    <x v="0"/>
    <n v="6"/>
    <n v="0"/>
    <n v="0"/>
    <x v="0"/>
    <x v="0"/>
    <x v="2"/>
    <x v="7"/>
    <x v="0"/>
    <x v="0"/>
  </r>
  <r>
    <s v="Komplett"/>
    <n v="132501"/>
    <n v="986"/>
    <x v="0"/>
    <x v="1"/>
    <x v="1"/>
    <x v="0"/>
    <x v="0"/>
    <x v="1"/>
    <s v="Göteborg"/>
    <x v="1"/>
    <s v="Yes"/>
    <m/>
    <x v="0"/>
    <x v="0"/>
    <n v="-0.85945399393326583"/>
    <x v="0"/>
    <x v="0"/>
    <x v="1"/>
    <x v="0"/>
    <n v="127"/>
    <n v="0"/>
    <n v="74"/>
    <x v="0"/>
    <x v="0"/>
    <x v="1"/>
    <x v="0"/>
    <n v="24"/>
    <n v="7"/>
    <n v="1"/>
    <x v="0"/>
    <x v="0"/>
    <x v="2"/>
    <x v="7"/>
    <x v="0"/>
    <x v="0"/>
  </r>
  <r>
    <s v="Komplett"/>
    <n v="132503"/>
    <n v="987"/>
    <x v="0"/>
    <x v="1"/>
    <x v="1"/>
    <x v="1"/>
    <x v="0"/>
    <x v="1"/>
    <s v="Göteborg"/>
    <x v="1"/>
    <m/>
    <s v="Yes"/>
    <x v="1"/>
    <x v="0"/>
    <n v="-1.4628963713631906"/>
    <x v="0"/>
    <x v="0"/>
    <x v="0"/>
    <x v="1"/>
    <n v="0"/>
    <n v="0"/>
    <n v="3"/>
    <x v="0"/>
    <x v="1"/>
    <x v="1"/>
    <x v="0"/>
    <n v="2"/>
    <n v="2"/>
    <n v="0"/>
    <x v="0"/>
    <x v="0"/>
    <x v="2"/>
    <x v="7"/>
    <x v="0"/>
    <x v="1"/>
  </r>
  <r>
    <s v="Bruten"/>
    <n v="132532"/>
    <n v="988"/>
    <x v="1"/>
    <x v="1"/>
    <x v="1"/>
    <x v="0"/>
    <x v="0"/>
    <x v="5"/>
    <s v="Stockholm"/>
    <x v="1"/>
    <m/>
    <s v="Yes"/>
    <x v="0"/>
    <x v="1"/>
    <n v="-0.34243021687247066"/>
    <x v="0"/>
    <x v="2"/>
    <x v="1"/>
    <x v="0"/>
    <n v="12"/>
    <n v="0"/>
    <n v="34"/>
    <x v="1"/>
    <x v="0"/>
    <x v="0"/>
    <x v="0"/>
    <n v="6"/>
    <n v="4"/>
    <n v="0"/>
    <x v="0"/>
    <x v="0"/>
    <x v="0"/>
    <x v="5"/>
    <x v="0"/>
    <x v="1"/>
  </r>
  <r>
    <s v="Komplett"/>
    <n v="132533"/>
    <n v="989"/>
    <x v="1"/>
    <x v="0"/>
    <x v="0"/>
    <x v="0"/>
    <x v="0"/>
    <x v="5"/>
    <s v="Stockholm"/>
    <x v="1"/>
    <s v="Yes"/>
    <m/>
    <x v="1"/>
    <x v="0"/>
    <n v="-0.41346340202855475"/>
    <x v="0"/>
    <x v="0"/>
    <x v="0"/>
    <x v="1"/>
    <n v="27"/>
    <n v="13"/>
    <n v="30"/>
    <x v="0"/>
    <x v="1"/>
    <x v="1"/>
    <x v="0"/>
    <n v="13"/>
    <n v="5"/>
    <n v="3"/>
    <x v="0"/>
    <x v="0"/>
    <x v="0"/>
    <x v="8"/>
    <x v="0"/>
    <x v="1"/>
  </r>
  <r>
    <s v="Komplett"/>
    <n v="132537"/>
    <n v="990"/>
    <x v="0"/>
    <x v="0"/>
    <x v="1"/>
    <x v="0"/>
    <x v="0"/>
    <x v="3"/>
    <s v="Uppsala"/>
    <x v="1"/>
    <s v="No"/>
    <m/>
    <x v="1"/>
    <x v="0"/>
    <n v="-0.11790714812085482"/>
    <x v="1"/>
    <x v="0"/>
    <x v="0"/>
    <x v="0"/>
    <n v="0"/>
    <n v="0"/>
    <n v="3"/>
    <x v="1"/>
    <x v="1"/>
    <x v="0"/>
    <x v="1"/>
    <n v="1"/>
    <n v="0"/>
    <n v="0"/>
    <x v="0"/>
    <x v="1"/>
    <x v="0"/>
    <x v="7"/>
    <x v="0"/>
    <x v="0"/>
  </r>
  <r>
    <s v="Komplett"/>
    <n v="132621"/>
    <n v="991"/>
    <x v="1"/>
    <x v="1"/>
    <x v="1"/>
    <x v="0"/>
    <x v="0"/>
    <x v="1"/>
    <s v="Göteborg"/>
    <x v="1"/>
    <s v="&lt;-2 SD"/>
    <s v="Yes"/>
    <x v="1"/>
    <x v="0"/>
    <n v="-3.11337024598348"/>
    <x v="0"/>
    <x v="0"/>
    <x v="0"/>
    <x v="0"/>
    <n v="39"/>
    <n v="12"/>
    <n v="14"/>
    <x v="0"/>
    <x v="1"/>
    <x v="1"/>
    <x v="0"/>
    <n v="10"/>
    <n v="6"/>
    <n v="1"/>
    <x v="1"/>
    <x v="2"/>
    <x v="1"/>
    <x v="7"/>
    <x v="1"/>
    <x v="0"/>
  </r>
  <r>
    <s v="Bruten"/>
    <n v="132638"/>
    <n v="992"/>
    <x v="0"/>
    <x v="0"/>
    <x v="0"/>
    <x v="0"/>
    <x v="0"/>
    <x v="3"/>
    <s v="Linköping"/>
    <x v="1"/>
    <m/>
    <s v="Yes"/>
    <x v="1"/>
    <x v="0"/>
    <n v="0.18484288354898334"/>
    <x v="0"/>
    <x v="0"/>
    <x v="0"/>
    <x v="0"/>
    <n v="34"/>
    <n v="6"/>
    <n v="27"/>
    <x v="1"/>
    <x v="1"/>
    <x v="0"/>
    <x v="1"/>
    <n v="8"/>
    <n v="5"/>
    <n v="0"/>
    <x v="1"/>
    <x v="1"/>
    <x v="2"/>
    <x v="8"/>
    <x v="0"/>
    <x v="0"/>
  </r>
  <r>
    <s v="Komplett"/>
    <n v="132641"/>
    <n v="993"/>
    <x v="0"/>
    <x v="1"/>
    <x v="1"/>
    <x v="1"/>
    <x v="0"/>
    <x v="4"/>
    <s v="Stockholm"/>
    <x v="1"/>
    <s v="Yes"/>
    <m/>
    <x v="1"/>
    <x v="0"/>
    <n v="-0.74260390465924053"/>
    <x v="0"/>
    <x v="0"/>
    <x v="0"/>
    <x v="1"/>
    <n v="54"/>
    <n v="38"/>
    <n v="17"/>
    <x v="1"/>
    <x v="0"/>
    <x v="1"/>
    <x v="0"/>
    <n v="10"/>
    <n v="1"/>
    <n v="0"/>
    <x v="0"/>
    <x v="2"/>
    <x v="1"/>
    <x v="7"/>
    <x v="1"/>
    <x v="0"/>
  </r>
  <r>
    <s v="Komplett"/>
    <n v="132643"/>
    <n v="994"/>
    <x v="1"/>
    <x v="1"/>
    <x v="1"/>
    <x v="0"/>
    <x v="0"/>
    <x v="5"/>
    <s v="Stockholm"/>
    <x v="0"/>
    <s v="Yes"/>
    <m/>
    <x v="1"/>
    <x v="1"/>
    <n v="-0.53210109920884963"/>
    <x v="0"/>
    <x v="0"/>
    <x v="1"/>
    <x v="0"/>
    <n v="36"/>
    <n v="17"/>
    <n v="29"/>
    <x v="0"/>
    <x v="0"/>
    <x v="0"/>
    <x v="0"/>
    <n v="9"/>
    <n v="2"/>
    <n v="0"/>
    <x v="0"/>
    <x v="2"/>
    <x v="1"/>
    <x v="5"/>
    <x v="1"/>
    <x v="0"/>
  </r>
  <r>
    <s v="Komplett"/>
    <n v="132644"/>
    <n v="995"/>
    <x v="1"/>
    <x v="1"/>
    <x v="1"/>
    <x v="0"/>
    <x v="0"/>
    <x v="4"/>
    <s v="Stockholm"/>
    <x v="1"/>
    <m/>
    <s v="Yes"/>
    <x v="1"/>
    <x v="0"/>
    <n v="-1.3453650533223953"/>
    <x v="0"/>
    <x v="0"/>
    <x v="1"/>
    <x v="0"/>
    <n v="23"/>
    <n v="14"/>
    <n v="0"/>
    <x v="0"/>
    <x v="0"/>
    <x v="1"/>
    <x v="0"/>
    <n v="1"/>
    <n v="0"/>
    <n v="0"/>
    <x v="1"/>
    <x v="0"/>
    <x v="2"/>
    <x v="7"/>
    <x v="0"/>
    <x v="0"/>
  </r>
  <r>
    <s v="Bruten"/>
    <n v="132670"/>
    <n v="996"/>
    <x v="0"/>
    <x v="0"/>
    <x v="0"/>
    <x v="0"/>
    <x v="0"/>
    <x v="0"/>
    <s v="Stockholm"/>
    <x v="1"/>
    <m/>
    <s v="No"/>
    <x v="1"/>
    <x v="1"/>
    <n v="1.0825912345032302"/>
    <x v="0"/>
    <x v="0"/>
    <x v="1"/>
    <x v="0"/>
    <n v="3"/>
    <n v="0"/>
    <n v="0"/>
    <x v="0"/>
    <x v="0"/>
    <x v="0"/>
    <x v="1"/>
    <n v="2"/>
    <n v="1"/>
    <n v="0"/>
    <x v="1"/>
    <x v="0"/>
    <x v="0"/>
    <x v="9"/>
    <x v="0"/>
    <x v="0"/>
  </r>
  <r>
    <s v="Komplett"/>
    <n v="132711"/>
    <n v="997"/>
    <x v="0"/>
    <x v="0"/>
    <x v="0"/>
    <x v="1"/>
    <x v="0"/>
    <x v="5"/>
    <s v="Stockholm"/>
    <x v="1"/>
    <s v="Yes"/>
    <m/>
    <x v="0"/>
    <x v="0"/>
    <n v="-1.0061085159899388"/>
    <x v="0"/>
    <x v="1"/>
    <x v="0"/>
    <x v="1"/>
    <n v="19"/>
    <n v="8"/>
    <n v="20"/>
    <x v="0"/>
    <x v="0"/>
    <x v="0"/>
    <x v="0"/>
    <n v="12"/>
    <n v="1"/>
    <n v="0"/>
    <x v="0"/>
    <x v="0"/>
    <x v="0"/>
    <x v="5"/>
    <x v="0"/>
    <x v="1"/>
  </r>
  <r>
    <s v="Komplett"/>
    <n v="132712"/>
    <n v="998"/>
    <x v="0"/>
    <x v="0"/>
    <x v="0"/>
    <x v="0"/>
    <x v="0"/>
    <x v="5"/>
    <s v="Lund"/>
    <x v="1"/>
    <s v="Yes"/>
    <s v="&lt;-2 SD"/>
    <x v="0"/>
    <x v="0"/>
    <n v="-3.5401271696167722"/>
    <x v="1"/>
    <x v="1"/>
    <x v="0"/>
    <x v="1"/>
    <n v="42"/>
    <n v="14"/>
    <n v="12"/>
    <x v="0"/>
    <x v="0"/>
    <x v="1"/>
    <x v="0"/>
    <n v="15"/>
    <n v="2"/>
    <n v="0"/>
    <x v="0"/>
    <x v="1"/>
    <x v="0"/>
    <x v="5"/>
    <x v="0"/>
    <x v="1"/>
  </r>
  <r>
    <s v="Komplett"/>
    <n v="132732"/>
    <n v="999"/>
    <x v="0"/>
    <x v="1"/>
    <x v="1"/>
    <x v="0"/>
    <x v="0"/>
    <x v="5"/>
    <s v="Göteborg"/>
    <x v="1"/>
    <s v="Yes"/>
    <m/>
    <x v="0"/>
    <x v="1"/>
    <n v="0.66510654021431215"/>
    <x v="0"/>
    <x v="2"/>
    <x v="1"/>
    <x v="0"/>
    <n v="23"/>
    <n v="29"/>
    <n v="36"/>
    <x v="0"/>
    <x v="0"/>
    <x v="0"/>
    <x v="0"/>
    <n v="0"/>
    <n v="0"/>
    <n v="0"/>
    <x v="0"/>
    <x v="0"/>
    <x v="0"/>
    <x v="7"/>
    <x v="0"/>
    <x v="0"/>
  </r>
  <r>
    <s v="Komplett"/>
    <n v="132739"/>
    <n v="1000"/>
    <x v="1"/>
    <x v="1"/>
    <x v="1"/>
    <x v="0"/>
    <x v="0"/>
    <x v="0"/>
    <s v="Lund"/>
    <x v="1"/>
    <m/>
    <s v="Yes"/>
    <x v="1"/>
    <x v="1"/>
    <n v="0.57424118129614432"/>
    <x v="0"/>
    <x v="1"/>
    <x v="1"/>
    <x v="0"/>
    <n v="22"/>
    <n v="35"/>
    <n v="5"/>
    <x v="0"/>
    <x v="0"/>
    <x v="0"/>
    <x v="0"/>
    <n v="7"/>
    <n v="2"/>
    <n v="0"/>
    <x v="0"/>
    <x v="2"/>
    <x v="1"/>
    <x v="7"/>
    <x v="1"/>
    <x v="0"/>
  </r>
  <r>
    <s v="Komplett"/>
    <n v="132744"/>
    <n v="1001"/>
    <x v="1"/>
    <x v="1"/>
    <x v="1"/>
    <x v="0"/>
    <x v="1"/>
    <x v="3"/>
    <s v="Göteborg"/>
    <x v="1"/>
    <m/>
    <s v="Yes"/>
    <x v="0"/>
    <x v="0"/>
    <n v="0.56775735843418496"/>
    <x v="0"/>
    <x v="1"/>
    <x v="1"/>
    <x v="0"/>
    <n v="6"/>
    <n v="40"/>
    <n v="21"/>
    <x v="0"/>
    <x v="0"/>
    <x v="1"/>
    <x v="0"/>
    <n v="13"/>
    <n v="3"/>
    <n v="1"/>
    <x v="0"/>
    <x v="2"/>
    <x v="1"/>
    <x v="7"/>
    <x v="0"/>
    <x v="0"/>
  </r>
  <r>
    <s v="Komplett"/>
    <n v="132764"/>
    <n v="1002"/>
    <x v="0"/>
    <x v="1"/>
    <x v="1"/>
    <x v="0"/>
    <x v="1"/>
    <x v="3"/>
    <s v="Uppsala"/>
    <x v="1"/>
    <m/>
    <s v="No"/>
    <x v="0"/>
    <x v="0"/>
    <n v="0.67018513864455054"/>
    <x v="0"/>
    <x v="0"/>
    <x v="1"/>
    <x v="0"/>
    <n v="8"/>
    <n v="32"/>
    <n v="6"/>
    <x v="0"/>
    <x v="0"/>
    <x v="0"/>
    <x v="0"/>
    <n v="0"/>
    <n v="0"/>
    <n v="0"/>
    <x v="0"/>
    <x v="2"/>
    <x v="1"/>
    <x v="7"/>
    <x v="0"/>
    <x v="0"/>
  </r>
  <r>
    <s v="Komplett"/>
    <n v="132825"/>
    <n v="1003"/>
    <x v="0"/>
    <x v="1"/>
    <x v="1"/>
    <x v="0"/>
    <x v="0"/>
    <x v="5"/>
    <s v="Göteborg"/>
    <x v="0"/>
    <m/>
    <s v="Yes"/>
    <x v="0"/>
    <x v="0"/>
    <n v="-0.96815739219256558"/>
    <x v="0"/>
    <x v="1"/>
    <x v="1"/>
    <x v="0"/>
    <n v="28"/>
    <n v="31"/>
    <n v="1"/>
    <x v="0"/>
    <x v="0"/>
    <x v="1"/>
    <x v="0"/>
    <n v="4"/>
    <n v="1"/>
    <n v="0"/>
    <x v="0"/>
    <x v="0"/>
    <x v="2"/>
    <x v="5"/>
    <x v="0"/>
    <x v="0"/>
  </r>
  <r>
    <s v="Komplett"/>
    <n v="132897"/>
    <n v="1004"/>
    <x v="0"/>
    <x v="0"/>
    <x v="1"/>
    <x v="0"/>
    <x v="0"/>
    <x v="3"/>
    <s v="Stockholm"/>
    <x v="1"/>
    <s v="&lt;-2 SD"/>
    <s v="Yes"/>
    <x v="0"/>
    <x v="1"/>
    <n v="-2.2099447513812156"/>
    <x v="0"/>
    <x v="0"/>
    <x v="1"/>
    <x v="0"/>
    <n v="34"/>
    <n v="18"/>
    <n v="5"/>
    <x v="0"/>
    <x v="0"/>
    <x v="1"/>
    <x v="1"/>
    <n v="4"/>
    <n v="2"/>
    <n v="0"/>
    <x v="1"/>
    <x v="1"/>
    <x v="0"/>
    <x v="7"/>
    <x v="0"/>
    <x v="0"/>
  </r>
  <r>
    <s v="Komplett"/>
    <n v="132996"/>
    <n v="1005"/>
    <x v="0"/>
    <x v="1"/>
    <x v="1"/>
    <x v="0"/>
    <x v="0"/>
    <x v="3"/>
    <s v="Linköping"/>
    <x v="1"/>
    <m/>
    <s v="No"/>
    <x v="0"/>
    <x v="1"/>
    <n v="-0.56845938624150638"/>
    <x v="0"/>
    <x v="0"/>
    <x v="1"/>
    <x v="0"/>
    <n v="42"/>
    <n v="0"/>
    <n v="12"/>
    <x v="0"/>
    <x v="0"/>
    <x v="0"/>
    <x v="1"/>
    <n v="8"/>
    <n v="2"/>
    <n v="0"/>
    <x v="1"/>
    <x v="0"/>
    <x v="0"/>
    <x v="7"/>
    <x v="0"/>
    <x v="0"/>
  </r>
  <r>
    <s v="Komplett"/>
    <n v="133051"/>
    <n v="1006"/>
    <x v="1"/>
    <x v="1"/>
    <x v="1"/>
    <x v="0"/>
    <x v="1"/>
    <x v="1"/>
    <s v="Göteborg"/>
    <x v="1"/>
    <m/>
    <s v="Yes"/>
    <x v="0"/>
    <x v="0"/>
    <n v="0.41834752726729413"/>
    <x v="0"/>
    <x v="2"/>
    <x v="1"/>
    <x v="0"/>
    <n v="63"/>
    <n v="45"/>
    <n v="19"/>
    <x v="1"/>
    <x v="0"/>
    <x v="0"/>
    <x v="0"/>
    <n v="14"/>
    <n v="9"/>
    <n v="9"/>
    <x v="0"/>
    <x v="0"/>
    <x v="2"/>
    <x v="7"/>
    <x v="0"/>
    <x v="1"/>
  </r>
  <r>
    <s v="Komplett"/>
    <n v="133064"/>
    <n v="1007"/>
    <x v="0"/>
    <x v="1"/>
    <x v="1"/>
    <x v="0"/>
    <x v="0"/>
    <x v="1"/>
    <s v="Lund"/>
    <x v="1"/>
    <s v="&lt;-2 SD"/>
    <s v="Yes"/>
    <x v="0"/>
    <x v="1"/>
    <n v="-4.7295622428238557"/>
    <x v="0"/>
    <x v="0"/>
    <x v="1"/>
    <x v="1"/>
    <n v="1"/>
    <n v="0"/>
    <n v="25"/>
    <x v="1"/>
    <x v="1"/>
    <x v="1"/>
    <x v="0"/>
    <n v="18"/>
    <n v="5"/>
    <n v="1"/>
    <x v="0"/>
    <x v="0"/>
    <x v="2"/>
    <x v="7"/>
    <x v="0"/>
    <x v="1"/>
  </r>
  <r>
    <s v="Komplett"/>
    <n v="133065"/>
    <n v="1008"/>
    <x v="1"/>
    <x v="1"/>
    <x v="1"/>
    <x v="0"/>
    <x v="0"/>
    <x v="2"/>
    <s v="Uppsala"/>
    <x v="1"/>
    <m/>
    <s v="Yes"/>
    <x v="1"/>
    <x v="0"/>
    <n v="-1.3692049003122748"/>
    <x v="0"/>
    <x v="2"/>
    <x v="1"/>
    <x v="1"/>
    <n v="34"/>
    <n v="43"/>
    <n v="22"/>
    <x v="0"/>
    <x v="0"/>
    <x v="1"/>
    <x v="0"/>
    <n v="4"/>
    <n v="1"/>
    <n v="0"/>
    <x v="0"/>
    <x v="1"/>
    <x v="0"/>
    <x v="7"/>
    <x v="0"/>
    <x v="1"/>
  </r>
  <r>
    <s v="Komplett"/>
    <n v="133069"/>
    <n v="1009"/>
    <x v="1"/>
    <x v="0"/>
    <x v="0"/>
    <x v="1"/>
    <x v="2"/>
    <x v="4"/>
    <s v="Stockholm"/>
    <x v="1"/>
    <s v="Yes"/>
    <s v="&lt;-2 SD"/>
    <x v="0"/>
    <x v="0"/>
    <n v="-2.0017615501641446"/>
    <x v="1"/>
    <x v="0"/>
    <x v="0"/>
    <x v="0"/>
    <n v="34"/>
    <n v="6"/>
    <n v="60"/>
    <x v="1"/>
    <x v="0"/>
    <x v="1"/>
    <x v="1"/>
    <n v="20"/>
    <n v="11"/>
    <n v="1"/>
    <x v="1"/>
    <x v="0"/>
    <x v="1"/>
    <x v="7"/>
    <x v="1"/>
    <x v="0"/>
  </r>
  <r>
    <s v="Komplett"/>
    <n v="133070"/>
    <n v="1010"/>
    <x v="1"/>
    <x v="1"/>
    <x v="1"/>
    <x v="0"/>
    <x v="0"/>
    <x v="2"/>
    <s v="Stockholm"/>
    <x v="1"/>
    <m/>
    <s v="Yes"/>
    <x v="0"/>
    <x v="0"/>
    <n v="0.45005223820622037"/>
    <x v="1"/>
    <x v="1"/>
    <x v="1"/>
    <x v="1"/>
    <n v="30"/>
    <n v="14"/>
    <n v="0"/>
    <x v="0"/>
    <x v="0"/>
    <x v="0"/>
    <x v="0"/>
    <n v="0"/>
    <n v="0"/>
    <n v="0"/>
    <x v="0"/>
    <x v="0"/>
    <x v="2"/>
    <x v="7"/>
    <x v="0"/>
    <x v="1"/>
  </r>
  <r>
    <s v="Komplett"/>
    <n v="133084"/>
    <n v="1011"/>
    <x v="0"/>
    <x v="1"/>
    <x v="1"/>
    <x v="0"/>
    <x v="2"/>
    <x v="0"/>
    <s v="Stockholm"/>
    <x v="1"/>
    <m/>
    <s v="Yes"/>
    <x v="1"/>
    <x v="0"/>
    <n v="-1.0095718843754464"/>
    <x v="0"/>
    <x v="2"/>
    <x v="1"/>
    <x v="0"/>
    <n v="9"/>
    <n v="13"/>
    <n v="0"/>
    <x v="1"/>
    <x v="0"/>
    <x v="1"/>
    <x v="0"/>
    <n v="2"/>
    <n v="1"/>
    <n v="0"/>
    <x v="0"/>
    <x v="0"/>
    <x v="1"/>
    <x v="7"/>
    <x v="1"/>
    <x v="0"/>
  </r>
  <r>
    <s v="Bruten"/>
    <n v="133088"/>
    <n v="1012"/>
    <x v="1"/>
    <x v="1"/>
    <x v="1"/>
    <x v="0"/>
    <x v="1"/>
    <x v="1"/>
    <s v="Stockholm"/>
    <x v="0"/>
    <m/>
    <s v="No"/>
    <x v="0"/>
    <x v="0"/>
    <n v="-0.65900506308767981"/>
    <x v="0"/>
    <x v="0"/>
    <x v="1"/>
    <x v="1"/>
    <n v="9"/>
    <n v="0"/>
    <n v="2"/>
    <x v="0"/>
    <x v="0"/>
    <x v="1"/>
    <x v="0"/>
    <n v="2"/>
    <n v="0"/>
    <n v="0"/>
    <x v="0"/>
    <x v="0"/>
    <x v="0"/>
    <x v="7"/>
    <x v="0"/>
    <x v="1"/>
  </r>
  <r>
    <s v="Komplett"/>
    <n v="133090"/>
    <n v="1013"/>
    <x v="1"/>
    <x v="1"/>
    <x v="1"/>
    <x v="0"/>
    <x v="0"/>
    <x v="4"/>
    <s v="Stockholm"/>
    <x v="1"/>
    <s v="&lt;-2 SD"/>
    <s v="Yes"/>
    <x v="1"/>
    <x v="2"/>
    <n v="-3.7500464114654886"/>
    <x v="0"/>
    <x v="2"/>
    <x v="1"/>
    <x v="0"/>
    <n v="13"/>
    <n v="4"/>
    <n v="37"/>
    <x v="0"/>
    <x v="0"/>
    <x v="0"/>
    <x v="0"/>
    <n v="14"/>
    <n v="3"/>
    <n v="6"/>
    <x v="0"/>
    <x v="0"/>
    <x v="1"/>
    <x v="7"/>
    <x v="0"/>
    <x v="0"/>
  </r>
  <r>
    <s v="Komplett"/>
    <n v="133129"/>
    <n v="1014"/>
    <x v="0"/>
    <x v="1"/>
    <x v="1"/>
    <x v="0"/>
    <x v="2"/>
    <x v="2"/>
    <s v="Lund"/>
    <x v="0"/>
    <m/>
    <s v="Yes"/>
    <x v="1"/>
    <x v="1"/>
    <n v="-1.3184743368388008"/>
    <x v="0"/>
    <x v="2"/>
    <x v="1"/>
    <x v="0"/>
    <n v="32"/>
    <n v="40"/>
    <n v="2"/>
    <x v="0"/>
    <x v="0"/>
    <x v="0"/>
    <x v="0"/>
    <n v="7"/>
    <n v="1"/>
    <n v="0"/>
    <x v="0"/>
    <x v="2"/>
    <x v="1"/>
    <x v="7"/>
    <x v="1"/>
    <x v="0"/>
  </r>
  <r>
    <s v="Komplett"/>
    <n v="133147"/>
    <n v="1015"/>
    <x v="1"/>
    <x v="1"/>
    <x v="1"/>
    <x v="0"/>
    <x v="0"/>
    <x v="3"/>
    <s v="Lund"/>
    <x v="1"/>
    <m/>
    <s v="Yes"/>
    <x v="1"/>
    <x v="0"/>
    <n v="-6.2784492230419084E-2"/>
    <x v="1"/>
    <x v="2"/>
    <x v="1"/>
    <x v="1"/>
    <n v="20"/>
    <n v="4"/>
    <n v="2"/>
    <x v="1"/>
    <x v="0"/>
    <x v="1"/>
    <x v="0"/>
    <n v="3"/>
    <n v="1"/>
    <n v="0"/>
    <x v="0"/>
    <x v="1"/>
    <x v="0"/>
    <x v="8"/>
    <x v="0"/>
    <x v="0"/>
  </r>
  <r>
    <s v="Komplett"/>
    <n v="133161"/>
    <n v="1016"/>
    <x v="0"/>
    <x v="1"/>
    <x v="1"/>
    <x v="0"/>
    <x v="0"/>
    <x v="5"/>
    <s v="Stockholm"/>
    <x v="1"/>
    <m/>
    <s v="Yes"/>
    <x v="0"/>
    <x v="0"/>
    <n v="9.8104793756967665E-2"/>
    <x v="1"/>
    <x v="2"/>
    <x v="1"/>
    <x v="1"/>
    <n v="21"/>
    <n v="27"/>
    <n v="17"/>
    <x v="0"/>
    <x v="0"/>
    <x v="0"/>
    <x v="0"/>
    <n v="5"/>
    <n v="4"/>
    <n v="2"/>
    <x v="0"/>
    <x v="0"/>
    <x v="1"/>
    <x v="7"/>
    <x v="0"/>
    <x v="0"/>
  </r>
  <r>
    <s v="Komplett"/>
    <n v="133166"/>
    <n v="1017"/>
    <x v="0"/>
    <x v="1"/>
    <x v="1"/>
    <x v="0"/>
    <x v="0"/>
    <x v="5"/>
    <s v="Stockholm"/>
    <x v="1"/>
    <s v="Yes"/>
    <m/>
    <x v="0"/>
    <x v="1"/>
    <n v="-0.46536364845100381"/>
    <x v="0"/>
    <x v="0"/>
    <x v="1"/>
    <x v="0"/>
    <n v="39"/>
    <n v="3"/>
    <n v="35"/>
    <x v="0"/>
    <x v="0"/>
    <x v="0"/>
    <x v="0"/>
    <n v="17"/>
    <n v="15"/>
    <n v="2"/>
    <x v="0"/>
    <x v="2"/>
    <x v="1"/>
    <x v="5"/>
    <x v="1"/>
    <x v="0"/>
  </r>
  <r>
    <s v="Komplett"/>
    <n v="133193"/>
    <n v="1018"/>
    <x v="0"/>
    <x v="1"/>
    <x v="1"/>
    <x v="1"/>
    <x v="0"/>
    <x v="3"/>
    <s v="Göteborg"/>
    <x v="1"/>
    <m/>
    <s v="Yes"/>
    <x v="0"/>
    <x v="2"/>
    <n v="-1.4224865386160892"/>
    <x v="0"/>
    <x v="1"/>
    <x v="0"/>
    <x v="1"/>
    <n v="24"/>
    <n v="24"/>
    <n v="3"/>
    <x v="0"/>
    <x v="0"/>
    <x v="0"/>
    <x v="1"/>
    <n v="2"/>
    <n v="0"/>
    <n v="0"/>
    <x v="0"/>
    <x v="0"/>
    <x v="0"/>
    <x v="7"/>
    <x v="0"/>
    <x v="0"/>
  </r>
  <r>
    <s v="Komplett"/>
    <n v="133211"/>
    <n v="1019"/>
    <x v="1"/>
    <x v="1"/>
    <x v="1"/>
    <x v="0"/>
    <x v="0"/>
    <x v="3"/>
    <s v="Umeå"/>
    <x v="1"/>
    <m/>
    <s v="Yes"/>
    <x v="0"/>
    <x v="1"/>
    <n v="-0.81497712682120482"/>
    <x v="0"/>
    <x v="2"/>
    <x v="1"/>
    <x v="0"/>
    <n v="20"/>
    <n v="16"/>
    <n v="2"/>
    <x v="0"/>
    <x v="0"/>
    <x v="0"/>
    <x v="0"/>
    <n v="3"/>
    <n v="0"/>
    <n v="1"/>
    <x v="0"/>
    <x v="0"/>
    <x v="2"/>
    <x v="7"/>
    <x v="0"/>
    <x v="1"/>
  </r>
  <r>
    <s v="Komplett"/>
    <n v="133212"/>
    <n v="1020"/>
    <x v="1"/>
    <x v="0"/>
    <x v="1"/>
    <x v="1"/>
    <x v="2"/>
    <x v="5"/>
    <s v="Uppsala"/>
    <x v="0"/>
    <s v="&lt;-2 SD"/>
    <s v="Yes"/>
    <x v="1"/>
    <x v="0"/>
    <n v="-2.7244233705697982"/>
    <x v="0"/>
    <x v="0"/>
    <x v="0"/>
    <x v="1"/>
    <n v="16"/>
    <n v="28"/>
    <n v="1"/>
    <x v="1"/>
    <x v="0"/>
    <x v="1"/>
    <x v="0"/>
    <n v="1"/>
    <n v="0"/>
    <n v="0"/>
    <x v="0"/>
    <x v="1"/>
    <x v="2"/>
    <x v="8"/>
    <x v="0"/>
    <x v="0"/>
  </r>
  <r>
    <s v="Komplett"/>
    <n v="133213"/>
    <n v="1021"/>
    <x v="1"/>
    <x v="1"/>
    <x v="1"/>
    <x v="0"/>
    <x v="0"/>
    <x v="2"/>
    <s v="Göteborg"/>
    <x v="0"/>
    <s v="Yes"/>
    <m/>
    <x v="1"/>
    <x v="1"/>
    <s v="m"/>
    <x v="0"/>
    <x v="0"/>
    <x v="1"/>
    <x v="1"/>
    <n v="0"/>
    <n v="0"/>
    <n v="2"/>
    <x v="0"/>
    <x v="0"/>
    <x v="1"/>
    <x v="0"/>
    <n v="1"/>
    <n v="1"/>
    <n v="0"/>
    <x v="1"/>
    <x v="2"/>
    <x v="1"/>
    <x v="5"/>
    <x v="1"/>
    <x v="0"/>
  </r>
  <r>
    <s v="Komplett"/>
    <n v="133231"/>
    <n v="1022"/>
    <x v="0"/>
    <x v="1"/>
    <x v="1"/>
    <x v="1"/>
    <x v="0"/>
    <x v="2"/>
    <s v="Umeå"/>
    <x v="0"/>
    <s v="Yes"/>
    <m/>
    <x v="1"/>
    <x v="1"/>
    <n v="0"/>
    <x v="1"/>
    <x v="0"/>
    <x v="1"/>
    <x v="0"/>
    <n v="49"/>
    <n v="9"/>
    <n v="22"/>
    <x v="0"/>
    <x v="0"/>
    <x v="0"/>
    <x v="0"/>
    <n v="12"/>
    <n v="1"/>
    <n v="0"/>
    <x v="0"/>
    <x v="2"/>
    <x v="1"/>
    <x v="5"/>
    <x v="1"/>
    <x v="0"/>
  </r>
  <r>
    <s v="Komplett"/>
    <n v="133421"/>
    <n v="1023"/>
    <x v="0"/>
    <x v="0"/>
    <x v="1"/>
    <x v="0"/>
    <x v="0"/>
    <x v="2"/>
    <s v="Lund"/>
    <x v="0"/>
    <m/>
    <s v="Yes"/>
    <x v="1"/>
    <x v="1"/>
    <n v="-4.613078076346442E-2"/>
    <x v="0"/>
    <x v="2"/>
    <x v="0"/>
    <x v="1"/>
    <n v="12"/>
    <n v="0"/>
    <n v="0"/>
    <x v="0"/>
    <x v="0"/>
    <x v="0"/>
    <x v="0"/>
    <n v="0"/>
    <n v="0"/>
    <n v="0"/>
    <x v="0"/>
    <x v="1"/>
    <x v="0"/>
    <x v="7"/>
    <x v="0"/>
    <x v="1"/>
  </r>
  <r>
    <s v="Komplett"/>
    <n v="133455"/>
    <n v="1024"/>
    <x v="0"/>
    <x v="0"/>
    <x v="1"/>
    <x v="1"/>
    <x v="0"/>
    <x v="2"/>
    <s v="Göteborg"/>
    <x v="1"/>
    <m/>
    <s v="Yes"/>
    <x v="0"/>
    <x v="0"/>
    <n v="-0.76911002982263377"/>
    <x v="0"/>
    <x v="1"/>
    <x v="1"/>
    <x v="1"/>
    <n v="15"/>
    <n v="23"/>
    <n v="3"/>
    <x v="1"/>
    <x v="0"/>
    <x v="0"/>
    <x v="0"/>
    <n v="0"/>
    <n v="0"/>
    <n v="0"/>
    <x v="1"/>
    <x v="1"/>
    <x v="0"/>
    <x v="7"/>
    <x v="0"/>
    <x v="1"/>
  </r>
  <r>
    <s v="Komplett"/>
    <n v="133459"/>
    <n v="1025"/>
    <x v="1"/>
    <x v="0"/>
    <x v="1"/>
    <x v="0"/>
    <x v="0"/>
    <x v="4"/>
    <s v="Göteborg"/>
    <x v="1"/>
    <s v="&lt;-2 SD"/>
    <s v="Yes"/>
    <x v="1"/>
    <x v="0"/>
    <n v="-2.8905436784370244"/>
    <x v="0"/>
    <x v="0"/>
    <x v="1"/>
    <x v="0"/>
    <n v="47"/>
    <n v="10"/>
    <n v="2"/>
    <x v="0"/>
    <x v="0"/>
    <x v="0"/>
    <x v="0"/>
    <n v="7"/>
    <n v="1"/>
    <n v="0"/>
    <x v="0"/>
    <x v="1"/>
    <x v="0"/>
    <x v="8"/>
    <x v="0"/>
    <x v="0"/>
  </r>
  <r>
    <s v="Komplett"/>
    <n v="133478"/>
    <n v="1026"/>
    <x v="1"/>
    <x v="1"/>
    <x v="1"/>
    <x v="0"/>
    <x v="0"/>
    <x v="4"/>
    <s v="Lund"/>
    <x v="1"/>
    <s v="Yes"/>
    <s v="&lt;-2 SD"/>
    <x v="1"/>
    <x v="0"/>
    <n v="-2.2798877241221285"/>
    <x v="0"/>
    <x v="0"/>
    <x v="1"/>
    <x v="0"/>
    <n v="1"/>
    <n v="0"/>
    <n v="0"/>
    <x v="1"/>
    <x v="0"/>
    <x v="1"/>
    <x v="1"/>
    <n v="0"/>
    <n v="1"/>
    <n v="0"/>
    <x v="0"/>
    <x v="1"/>
    <x v="0"/>
    <x v="8"/>
    <x v="0"/>
    <x v="0"/>
  </r>
  <r>
    <s v="Komplett"/>
    <n v="133506"/>
    <n v="1027"/>
    <x v="1"/>
    <x v="0"/>
    <x v="0"/>
    <x v="0"/>
    <x v="0"/>
    <x v="0"/>
    <s v="Stockholm"/>
    <x v="1"/>
    <s v="Yes"/>
    <s v="&lt;-2 SD"/>
    <x v="0"/>
    <x v="0"/>
    <n v="-2.3705054419055216"/>
    <x v="1"/>
    <x v="0"/>
    <x v="1"/>
    <x v="0"/>
    <n v="42"/>
    <n v="24"/>
    <n v="34"/>
    <x v="0"/>
    <x v="0"/>
    <x v="0"/>
    <x v="0"/>
    <n v="11"/>
    <n v="4"/>
    <n v="0"/>
    <x v="0"/>
    <x v="0"/>
    <x v="2"/>
    <x v="8"/>
    <x v="0"/>
    <x v="0"/>
  </r>
  <r>
    <s v="Komplett"/>
    <n v="133599"/>
    <n v="1028"/>
    <x v="1"/>
    <x v="1"/>
    <x v="1"/>
    <x v="0"/>
    <x v="1"/>
    <x v="0"/>
    <s v="Uppsala"/>
    <x v="1"/>
    <s v="Yes"/>
    <m/>
    <x v="0"/>
    <x v="1"/>
    <n v="-0.64959031519893706"/>
    <x v="0"/>
    <x v="0"/>
    <x v="1"/>
    <x v="0"/>
    <n v="34"/>
    <n v="42"/>
    <n v="25"/>
    <x v="1"/>
    <x v="0"/>
    <x v="0"/>
    <x v="0"/>
    <n v="0"/>
    <n v="0"/>
    <n v="0"/>
    <x v="0"/>
    <x v="0"/>
    <x v="2"/>
    <x v="7"/>
    <x v="0"/>
    <x v="0"/>
  </r>
  <r>
    <s v="Komplett"/>
    <n v="133602"/>
    <n v="1029"/>
    <x v="1"/>
    <x v="1"/>
    <x v="1"/>
    <x v="0"/>
    <x v="0"/>
    <x v="2"/>
    <s v="Umeå"/>
    <x v="1"/>
    <s v="&lt;-2 SD"/>
    <s v="Yes"/>
    <x v="1"/>
    <x v="1"/>
    <n v="-2.5999318369930373"/>
    <x v="0"/>
    <x v="0"/>
    <x v="1"/>
    <x v="1"/>
    <n v="67"/>
    <n v="2"/>
    <n v="16"/>
    <x v="0"/>
    <x v="0"/>
    <x v="1"/>
    <x v="0"/>
    <n v="15"/>
    <n v="1"/>
    <n v="0"/>
    <x v="1"/>
    <x v="0"/>
    <x v="2"/>
    <x v="7"/>
    <x v="0"/>
    <x v="0"/>
  </r>
  <r>
    <s v="Bruten"/>
    <n v="133676"/>
    <n v="1030"/>
    <x v="0"/>
    <x v="0"/>
    <x v="0"/>
    <x v="0"/>
    <x v="0"/>
    <x v="4"/>
    <s v="Umeå"/>
    <x v="1"/>
    <s v="Yes"/>
    <m/>
    <x v="0"/>
    <x v="0"/>
    <n v="-1.8152173913043479"/>
    <x v="1"/>
    <x v="1"/>
    <x v="0"/>
    <x v="0"/>
    <n v="52"/>
    <n v="0"/>
    <n v="7"/>
    <x v="0"/>
    <x v="0"/>
    <x v="1"/>
    <x v="1"/>
    <n v="10"/>
    <n v="1"/>
    <n v="0"/>
    <x v="1"/>
    <x v="1"/>
    <x v="2"/>
    <x v="7"/>
    <x v="0"/>
    <x v="1"/>
  </r>
  <r>
    <s v="Komplett"/>
    <n v="133693"/>
    <n v="1031"/>
    <x v="0"/>
    <x v="1"/>
    <x v="1"/>
    <x v="0"/>
    <x v="0"/>
    <x v="4"/>
    <s v="Göteborg"/>
    <x v="1"/>
    <m/>
    <s v="Yes"/>
    <x v="0"/>
    <x v="0"/>
    <n v="-1.6153134562015228"/>
    <x v="0"/>
    <x v="0"/>
    <x v="1"/>
    <x v="0"/>
    <n v="13"/>
    <n v="3"/>
    <n v="5"/>
    <x v="0"/>
    <x v="0"/>
    <x v="1"/>
    <x v="0"/>
    <n v="4"/>
    <n v="0"/>
    <n v="0"/>
    <x v="0"/>
    <x v="0"/>
    <x v="2"/>
    <x v="7"/>
    <x v="0"/>
    <x v="1"/>
  </r>
  <r>
    <s v="Komplett"/>
    <n v="133704"/>
    <n v="1032"/>
    <x v="1"/>
    <x v="1"/>
    <x v="1"/>
    <x v="0"/>
    <x v="0"/>
    <x v="4"/>
    <s v="Uppsala"/>
    <x v="0"/>
    <s v="Yes"/>
    <m/>
    <x v="0"/>
    <x v="0"/>
    <n v="-0.98469928798666861"/>
    <x v="0"/>
    <x v="1"/>
    <x v="1"/>
    <x v="0"/>
    <n v="0"/>
    <n v="0"/>
    <n v="22"/>
    <x v="1"/>
    <x v="1"/>
    <x v="1"/>
    <x v="0"/>
    <n v="5"/>
    <n v="0"/>
    <n v="0"/>
    <x v="0"/>
    <x v="1"/>
    <x v="2"/>
    <x v="7"/>
    <x v="0"/>
    <x v="0"/>
  </r>
  <r>
    <s v="Komplett"/>
    <n v="133727"/>
    <n v="1033"/>
    <x v="1"/>
    <x v="0"/>
    <x v="1"/>
    <x v="0"/>
    <x v="0"/>
    <x v="2"/>
    <s v="Uppsala"/>
    <x v="1"/>
    <s v="Yes"/>
    <m/>
    <x v="1"/>
    <x v="0"/>
    <n v="0.92506938020351515"/>
    <x v="0"/>
    <x v="2"/>
    <x v="1"/>
    <x v="1"/>
    <n v="0"/>
    <n v="0"/>
    <n v="16"/>
    <x v="0"/>
    <x v="0"/>
    <x v="1"/>
    <x v="1"/>
    <n v="2"/>
    <n v="0"/>
    <n v="0"/>
    <x v="1"/>
    <x v="0"/>
    <x v="2"/>
    <x v="7"/>
    <x v="0"/>
    <x v="0"/>
  </r>
  <r>
    <s v="Komplett"/>
    <n v="133828"/>
    <n v="1034"/>
    <x v="1"/>
    <x v="1"/>
    <x v="1"/>
    <x v="0"/>
    <x v="0"/>
    <x v="2"/>
    <s v="Lund"/>
    <x v="1"/>
    <s v="Yes"/>
    <s v="&lt;-2 SD"/>
    <x v="1"/>
    <x v="0"/>
    <n v="-3.4148917444111953"/>
    <x v="0"/>
    <x v="0"/>
    <x v="1"/>
    <x v="0"/>
    <n v="32"/>
    <n v="40"/>
    <n v="12"/>
    <x v="0"/>
    <x v="0"/>
    <x v="1"/>
    <x v="0"/>
    <n v="12"/>
    <n v="4"/>
    <n v="0"/>
    <x v="0"/>
    <x v="0"/>
    <x v="0"/>
    <x v="7"/>
    <x v="0"/>
    <x v="0"/>
  </r>
  <r>
    <s v="Bruten"/>
    <n v="133834"/>
    <n v="1035"/>
    <x v="1"/>
    <x v="1"/>
    <x v="1"/>
    <x v="0"/>
    <x v="0"/>
    <x v="2"/>
    <s v="Uppsala"/>
    <x v="1"/>
    <s v="Yes"/>
    <m/>
    <x v="1"/>
    <x v="1"/>
    <n v="-9.3334370381893142E-2"/>
    <x v="1"/>
    <x v="2"/>
    <x v="1"/>
    <x v="0"/>
    <n v="28"/>
    <n v="2"/>
    <n v="25"/>
    <x v="0"/>
    <x v="0"/>
    <x v="0"/>
    <x v="0"/>
    <n v="11"/>
    <n v="0"/>
    <n v="0"/>
    <x v="0"/>
    <x v="2"/>
    <x v="1"/>
    <x v="7"/>
    <x v="1"/>
    <x v="0"/>
  </r>
  <r>
    <s v="Komplett"/>
    <n v="133859"/>
    <n v="1036"/>
    <x v="0"/>
    <x v="0"/>
    <x v="0"/>
    <x v="0"/>
    <x v="0"/>
    <x v="2"/>
    <s v="Göteborg"/>
    <x v="1"/>
    <m/>
    <s v="No"/>
    <x v="1"/>
    <x v="1"/>
    <n v="-0.31910650179497402"/>
    <x v="0"/>
    <x v="0"/>
    <x v="0"/>
    <x v="1"/>
    <n v="21"/>
    <n v="30"/>
    <n v="2"/>
    <x v="0"/>
    <x v="0"/>
    <x v="0"/>
    <x v="0"/>
    <n v="7"/>
    <n v="0"/>
    <n v="0"/>
    <x v="1"/>
    <x v="1"/>
    <x v="0"/>
    <x v="8"/>
    <x v="0"/>
    <x v="0"/>
  </r>
  <r>
    <s v="Komplett"/>
    <n v="133863"/>
    <n v="1037"/>
    <x v="1"/>
    <x v="1"/>
    <x v="1"/>
    <x v="0"/>
    <x v="0"/>
    <x v="2"/>
    <s v="Uppsala"/>
    <x v="1"/>
    <s v="Yes"/>
    <m/>
    <x v="0"/>
    <x v="0"/>
    <n v="0.21559468199784404"/>
    <x v="0"/>
    <x v="0"/>
    <x v="1"/>
    <x v="0"/>
    <n v="43"/>
    <n v="14"/>
    <n v="40"/>
    <x v="1"/>
    <x v="0"/>
    <x v="0"/>
    <x v="0"/>
    <n v="4"/>
    <n v="0"/>
    <n v="0"/>
    <x v="0"/>
    <x v="0"/>
    <x v="2"/>
    <x v="7"/>
    <x v="0"/>
    <x v="1"/>
  </r>
  <r>
    <s v="Bruten"/>
    <n v="133901"/>
    <n v="1038"/>
    <x v="0"/>
    <x v="1"/>
    <x v="1"/>
    <x v="1"/>
    <x v="2"/>
    <x v="2"/>
    <s v="Göteborg"/>
    <x v="0"/>
    <m/>
    <s v="No"/>
    <x v="1"/>
    <x v="0"/>
    <n v="4.3696744592527856E-2"/>
    <x v="0"/>
    <x v="0"/>
    <x v="0"/>
    <x v="0"/>
    <n v="27"/>
    <n v="12"/>
    <n v="4"/>
    <x v="1"/>
    <x v="0"/>
    <x v="0"/>
    <x v="0"/>
    <n v="6"/>
    <n v="1"/>
    <n v="0"/>
    <x v="1"/>
    <x v="2"/>
    <x v="1"/>
    <x v="7"/>
    <x v="1"/>
    <x v="0"/>
  </r>
  <r>
    <s v="Komplett"/>
    <n v="133907"/>
    <n v="1039"/>
    <x v="0"/>
    <x v="1"/>
    <x v="1"/>
    <x v="0"/>
    <x v="0"/>
    <x v="3"/>
    <s v="Göteborg"/>
    <x v="1"/>
    <m/>
    <s v="No"/>
    <x v="0"/>
    <x v="0"/>
    <n v="-0.53667911665518364"/>
    <x v="1"/>
    <x v="1"/>
    <x v="1"/>
    <x v="0"/>
    <n v="21"/>
    <n v="26"/>
    <n v="3"/>
    <x v="0"/>
    <x v="0"/>
    <x v="0"/>
    <x v="0"/>
    <n v="2"/>
    <n v="0"/>
    <n v="0"/>
    <x v="0"/>
    <x v="0"/>
    <x v="2"/>
    <x v="8"/>
    <x v="0"/>
    <x v="0"/>
  </r>
  <r>
    <s v="Komplett"/>
    <n v="133908"/>
    <n v="1040"/>
    <x v="0"/>
    <x v="0"/>
    <x v="1"/>
    <x v="0"/>
    <x v="0"/>
    <x v="3"/>
    <s v="Göteborg"/>
    <x v="1"/>
    <m/>
    <s v="No"/>
    <x v="1"/>
    <x v="0"/>
    <n v="-0.70984915705412599"/>
    <x v="1"/>
    <x v="2"/>
    <x v="1"/>
    <x v="0"/>
    <n v="1"/>
    <n v="0"/>
    <n v="2"/>
    <x v="1"/>
    <x v="0"/>
    <x v="1"/>
    <x v="0"/>
    <n v="2"/>
    <n v="1"/>
    <n v="0"/>
    <x v="0"/>
    <x v="0"/>
    <x v="2"/>
    <x v="8"/>
    <x v="0"/>
    <x v="0"/>
  </r>
  <r>
    <s v="Komplett"/>
    <n v="133955"/>
    <n v="1041"/>
    <x v="0"/>
    <x v="1"/>
    <x v="1"/>
    <x v="1"/>
    <x v="0"/>
    <x v="5"/>
    <s v="Lund"/>
    <x v="1"/>
    <m/>
    <s v="Yes"/>
    <x v="0"/>
    <x v="0"/>
    <n v="-0.57294121913188523"/>
    <x v="0"/>
    <x v="0"/>
    <x v="0"/>
    <x v="0"/>
    <n v="1"/>
    <n v="0"/>
    <n v="0"/>
    <x v="0"/>
    <x v="0"/>
    <x v="0"/>
    <x v="0"/>
    <n v="2"/>
    <n v="0"/>
    <n v="0"/>
    <x v="0"/>
    <x v="0"/>
    <x v="2"/>
    <x v="7"/>
    <x v="0"/>
    <x v="1"/>
  </r>
  <r>
    <s v="Komplett"/>
    <n v="133984"/>
    <n v="1042"/>
    <x v="0"/>
    <x v="1"/>
    <x v="1"/>
    <x v="0"/>
    <x v="0"/>
    <x v="3"/>
    <s v="Linköping"/>
    <x v="0"/>
    <s v="Yes"/>
    <m/>
    <x v="0"/>
    <x v="1"/>
    <n v="-1.3472137170851195"/>
    <x v="0"/>
    <x v="0"/>
    <x v="1"/>
    <x v="0"/>
    <n v="63"/>
    <n v="0"/>
    <n v="19"/>
    <x v="0"/>
    <x v="0"/>
    <x v="0"/>
    <x v="0"/>
    <n v="8"/>
    <n v="3"/>
    <n v="0"/>
    <x v="0"/>
    <x v="2"/>
    <x v="1"/>
    <x v="7"/>
    <x v="1"/>
    <x v="0"/>
  </r>
  <r>
    <s v="Komplett"/>
    <n v="133987"/>
    <n v="1043"/>
    <x v="0"/>
    <x v="0"/>
    <x v="1"/>
    <x v="1"/>
    <x v="0"/>
    <x v="5"/>
    <s v="Linköping"/>
    <x v="1"/>
    <m/>
    <s v="Yes"/>
    <x v="0"/>
    <x v="0"/>
    <n v="-1.0722962218312808"/>
    <x v="0"/>
    <x v="1"/>
    <x v="0"/>
    <x v="0"/>
    <n v="12"/>
    <n v="0"/>
    <n v="20"/>
    <x v="1"/>
    <x v="0"/>
    <x v="0"/>
    <x v="1"/>
    <n v="4"/>
    <n v="3"/>
    <n v="0"/>
    <x v="0"/>
    <x v="0"/>
    <x v="2"/>
    <x v="7"/>
    <x v="0"/>
    <x v="1"/>
  </r>
  <r>
    <s v="Komplett"/>
    <n v="134007"/>
    <n v="1044"/>
    <x v="1"/>
    <x v="1"/>
    <x v="1"/>
    <x v="0"/>
    <x v="0"/>
    <x v="5"/>
    <s v="Umeå"/>
    <x v="1"/>
    <m/>
    <s v="Yes"/>
    <x v="0"/>
    <x v="1"/>
    <n v="-1.2346227294932717"/>
    <x v="0"/>
    <x v="2"/>
    <x v="1"/>
    <x v="0"/>
    <n v="15"/>
    <n v="58"/>
    <n v="1"/>
    <x v="0"/>
    <x v="0"/>
    <x v="0"/>
    <x v="0"/>
    <n v="2"/>
    <n v="0"/>
    <n v="0"/>
    <x v="0"/>
    <x v="0"/>
    <x v="0"/>
    <x v="7"/>
    <x v="0"/>
    <x v="0"/>
  </r>
  <r>
    <s v="Bruten"/>
    <n v="134024"/>
    <n v="1045"/>
    <x v="0"/>
    <x v="1"/>
    <x v="1"/>
    <x v="0"/>
    <x v="1"/>
    <x v="0"/>
    <s v="Umeå"/>
    <x v="0"/>
    <s v="Yes"/>
    <m/>
    <x v="0"/>
    <x v="0"/>
    <n v="-0.2044620843105418"/>
    <x v="0"/>
    <x v="0"/>
    <x v="1"/>
    <x v="0"/>
    <n v="47"/>
    <n v="2"/>
    <n v="20"/>
    <x v="0"/>
    <x v="0"/>
    <x v="0"/>
    <x v="0"/>
    <n v="10"/>
    <n v="4"/>
    <n v="0"/>
    <x v="0"/>
    <x v="0"/>
    <x v="0"/>
    <x v="8"/>
    <x v="0"/>
    <x v="1"/>
  </r>
  <r>
    <s v="Bruten"/>
    <n v="134074"/>
    <n v="1046"/>
    <x v="1"/>
    <x v="1"/>
    <x v="1"/>
    <x v="1"/>
    <x v="0"/>
    <x v="5"/>
    <s v="Göteborg"/>
    <x v="1"/>
    <s v="&lt;-2 SD"/>
    <s v="Yes"/>
    <x v="0"/>
    <x v="0"/>
    <n v="-4.181748498914108"/>
    <x v="1"/>
    <x v="0"/>
    <x v="1"/>
    <x v="0"/>
    <n v="42"/>
    <n v="20"/>
    <n v="5"/>
    <x v="0"/>
    <x v="0"/>
    <x v="0"/>
    <x v="0"/>
    <n v="12"/>
    <n v="1"/>
    <n v="0"/>
    <x v="0"/>
    <x v="2"/>
    <x v="1"/>
    <x v="7"/>
    <x v="1"/>
    <x v="0"/>
  </r>
  <r>
    <s v="Komplett"/>
    <n v="134194"/>
    <n v="1047"/>
    <x v="1"/>
    <x v="0"/>
    <x v="1"/>
    <x v="0"/>
    <x v="0"/>
    <x v="1"/>
    <s v="Umeå"/>
    <x v="0"/>
    <s v="Yes"/>
    <m/>
    <x v="0"/>
    <x v="0"/>
    <n v="-0.44044547914176052"/>
    <x v="1"/>
    <x v="2"/>
    <x v="1"/>
    <x v="1"/>
    <n v="106"/>
    <n v="12"/>
    <n v="38"/>
    <x v="0"/>
    <x v="0"/>
    <x v="0"/>
    <x v="0"/>
    <n v="21"/>
    <n v="2"/>
    <n v="0"/>
    <x v="0"/>
    <x v="0"/>
    <x v="2"/>
    <x v="8"/>
    <x v="0"/>
    <x v="0"/>
  </r>
  <r>
    <s v="Komplett"/>
    <n v="134232"/>
    <n v="1048"/>
    <x v="1"/>
    <x v="1"/>
    <x v="1"/>
    <x v="0"/>
    <x v="0"/>
    <x v="5"/>
    <s v="Stockholm"/>
    <x v="1"/>
    <m/>
    <s v="Yes"/>
    <x v="0"/>
    <x v="0"/>
    <n v="-0.16022139683926881"/>
    <x v="0"/>
    <x v="1"/>
    <x v="1"/>
    <x v="0"/>
    <n v="6"/>
    <n v="0"/>
    <n v="3"/>
    <x v="0"/>
    <x v="0"/>
    <x v="0"/>
    <x v="0"/>
    <n v="2"/>
    <n v="6"/>
    <n v="0"/>
    <x v="0"/>
    <x v="0"/>
    <x v="0"/>
    <x v="8"/>
    <x v="0"/>
    <x v="1"/>
  </r>
  <r>
    <s v="Bruten"/>
    <n v="134240"/>
    <n v="1049"/>
    <x v="1"/>
    <x v="0"/>
    <x v="1"/>
    <x v="0"/>
    <x v="0"/>
    <x v="2"/>
    <s v="Linköping"/>
    <x v="1"/>
    <m/>
    <s v="Yes"/>
    <x v="1"/>
    <x v="1"/>
    <n v="-1.1535048802129546"/>
    <x v="0"/>
    <x v="0"/>
    <x v="1"/>
    <x v="1"/>
    <n v="47"/>
    <n v="21"/>
    <n v="3"/>
    <x v="0"/>
    <x v="0"/>
    <x v="1"/>
    <x v="0"/>
    <n v="5"/>
    <n v="0"/>
    <n v="0"/>
    <x v="0"/>
    <x v="1"/>
    <x v="2"/>
    <x v="8"/>
    <x v="0"/>
    <x v="0"/>
  </r>
  <r>
    <s v="Komplett"/>
    <n v="134243"/>
    <n v="1050"/>
    <x v="0"/>
    <x v="0"/>
    <x v="1"/>
    <x v="0"/>
    <x v="0"/>
    <x v="2"/>
    <s v="Linköping"/>
    <x v="1"/>
    <s v="Yes"/>
    <m/>
    <x v="0"/>
    <x v="0"/>
    <n v="-1.1133997661860491E-2"/>
    <x v="0"/>
    <x v="1"/>
    <x v="0"/>
    <x v="1"/>
    <n v="104"/>
    <n v="0"/>
    <n v="8"/>
    <x v="0"/>
    <x v="0"/>
    <x v="1"/>
    <x v="1"/>
    <n v="10"/>
    <n v="5"/>
    <n v="0"/>
    <x v="1"/>
    <x v="0"/>
    <x v="0"/>
    <x v="8"/>
    <x v="0"/>
    <x v="1"/>
  </r>
  <r>
    <s v="Komplett"/>
    <n v="134279"/>
    <n v="1051"/>
    <x v="1"/>
    <x v="0"/>
    <x v="1"/>
    <x v="0"/>
    <x v="0"/>
    <x v="1"/>
    <s v="Uppsala"/>
    <x v="1"/>
    <s v="No"/>
    <s v="&lt;-2 SD"/>
    <x v="0"/>
    <x v="0"/>
    <n v="-3.7711397654376984"/>
    <x v="0"/>
    <x v="2"/>
    <x v="1"/>
    <x v="0"/>
    <n v="51"/>
    <n v="34"/>
    <n v="29"/>
    <x v="1"/>
    <x v="0"/>
    <x v="1"/>
    <x v="0"/>
    <n v="14"/>
    <n v="6"/>
    <n v="6"/>
    <x v="0"/>
    <x v="0"/>
    <x v="2"/>
    <x v="8"/>
    <x v="0"/>
    <x v="0"/>
  </r>
  <r>
    <s v="Komplett"/>
    <n v="134288"/>
    <n v="1052"/>
    <x v="0"/>
    <x v="1"/>
    <x v="1"/>
    <x v="0"/>
    <x v="0"/>
    <x v="2"/>
    <s v="Stockholm"/>
    <x v="1"/>
    <s v="Yes"/>
    <m/>
    <x v="1"/>
    <x v="1"/>
    <n v="-0.29938082601891541"/>
    <x v="0"/>
    <x v="2"/>
    <x v="1"/>
    <x v="0"/>
    <n v="35"/>
    <n v="32"/>
    <n v="19"/>
    <x v="0"/>
    <x v="0"/>
    <x v="0"/>
    <x v="0"/>
    <n v="9"/>
    <n v="2"/>
    <n v="0"/>
    <x v="0"/>
    <x v="2"/>
    <x v="1"/>
    <x v="7"/>
    <x v="1"/>
    <x v="0"/>
  </r>
  <r>
    <s v="Komplett"/>
    <n v="134291"/>
    <n v="1053"/>
    <x v="1"/>
    <x v="1"/>
    <x v="1"/>
    <x v="0"/>
    <x v="0"/>
    <x v="2"/>
    <s v="Stockholm"/>
    <x v="1"/>
    <s v="&lt;-2 SD"/>
    <s v="Yes"/>
    <x v="0"/>
    <x v="0"/>
    <n v="-3.5217391304347827"/>
    <x v="0"/>
    <x v="2"/>
    <x v="1"/>
    <x v="1"/>
    <n v="27"/>
    <n v="13"/>
    <n v="31"/>
    <x v="0"/>
    <x v="0"/>
    <x v="0"/>
    <x v="0"/>
    <n v="21"/>
    <n v="13"/>
    <n v="7"/>
    <x v="0"/>
    <x v="0"/>
    <x v="0"/>
    <x v="7"/>
    <x v="0"/>
    <x v="0"/>
  </r>
  <r>
    <s v="Komplett"/>
    <n v="134293"/>
    <n v="1054"/>
    <x v="1"/>
    <x v="1"/>
    <x v="1"/>
    <x v="0"/>
    <x v="0"/>
    <x v="2"/>
    <s v="Stockholm"/>
    <x v="1"/>
    <m/>
    <s v="Yes"/>
    <x v="1"/>
    <x v="1"/>
    <n v="4.1506692954238866E-2"/>
    <x v="0"/>
    <x v="2"/>
    <x v="1"/>
    <x v="1"/>
    <n v="37"/>
    <n v="3"/>
    <n v="21"/>
    <x v="0"/>
    <x v="1"/>
    <x v="0"/>
    <x v="0"/>
    <n v="3"/>
    <n v="1"/>
    <n v="0"/>
    <x v="0"/>
    <x v="0"/>
    <x v="0"/>
    <x v="8"/>
    <x v="0"/>
    <x v="1"/>
  </r>
  <r>
    <s v="Bruten"/>
    <n v="134294"/>
    <n v="1055"/>
    <x v="0"/>
    <x v="0"/>
    <x v="0"/>
    <x v="0"/>
    <x v="0"/>
    <x v="0"/>
    <s v="Stockholm"/>
    <x v="1"/>
    <s v="&lt;-2 SD"/>
    <s v="Yes"/>
    <x v="1"/>
    <x v="0"/>
    <n v="-3.1452358926919515"/>
    <x v="0"/>
    <x v="2"/>
    <x v="1"/>
    <x v="0"/>
    <n v="53"/>
    <n v="16"/>
    <n v="11"/>
    <x v="0"/>
    <x v="0"/>
    <x v="0"/>
    <x v="1"/>
    <n v="6"/>
    <n v="0"/>
    <n v="0"/>
    <x v="0"/>
    <x v="0"/>
    <x v="0"/>
    <x v="8"/>
    <x v="0"/>
    <x v="0"/>
  </r>
  <r>
    <s v="Komplett"/>
    <n v="134315"/>
    <n v="1056"/>
    <x v="1"/>
    <x v="0"/>
    <x v="0"/>
    <x v="0"/>
    <x v="1"/>
    <x v="0"/>
    <s v="Linköping"/>
    <x v="0"/>
    <m/>
    <s v="Yes"/>
    <x v="0"/>
    <x v="1"/>
    <n v="-0.50251256281407031"/>
    <x v="0"/>
    <x v="0"/>
    <x v="1"/>
    <x v="0"/>
    <n v="45"/>
    <n v="20"/>
    <n v="5"/>
    <x v="1"/>
    <x v="0"/>
    <x v="0"/>
    <x v="0"/>
    <n v="10"/>
    <n v="4"/>
    <n v="0"/>
    <x v="0"/>
    <x v="0"/>
    <x v="1"/>
    <x v="8"/>
    <x v="1"/>
    <x v="0"/>
  </r>
  <r>
    <s v="Komplett"/>
    <n v="134317"/>
    <n v="1057"/>
    <x v="1"/>
    <x v="0"/>
    <x v="1"/>
    <x v="0"/>
    <x v="0"/>
    <x v="4"/>
    <s v="Stockholm"/>
    <x v="0"/>
    <m/>
    <s v="No"/>
    <x v="0"/>
    <x v="0"/>
    <n v="-1.457736519563404"/>
    <x v="0"/>
    <x v="1"/>
    <x v="0"/>
    <x v="0"/>
    <n v="21"/>
    <n v="12"/>
    <n v="3"/>
    <x v="0"/>
    <x v="0"/>
    <x v="0"/>
    <x v="0"/>
    <n v="7"/>
    <n v="10"/>
    <n v="5"/>
    <x v="0"/>
    <x v="0"/>
    <x v="2"/>
    <x v="8"/>
    <x v="0"/>
    <x v="1"/>
  </r>
  <r>
    <s v="Komplett"/>
    <n v="134320"/>
    <n v="1058"/>
    <x v="0"/>
    <x v="1"/>
    <x v="1"/>
    <x v="0"/>
    <x v="0"/>
    <x v="4"/>
    <s v="Stockholm"/>
    <x v="0"/>
    <s v="&lt;-2 SD"/>
    <s v="Yes"/>
    <x v="0"/>
    <x v="0"/>
    <n v="-4.5053560176433516"/>
    <x v="0"/>
    <x v="2"/>
    <x v="0"/>
    <x v="0"/>
    <n v="19"/>
    <n v="0"/>
    <n v="0"/>
    <x v="0"/>
    <x v="0"/>
    <x v="0"/>
    <x v="0"/>
    <n v="6"/>
    <n v="1"/>
    <n v="2"/>
    <x v="0"/>
    <x v="0"/>
    <x v="1"/>
    <x v="7"/>
    <x v="0"/>
    <x v="1"/>
  </r>
  <r>
    <s v="Komplett"/>
    <n v="134331"/>
    <n v="1059"/>
    <x v="0"/>
    <x v="0"/>
    <x v="1"/>
    <x v="0"/>
    <x v="2"/>
    <x v="0"/>
    <s v="Stockholm"/>
    <x v="0"/>
    <m/>
    <s v="Yes"/>
    <x v="0"/>
    <x v="1"/>
    <n v="-1.8225950687731549"/>
    <x v="0"/>
    <x v="0"/>
    <x v="1"/>
    <x v="0"/>
    <n v="28"/>
    <n v="13"/>
    <n v="6"/>
    <x v="0"/>
    <x v="0"/>
    <x v="0"/>
    <x v="0"/>
    <n v="5"/>
    <n v="1"/>
    <n v="0"/>
    <x v="0"/>
    <x v="0"/>
    <x v="0"/>
    <x v="8"/>
    <x v="0"/>
    <x v="0"/>
  </r>
  <r>
    <s v="Komplett"/>
    <n v="134346"/>
    <n v="1060"/>
    <x v="1"/>
    <x v="1"/>
    <x v="1"/>
    <x v="0"/>
    <x v="0"/>
    <x v="3"/>
    <s v="Linköping"/>
    <x v="1"/>
    <s v="Yes"/>
    <m/>
    <x v="0"/>
    <x v="1"/>
    <n v="0.11865412323078225"/>
    <x v="0"/>
    <x v="1"/>
    <x v="1"/>
    <x v="0"/>
    <n v="0"/>
    <n v="0"/>
    <n v="9"/>
    <x v="0"/>
    <x v="1"/>
    <x v="1"/>
    <x v="0"/>
    <n v="7"/>
    <n v="11"/>
    <n v="5"/>
    <x v="1"/>
    <x v="0"/>
    <x v="0"/>
    <x v="8"/>
    <x v="0"/>
    <x v="0"/>
  </r>
  <r>
    <s v="Komplett"/>
    <n v="134369"/>
    <n v="1061"/>
    <x v="0"/>
    <x v="0"/>
    <x v="1"/>
    <x v="0"/>
    <x v="0"/>
    <x v="2"/>
    <s v="Stockholm"/>
    <x v="1"/>
    <s v="Yes"/>
    <s v="&lt;-2 SD"/>
    <x v="0"/>
    <x v="0"/>
    <n v="-2.2997890725998502"/>
    <x v="0"/>
    <x v="1"/>
    <x v="1"/>
    <x v="1"/>
    <n v="27"/>
    <n v="17"/>
    <n v="39"/>
    <x v="0"/>
    <x v="0"/>
    <x v="1"/>
    <x v="0"/>
    <n v="10"/>
    <n v="1"/>
    <n v="1"/>
    <x v="0"/>
    <x v="0"/>
    <x v="0"/>
    <x v="8"/>
    <x v="0"/>
    <x v="0"/>
  </r>
  <r>
    <s v="Bruten"/>
    <n v="134377"/>
    <n v="1062"/>
    <x v="0"/>
    <x v="0"/>
    <x v="1"/>
    <x v="0"/>
    <x v="0"/>
    <x v="2"/>
    <s v="Göteborg"/>
    <x v="1"/>
    <m/>
    <s v="Yes"/>
    <x v="0"/>
    <x v="0"/>
    <n v="0.32293635790800251"/>
    <x v="1"/>
    <x v="1"/>
    <x v="1"/>
    <x v="1"/>
    <n v="8"/>
    <n v="14"/>
    <n v="0"/>
    <x v="0"/>
    <x v="0"/>
    <x v="1"/>
    <x v="0"/>
    <n v="2"/>
    <n v="0"/>
    <n v="0"/>
    <x v="0"/>
    <x v="0"/>
    <x v="0"/>
    <x v="8"/>
    <x v="0"/>
    <x v="0"/>
  </r>
  <r>
    <s v="Komplett"/>
    <n v="134392"/>
    <n v="1063"/>
    <x v="1"/>
    <x v="1"/>
    <x v="1"/>
    <x v="0"/>
    <x v="0"/>
    <x v="3"/>
    <s v="Göteborg"/>
    <x v="1"/>
    <m/>
    <s v="No"/>
    <x v="0"/>
    <x v="1"/>
    <n v="-1.1873581281648331"/>
    <x v="0"/>
    <x v="2"/>
    <x v="0"/>
    <x v="0"/>
    <n v="8"/>
    <n v="31"/>
    <n v="0"/>
    <x v="0"/>
    <x v="0"/>
    <x v="1"/>
    <x v="1"/>
    <n v="1"/>
    <n v="1"/>
    <n v="0"/>
    <x v="1"/>
    <x v="0"/>
    <x v="1"/>
    <x v="7"/>
    <x v="0"/>
    <x v="0"/>
  </r>
  <r>
    <s v="Komplett"/>
    <n v="134495"/>
    <n v="1064"/>
    <x v="1"/>
    <x v="0"/>
    <x v="1"/>
    <x v="1"/>
    <x v="0"/>
    <x v="1"/>
    <s v="Göteborg"/>
    <x v="1"/>
    <m/>
    <s v="Yes"/>
    <x v="0"/>
    <x v="0"/>
    <n v="-1.4628963713631906"/>
    <x v="0"/>
    <x v="1"/>
    <x v="1"/>
    <x v="1"/>
    <n v="29"/>
    <n v="11"/>
    <n v="12"/>
    <x v="0"/>
    <x v="1"/>
    <x v="0"/>
    <x v="0"/>
    <n v="7"/>
    <n v="1"/>
    <n v="0"/>
    <x v="0"/>
    <x v="0"/>
    <x v="1"/>
    <x v="10"/>
    <x v="0"/>
    <x v="0"/>
  </r>
  <r>
    <s v="Komplett"/>
    <n v="134503"/>
    <n v="1065"/>
    <x v="0"/>
    <x v="1"/>
    <x v="1"/>
    <x v="1"/>
    <x v="0"/>
    <x v="3"/>
    <s v="Uppsala"/>
    <x v="1"/>
    <m/>
    <s v="Yes"/>
    <x v="0"/>
    <x v="0"/>
    <n v="-1.3125512715340442"/>
    <x v="0"/>
    <x v="1"/>
    <x v="1"/>
    <x v="0"/>
    <n v="31"/>
    <n v="29"/>
    <n v="2"/>
    <x v="0"/>
    <x v="1"/>
    <x v="0"/>
    <x v="1"/>
    <n v="3"/>
    <n v="0"/>
    <n v="0"/>
    <x v="1"/>
    <x v="2"/>
    <x v="1"/>
    <x v="7"/>
    <x v="0"/>
    <x v="0"/>
  </r>
  <r>
    <s v="Komplett"/>
    <n v="134548"/>
    <n v="1066"/>
    <x v="0"/>
    <x v="0"/>
    <x v="1"/>
    <x v="0"/>
    <x v="1"/>
    <x v="5"/>
    <s v="Uppsala"/>
    <x v="1"/>
    <s v="Yes"/>
    <m/>
    <x v="1"/>
    <x v="1"/>
    <n v="-0.56527752721149793"/>
    <x v="1"/>
    <x v="0"/>
    <x v="0"/>
    <x v="1"/>
    <n v="12"/>
    <n v="18"/>
    <n v="71"/>
    <x v="1"/>
    <x v="1"/>
    <x v="1"/>
    <x v="0"/>
    <n v="1"/>
    <n v="0"/>
    <n v="0"/>
    <x v="1"/>
    <x v="0"/>
    <x v="2"/>
    <x v="8"/>
    <x v="0"/>
    <x v="1"/>
  </r>
  <r>
    <s v="Bruten"/>
    <n v="134591"/>
    <n v="1067"/>
    <x v="1"/>
    <x v="1"/>
    <x v="1"/>
    <x v="0"/>
    <x v="0"/>
    <x v="1"/>
    <s v="Uppsala"/>
    <x v="1"/>
    <m/>
    <s v="No"/>
    <x v="0"/>
    <x v="0"/>
    <n v="-0.27071369975389664"/>
    <x v="0"/>
    <x v="0"/>
    <x v="1"/>
    <x v="1"/>
    <n v="0"/>
    <n v="4"/>
    <n v="0"/>
    <x v="1"/>
    <x v="0"/>
    <x v="1"/>
    <x v="0"/>
    <n v="0"/>
    <n v="0"/>
    <n v="0"/>
    <x v="0"/>
    <x v="0"/>
    <x v="2"/>
    <x v="8"/>
    <x v="0"/>
    <x v="0"/>
  </r>
  <r>
    <s v="Komplett"/>
    <n v="134603"/>
    <n v="1068"/>
    <x v="1"/>
    <x v="1"/>
    <x v="1"/>
    <x v="0"/>
    <x v="0"/>
    <x v="1"/>
    <s v="Uppsala"/>
    <x v="1"/>
    <s v="Yes"/>
    <m/>
    <x v="0"/>
    <x v="0"/>
    <n v="-0.22206638616175783"/>
    <x v="0"/>
    <x v="1"/>
    <x v="1"/>
    <x v="1"/>
    <n v="2"/>
    <n v="0"/>
    <n v="63"/>
    <x v="0"/>
    <x v="0"/>
    <x v="1"/>
    <x v="0"/>
    <n v="9"/>
    <n v="3"/>
    <n v="0"/>
    <x v="0"/>
    <x v="0"/>
    <x v="2"/>
    <x v="8"/>
    <x v="0"/>
    <x v="0"/>
  </r>
  <r>
    <s v="Komplett"/>
    <n v="134621"/>
    <n v="1069"/>
    <x v="0"/>
    <x v="1"/>
    <x v="1"/>
    <x v="0"/>
    <x v="0"/>
    <x v="1"/>
    <s v="Linköping"/>
    <x v="1"/>
    <s v="Yes"/>
    <m/>
    <x v="0"/>
    <x v="1"/>
    <n v="0.44215180545320554"/>
    <x v="0"/>
    <x v="0"/>
    <x v="1"/>
    <x v="1"/>
    <n v="78"/>
    <n v="0"/>
    <n v="17"/>
    <x v="0"/>
    <x v="1"/>
    <x v="0"/>
    <x v="0"/>
    <n v="15"/>
    <n v="5"/>
    <n v="4"/>
    <x v="0"/>
    <x v="0"/>
    <x v="1"/>
    <x v="7"/>
    <x v="0"/>
    <x v="0"/>
  </r>
  <r>
    <s v="Komplett"/>
    <n v="134728"/>
    <n v="1070"/>
    <x v="0"/>
    <x v="1"/>
    <x v="1"/>
    <x v="0"/>
    <x v="0"/>
    <x v="5"/>
    <s v="Linköping"/>
    <x v="1"/>
    <m/>
    <s v="Yes"/>
    <x v="1"/>
    <x v="0"/>
    <n v="-0.49893086243763363"/>
    <x v="0"/>
    <x v="0"/>
    <x v="0"/>
    <x v="1"/>
    <n v="17"/>
    <n v="32"/>
    <n v="0"/>
    <x v="0"/>
    <x v="0"/>
    <x v="1"/>
    <x v="1"/>
    <n v="5"/>
    <n v="2"/>
    <n v="1"/>
    <x v="0"/>
    <x v="1"/>
    <x v="0"/>
    <x v="8"/>
    <x v="0"/>
    <x v="1"/>
  </r>
  <r>
    <s v="Komplett"/>
    <n v="134749"/>
    <n v="1071"/>
    <x v="0"/>
    <x v="1"/>
    <x v="1"/>
    <x v="1"/>
    <x v="0"/>
    <x v="5"/>
    <s v="Göteborg"/>
    <x v="1"/>
    <s v="No"/>
    <m/>
    <x v="0"/>
    <x v="0"/>
    <n v="-1.1622901420576841"/>
    <x v="0"/>
    <x v="0"/>
    <x v="1"/>
    <x v="0"/>
    <n v="0"/>
    <n v="0"/>
    <n v="0"/>
    <x v="0"/>
    <x v="0"/>
    <x v="0"/>
    <x v="0"/>
    <n v="0"/>
    <n v="0"/>
    <n v="0"/>
    <x v="1"/>
    <x v="2"/>
    <x v="1"/>
    <x v="5"/>
    <x v="1"/>
    <x v="0"/>
  </r>
  <r>
    <s v="Komplett"/>
    <n v="134839"/>
    <n v="1072"/>
    <x v="1"/>
    <x v="1"/>
    <x v="1"/>
    <x v="0"/>
    <x v="0"/>
    <x v="1"/>
    <s v="Göteborg"/>
    <x v="1"/>
    <m/>
    <s v="Yes"/>
    <x v="1"/>
    <x v="1"/>
    <n v="-0.35868353448693713"/>
    <x v="0"/>
    <x v="0"/>
    <x v="1"/>
    <x v="0"/>
    <n v="57"/>
    <n v="22"/>
    <n v="5"/>
    <x v="0"/>
    <x v="1"/>
    <x v="0"/>
    <x v="0"/>
    <n v="4"/>
    <n v="0"/>
    <n v="0"/>
    <x v="1"/>
    <x v="2"/>
    <x v="1"/>
    <x v="7"/>
    <x v="1"/>
    <x v="0"/>
  </r>
  <r>
    <s v="Komplett"/>
    <n v="134846"/>
    <n v="1073"/>
    <x v="1"/>
    <x v="0"/>
    <x v="1"/>
    <x v="0"/>
    <x v="0"/>
    <x v="0"/>
    <s v="Göteborg"/>
    <x v="1"/>
    <s v="Yes"/>
    <m/>
    <x v="1"/>
    <x v="0"/>
    <n v="-0.34389584868582657"/>
    <x v="0"/>
    <x v="0"/>
    <x v="1"/>
    <x v="0"/>
    <n v="0"/>
    <n v="0"/>
    <n v="23"/>
    <x v="0"/>
    <x v="0"/>
    <x v="1"/>
    <x v="0"/>
    <n v="10"/>
    <n v="2"/>
    <n v="0"/>
    <x v="0"/>
    <x v="1"/>
    <x v="2"/>
    <x v="8"/>
    <x v="0"/>
    <x v="1"/>
  </r>
  <r>
    <s v="Komplett"/>
    <n v="134897"/>
    <n v="1074"/>
    <x v="0"/>
    <x v="0"/>
    <x v="1"/>
    <x v="1"/>
    <x v="0"/>
    <x v="0"/>
    <s v="Lund"/>
    <x v="0"/>
    <m/>
    <s v="Yes"/>
    <x v="0"/>
    <x v="0"/>
    <n v="-0.80393765381460214"/>
    <x v="1"/>
    <x v="0"/>
    <x v="1"/>
    <x v="0"/>
    <n v="2"/>
    <n v="0"/>
    <n v="0"/>
    <x v="1"/>
    <x v="0"/>
    <x v="0"/>
    <x v="0"/>
    <n v="1"/>
    <n v="0"/>
    <n v="0"/>
    <x v="0"/>
    <x v="1"/>
    <x v="0"/>
    <x v="10"/>
    <x v="0"/>
    <x v="0"/>
  </r>
  <r>
    <s v="Komplett"/>
    <n v="134943"/>
    <n v="1075"/>
    <x v="0"/>
    <x v="1"/>
    <x v="1"/>
    <x v="0"/>
    <x v="0"/>
    <x v="0"/>
    <s v="Göteborg"/>
    <x v="1"/>
    <m/>
    <s v="Yes"/>
    <x v="1"/>
    <x v="0"/>
    <n v="-0.43579608797000102"/>
    <x v="0"/>
    <x v="2"/>
    <x v="1"/>
    <x v="0"/>
    <n v="18"/>
    <n v="9"/>
    <n v="16"/>
    <x v="0"/>
    <x v="0"/>
    <x v="0"/>
    <x v="0"/>
    <n v="6"/>
    <n v="1"/>
    <n v="0"/>
    <x v="0"/>
    <x v="0"/>
    <x v="0"/>
    <x v="8"/>
    <x v="0"/>
    <x v="0"/>
  </r>
  <r>
    <s v="Komplett"/>
    <n v="134970"/>
    <n v="1076"/>
    <x v="0"/>
    <x v="1"/>
    <x v="1"/>
    <x v="0"/>
    <x v="0"/>
    <x v="0"/>
    <s v="Lund"/>
    <x v="1"/>
    <m/>
    <s v="Yes"/>
    <x v="1"/>
    <x v="0"/>
    <n v="-1.6395143716924354"/>
    <x v="1"/>
    <x v="0"/>
    <x v="1"/>
    <x v="0"/>
    <n v="36"/>
    <n v="30"/>
    <n v="19"/>
    <x v="1"/>
    <x v="0"/>
    <x v="0"/>
    <x v="1"/>
    <n v="8"/>
    <n v="4"/>
    <n v="4"/>
    <x v="1"/>
    <x v="1"/>
    <x v="1"/>
    <x v="8"/>
    <x v="1"/>
    <x v="0"/>
  </r>
  <r>
    <s v="Komplett"/>
    <n v="134971"/>
    <n v="1077"/>
    <x v="0"/>
    <x v="1"/>
    <x v="1"/>
    <x v="0"/>
    <x v="0"/>
    <x v="4"/>
    <s v="Lund"/>
    <x v="1"/>
    <m/>
    <s v="Yes"/>
    <x v="0"/>
    <x v="0"/>
    <n v="-0.16120620169740649"/>
    <x v="0"/>
    <x v="1"/>
    <x v="1"/>
    <x v="0"/>
    <n v="42"/>
    <n v="17"/>
    <n v="6"/>
    <x v="1"/>
    <x v="1"/>
    <x v="0"/>
    <x v="0"/>
    <n v="7"/>
    <n v="1"/>
    <n v="0"/>
    <x v="0"/>
    <x v="0"/>
    <x v="0"/>
    <x v="8"/>
    <x v="0"/>
    <x v="0"/>
  </r>
  <r>
    <s v="Komplett"/>
    <n v="135001"/>
    <n v="1078"/>
    <x v="0"/>
    <x v="0"/>
    <x v="1"/>
    <x v="0"/>
    <x v="0"/>
    <x v="5"/>
    <s v="Göteborg"/>
    <x v="1"/>
    <s v="Yes"/>
    <m/>
    <x v="1"/>
    <x v="0"/>
    <n v="-0.6097560975609756"/>
    <x v="0"/>
    <x v="2"/>
    <x v="1"/>
    <x v="1"/>
    <n v="0"/>
    <n v="0"/>
    <n v="1"/>
    <x v="0"/>
    <x v="0"/>
    <x v="0"/>
    <x v="0"/>
    <n v="0"/>
    <n v="0"/>
    <n v="0"/>
    <x v="0"/>
    <x v="0"/>
    <x v="0"/>
    <x v="8"/>
    <x v="0"/>
    <x v="0"/>
  </r>
  <r>
    <s v="Komplett"/>
    <n v="135019"/>
    <n v="1079"/>
    <x v="0"/>
    <x v="1"/>
    <x v="1"/>
    <x v="1"/>
    <x v="2"/>
    <x v="4"/>
    <s v="Göteborg"/>
    <x v="0"/>
    <m/>
    <s v="Yes"/>
    <x v="0"/>
    <x v="0"/>
    <n v="-0.52791473678968071"/>
    <x v="0"/>
    <x v="0"/>
    <x v="1"/>
    <x v="0"/>
    <n v="18"/>
    <n v="36"/>
    <n v="21"/>
    <x v="0"/>
    <x v="1"/>
    <x v="0"/>
    <x v="0"/>
    <n v="16"/>
    <n v="9"/>
    <n v="3"/>
    <x v="0"/>
    <x v="2"/>
    <x v="1"/>
    <x v="7"/>
    <x v="1"/>
    <x v="0"/>
  </r>
  <r>
    <s v="Komplett"/>
    <n v="135045"/>
    <n v="1080"/>
    <x v="0"/>
    <x v="1"/>
    <x v="1"/>
    <x v="0"/>
    <x v="0"/>
    <x v="3"/>
    <s v="Göteborg"/>
    <x v="1"/>
    <s v="&lt;-2 SD"/>
    <s v="Yes"/>
    <x v="0"/>
    <x v="0"/>
    <n v="-2.5349238738031707"/>
    <x v="0"/>
    <x v="1"/>
    <x v="0"/>
    <x v="0"/>
    <n v="33"/>
    <n v="15"/>
    <n v="15"/>
    <x v="0"/>
    <x v="1"/>
    <x v="0"/>
    <x v="1"/>
    <n v="7"/>
    <n v="6"/>
    <n v="0"/>
    <x v="1"/>
    <x v="0"/>
    <x v="1"/>
    <x v="8"/>
    <x v="1"/>
    <x v="0"/>
  </r>
  <r>
    <s v="Komplett"/>
    <n v="135048"/>
    <n v="1081"/>
    <x v="1"/>
    <x v="0"/>
    <x v="1"/>
    <x v="0"/>
    <x v="0"/>
    <x v="5"/>
    <s v="Göteborg"/>
    <x v="1"/>
    <s v="&lt;-2 SD"/>
    <s v="Yes"/>
    <x v="0"/>
    <x v="0"/>
    <n v="-2.8096060273112542"/>
    <x v="0"/>
    <x v="1"/>
    <x v="1"/>
    <x v="1"/>
    <n v="66"/>
    <n v="14"/>
    <n v="35"/>
    <x v="0"/>
    <x v="0"/>
    <x v="0"/>
    <x v="0"/>
    <n v="13"/>
    <n v="10"/>
    <n v="2"/>
    <x v="0"/>
    <x v="0"/>
    <x v="2"/>
    <x v="8"/>
    <x v="0"/>
    <x v="0"/>
  </r>
  <r>
    <s v="Komplett"/>
    <n v="135056"/>
    <n v="1082"/>
    <x v="1"/>
    <x v="1"/>
    <x v="1"/>
    <x v="0"/>
    <x v="0"/>
    <x v="2"/>
    <s v="Uppsala"/>
    <x v="1"/>
    <m/>
    <s v="No"/>
    <x v="1"/>
    <x v="0"/>
    <n v="-0.12435049074032951"/>
    <x v="0"/>
    <x v="0"/>
    <x v="0"/>
    <x v="1"/>
    <n v="21"/>
    <n v="37"/>
    <n v="1"/>
    <x v="0"/>
    <x v="0"/>
    <x v="0"/>
    <x v="1"/>
    <n v="0"/>
    <n v="0"/>
    <n v="0"/>
    <x v="1"/>
    <x v="2"/>
    <x v="1"/>
    <x v="5"/>
    <x v="1"/>
    <x v="0"/>
  </r>
  <r>
    <s v="Komplett"/>
    <n v="135156"/>
    <n v="1083"/>
    <x v="1"/>
    <x v="1"/>
    <x v="1"/>
    <x v="0"/>
    <x v="0"/>
    <x v="3"/>
    <s v="Linköping"/>
    <x v="1"/>
    <m/>
    <s v="Yes"/>
    <x v="0"/>
    <x v="1"/>
    <n v="0.75383553644423207"/>
    <x v="0"/>
    <x v="2"/>
    <x v="1"/>
    <x v="0"/>
    <n v="58"/>
    <n v="8"/>
    <n v="5"/>
    <x v="0"/>
    <x v="0"/>
    <x v="0"/>
    <x v="0"/>
    <n v="6"/>
    <n v="1"/>
    <n v="0"/>
    <x v="0"/>
    <x v="0"/>
    <x v="0"/>
    <x v="8"/>
    <x v="0"/>
    <x v="0"/>
  </r>
  <r>
    <s v="Komplett"/>
    <n v="135165"/>
    <n v="1084"/>
    <x v="0"/>
    <x v="1"/>
    <x v="1"/>
    <x v="1"/>
    <x v="0"/>
    <x v="2"/>
    <s v="Umeå"/>
    <x v="1"/>
    <s v="&lt;-2 SD"/>
    <s v="Yes"/>
    <x v="1"/>
    <x v="1"/>
    <n v="-3.8147731805490075"/>
    <x v="0"/>
    <x v="0"/>
    <x v="0"/>
    <x v="0"/>
    <n v="31"/>
    <n v="0"/>
    <n v="3"/>
    <x v="1"/>
    <x v="1"/>
    <x v="0"/>
    <x v="0"/>
    <n v="10"/>
    <n v="1"/>
    <n v="0"/>
    <x v="1"/>
    <x v="2"/>
    <x v="1"/>
    <x v="7"/>
    <x v="1"/>
    <x v="0"/>
  </r>
  <r>
    <s v="Komplett"/>
    <n v="135195"/>
    <n v="1085"/>
    <x v="0"/>
    <x v="1"/>
    <x v="1"/>
    <x v="1"/>
    <x v="0"/>
    <x v="2"/>
    <s v="Linköping"/>
    <x v="1"/>
    <s v="&lt;-2 SD"/>
    <s v="Yes"/>
    <x v="1"/>
    <x v="1"/>
    <n v="-2.1134277378495696"/>
    <x v="0"/>
    <x v="0"/>
    <x v="1"/>
    <x v="1"/>
    <n v="18"/>
    <n v="11"/>
    <n v="0"/>
    <x v="1"/>
    <x v="0"/>
    <x v="0"/>
    <x v="0"/>
    <n v="2"/>
    <n v="0"/>
    <n v="0"/>
    <x v="0"/>
    <x v="2"/>
    <x v="1"/>
    <x v="7"/>
    <x v="1"/>
    <x v="0"/>
  </r>
  <r>
    <s v="Komplett"/>
    <n v="135196"/>
    <n v="1086"/>
    <x v="1"/>
    <x v="1"/>
    <x v="1"/>
    <x v="0"/>
    <x v="0"/>
    <x v="0"/>
    <s v="Linköping"/>
    <x v="1"/>
    <m/>
    <s v="No"/>
    <x v="1"/>
    <x v="0"/>
    <n v="-1.4997727617027723"/>
    <x v="0"/>
    <x v="0"/>
    <x v="1"/>
    <x v="0"/>
    <n v="34"/>
    <n v="0"/>
    <n v="4"/>
    <x v="0"/>
    <x v="0"/>
    <x v="0"/>
    <x v="0"/>
    <n v="5"/>
    <n v="2"/>
    <n v="0"/>
    <x v="0"/>
    <x v="2"/>
    <x v="1"/>
    <x v="7"/>
    <x v="1"/>
    <x v="0"/>
  </r>
  <r>
    <s v="Komplett"/>
    <n v="135199"/>
    <n v="1087"/>
    <x v="0"/>
    <x v="0"/>
    <x v="0"/>
    <x v="0"/>
    <x v="0"/>
    <x v="3"/>
    <s v="Linköping"/>
    <x v="1"/>
    <s v="&lt;-2 SD"/>
    <s v="No"/>
    <x v="1"/>
    <x v="1"/>
    <n v="-3.0146947432207241"/>
    <x v="0"/>
    <x v="0"/>
    <x v="0"/>
    <x v="0"/>
    <n v="37"/>
    <n v="0"/>
    <n v="4"/>
    <x v="1"/>
    <x v="1"/>
    <x v="1"/>
    <x v="1"/>
    <n v="6"/>
    <n v="3"/>
    <n v="0"/>
    <x v="1"/>
    <x v="0"/>
    <x v="0"/>
    <x v="8"/>
    <x v="0"/>
    <x v="0"/>
  </r>
  <r>
    <s v="Komplett"/>
    <n v="135223"/>
    <n v="1088"/>
    <x v="1"/>
    <x v="1"/>
    <x v="1"/>
    <x v="1"/>
    <x v="2"/>
    <x v="1"/>
    <s v="Linköping"/>
    <x v="0"/>
    <s v="&lt;-2 SD"/>
    <s v="Yes"/>
    <x v="1"/>
    <x v="1"/>
    <n v="-2.1490073293958587"/>
    <x v="0"/>
    <x v="0"/>
    <x v="0"/>
    <x v="1"/>
    <n v="24"/>
    <n v="11"/>
    <n v="0"/>
    <x v="0"/>
    <x v="1"/>
    <x v="0"/>
    <x v="0"/>
    <n v="0"/>
    <n v="1"/>
    <n v="1"/>
    <x v="1"/>
    <x v="2"/>
    <x v="1"/>
    <x v="8"/>
    <x v="1"/>
    <x v="0"/>
  </r>
  <r>
    <s v="Bruten"/>
    <n v="135246"/>
    <n v="1089"/>
    <x v="0"/>
    <x v="0"/>
    <x v="1"/>
    <x v="0"/>
    <x v="0"/>
    <x v="0"/>
    <s v="Lund"/>
    <x v="1"/>
    <m/>
    <s v="No"/>
    <x v="1"/>
    <x v="1"/>
    <n v="-1.5607580824972129"/>
    <x v="0"/>
    <x v="0"/>
    <x v="1"/>
    <x v="0"/>
    <n v="0"/>
    <n v="0"/>
    <n v="0"/>
    <x v="1"/>
    <x v="0"/>
    <x v="1"/>
    <x v="0"/>
    <n v="1"/>
    <n v="0"/>
    <n v="0"/>
    <x v="0"/>
    <x v="0"/>
    <x v="0"/>
    <x v="10"/>
    <x v="0"/>
    <x v="0"/>
  </r>
  <r>
    <s v="Komplett"/>
    <n v="135256"/>
    <n v="1090"/>
    <x v="0"/>
    <x v="0"/>
    <x v="0"/>
    <x v="1"/>
    <x v="2"/>
    <x v="2"/>
    <s v="Uppsala"/>
    <x v="1"/>
    <s v="Yes"/>
    <m/>
    <x v="0"/>
    <x v="0"/>
    <n v="-0.99825605869264522"/>
    <x v="0"/>
    <x v="0"/>
    <x v="0"/>
    <x v="1"/>
    <n v="0"/>
    <n v="0"/>
    <n v="0"/>
    <x v="0"/>
    <x v="0"/>
    <x v="1"/>
    <x v="1"/>
    <n v="0"/>
    <n v="0"/>
    <n v="0"/>
    <x v="1"/>
    <x v="0"/>
    <x v="1"/>
    <x v="8"/>
    <x v="0"/>
    <x v="1"/>
  </r>
  <r>
    <s v="Bruten"/>
    <n v="135446"/>
    <n v="1091"/>
    <x v="0"/>
    <x v="0"/>
    <x v="1"/>
    <x v="0"/>
    <x v="2"/>
    <x v="2"/>
    <s v="Uppsala"/>
    <x v="1"/>
    <m/>
    <s v="Yes"/>
    <x v="0"/>
    <x v="0"/>
    <n v="-0.92194866422210575"/>
    <x v="0"/>
    <x v="0"/>
    <x v="1"/>
    <x v="1"/>
    <n v="5"/>
    <n v="0"/>
    <n v="5"/>
    <x v="1"/>
    <x v="0"/>
    <x v="1"/>
    <x v="0"/>
    <n v="3"/>
    <n v="0"/>
    <n v="0"/>
    <x v="1"/>
    <x v="0"/>
    <x v="1"/>
    <x v="8"/>
    <x v="0"/>
    <x v="1"/>
  </r>
  <r>
    <s v="Komplett"/>
    <n v="135481"/>
    <n v="1092"/>
    <x v="0"/>
    <x v="1"/>
    <x v="1"/>
    <x v="0"/>
    <x v="0"/>
    <x v="0"/>
    <s v="Lund"/>
    <x v="1"/>
    <s v="&lt;-2 SD"/>
    <s v="Yes"/>
    <x v="0"/>
    <x v="1"/>
    <n v="-2.4592140159125613"/>
    <x v="0"/>
    <x v="0"/>
    <x v="1"/>
    <x v="0"/>
    <n v="3"/>
    <n v="49"/>
    <n v="0"/>
    <x v="0"/>
    <x v="0"/>
    <x v="1"/>
    <x v="0"/>
    <n v="4"/>
    <n v="0"/>
    <n v="0"/>
    <x v="0"/>
    <x v="0"/>
    <x v="0"/>
    <x v="8"/>
    <x v="0"/>
    <x v="0"/>
  </r>
  <r>
    <s v="Bruten"/>
    <n v="135505"/>
    <n v="1093"/>
    <x v="0"/>
    <x v="0"/>
    <x v="1"/>
    <x v="0"/>
    <x v="0"/>
    <x v="2"/>
    <s v="Uppsala"/>
    <x v="1"/>
    <s v="&lt;-2 SD"/>
    <s v="No"/>
    <x v="1"/>
    <x v="0"/>
    <n v="-3.4604388668176589"/>
    <x v="1"/>
    <x v="0"/>
    <x v="0"/>
    <x v="1"/>
    <n v="62"/>
    <n v="19"/>
    <n v="0"/>
    <x v="1"/>
    <x v="0"/>
    <x v="0"/>
    <x v="0"/>
    <n v="0"/>
    <n v="0"/>
    <n v="0"/>
    <x v="1"/>
    <x v="0"/>
    <x v="2"/>
    <x v="8"/>
    <x v="0"/>
    <x v="0"/>
  </r>
  <r>
    <s v="Komplett"/>
    <n v="135521"/>
    <n v="1094"/>
    <x v="1"/>
    <x v="0"/>
    <x v="1"/>
    <x v="0"/>
    <x v="0"/>
    <x v="2"/>
    <s v="Uppsala"/>
    <x v="1"/>
    <s v="No"/>
    <s v="&lt;-2 SD"/>
    <x v="0"/>
    <x v="0"/>
    <n v="-2.1739130434782608"/>
    <x v="1"/>
    <x v="0"/>
    <x v="1"/>
    <x v="1"/>
    <n v="31"/>
    <n v="0"/>
    <n v="31"/>
    <x v="0"/>
    <x v="0"/>
    <x v="1"/>
    <x v="0"/>
    <n v="1"/>
    <n v="0"/>
    <n v="0"/>
    <x v="0"/>
    <x v="0"/>
    <x v="1"/>
    <x v="8"/>
    <x v="0"/>
    <x v="0"/>
  </r>
  <r>
    <s v="Komplett"/>
    <n v="135557"/>
    <n v="1095"/>
    <x v="0"/>
    <x v="0"/>
    <x v="1"/>
    <x v="0"/>
    <x v="0"/>
    <x v="2"/>
    <s v="Göteborg"/>
    <x v="1"/>
    <s v="Yes"/>
    <m/>
    <x v="1"/>
    <x v="0"/>
    <n v="1.0869565217391304"/>
    <x v="0"/>
    <x v="0"/>
    <x v="1"/>
    <x v="1"/>
    <n v="50"/>
    <n v="12"/>
    <n v="0"/>
    <x v="0"/>
    <x v="0"/>
    <x v="1"/>
    <x v="0"/>
    <n v="1"/>
    <n v="0"/>
    <n v="0"/>
    <x v="0"/>
    <x v="0"/>
    <x v="0"/>
    <x v="8"/>
    <x v="0"/>
    <x v="0"/>
  </r>
  <r>
    <s v="Komplett"/>
    <n v="135595"/>
    <n v="1096"/>
    <x v="0"/>
    <x v="0"/>
    <x v="1"/>
    <x v="0"/>
    <x v="2"/>
    <x v="5"/>
    <s v="Göteborg"/>
    <x v="0"/>
    <m/>
    <s v="Yes"/>
    <x v="0"/>
    <x v="0"/>
    <n v="1.4300306435137895"/>
    <x v="0"/>
    <x v="2"/>
    <x v="1"/>
    <x v="1"/>
    <n v="3"/>
    <n v="28"/>
    <n v="2"/>
    <x v="0"/>
    <x v="0"/>
    <x v="0"/>
    <x v="0"/>
    <n v="0"/>
    <n v="0"/>
    <n v="0"/>
    <x v="0"/>
    <x v="0"/>
    <x v="2"/>
    <x v="7"/>
    <x v="0"/>
    <x v="1"/>
  </r>
  <r>
    <s v="Komplett"/>
    <n v="135596"/>
    <n v="1097"/>
    <x v="0"/>
    <x v="0"/>
    <x v="1"/>
    <x v="0"/>
    <x v="0"/>
    <x v="0"/>
    <s v="Umeå"/>
    <x v="1"/>
    <s v="&lt;-2 SD"/>
    <s v="Yes"/>
    <x v="1"/>
    <x v="0"/>
    <n v="-2.6723632403451454"/>
    <x v="0"/>
    <x v="0"/>
    <x v="1"/>
    <x v="0"/>
    <n v="58"/>
    <n v="0"/>
    <n v="0"/>
    <x v="0"/>
    <x v="0"/>
    <x v="0"/>
    <x v="0"/>
    <n v="4"/>
    <n v="1"/>
    <n v="0"/>
    <x v="0"/>
    <x v="0"/>
    <x v="2"/>
    <x v="8"/>
    <x v="0"/>
    <x v="0"/>
  </r>
  <r>
    <s v="Komplett"/>
    <n v="135661"/>
    <n v="1098"/>
    <x v="0"/>
    <x v="1"/>
    <x v="1"/>
    <x v="0"/>
    <x v="0"/>
    <x v="0"/>
    <s v="Göteborg"/>
    <x v="1"/>
    <s v="&lt;-2 SD"/>
    <s v="Yes"/>
    <x v="0"/>
    <x v="0"/>
    <n v="-3.5854904917483452"/>
    <x v="1"/>
    <x v="0"/>
    <x v="1"/>
    <x v="0"/>
    <n v="37"/>
    <n v="47"/>
    <n v="8"/>
    <x v="0"/>
    <x v="0"/>
    <x v="0"/>
    <x v="0"/>
    <n v="12"/>
    <n v="5"/>
    <n v="0"/>
    <x v="0"/>
    <x v="0"/>
    <x v="0"/>
    <x v="8"/>
    <x v="0"/>
    <x v="0"/>
  </r>
  <r>
    <s v="Komplett"/>
    <n v="135748"/>
    <n v="1099"/>
    <x v="0"/>
    <x v="1"/>
    <x v="1"/>
    <x v="0"/>
    <x v="0"/>
    <x v="0"/>
    <s v="Göteborg"/>
    <x v="1"/>
    <m/>
    <s v="Yes"/>
    <x v="0"/>
    <x v="1"/>
    <n v="-0.78260869565217395"/>
    <x v="0"/>
    <x v="2"/>
    <x v="1"/>
    <x v="0"/>
    <n v="11"/>
    <n v="41"/>
    <n v="0"/>
    <x v="0"/>
    <x v="0"/>
    <x v="0"/>
    <x v="0"/>
    <n v="4"/>
    <n v="0"/>
    <n v="0"/>
    <x v="0"/>
    <x v="0"/>
    <x v="0"/>
    <x v="8"/>
    <x v="0"/>
    <x v="1"/>
  </r>
  <r>
    <s v="Komplett"/>
    <n v="135755"/>
    <n v="1100"/>
    <x v="0"/>
    <x v="0"/>
    <x v="1"/>
    <x v="1"/>
    <x v="0"/>
    <x v="4"/>
    <s v="Lund"/>
    <x v="1"/>
    <s v="Yes"/>
    <s v="&lt;-2 SD"/>
    <x v="1"/>
    <x v="1"/>
    <n v="-3.4145231049396769"/>
    <x v="0"/>
    <x v="0"/>
    <x v="1"/>
    <x v="0"/>
    <n v="59"/>
    <n v="18"/>
    <n v="38"/>
    <x v="1"/>
    <x v="1"/>
    <x v="0"/>
    <x v="1"/>
    <n v="26"/>
    <n v="3"/>
    <n v="0"/>
    <x v="1"/>
    <x v="1"/>
    <x v="2"/>
    <x v="8"/>
    <x v="0"/>
    <x v="0"/>
  </r>
  <r>
    <s v="Komplett"/>
    <n v="135781"/>
    <n v="1101"/>
    <x v="0"/>
    <x v="1"/>
    <x v="1"/>
    <x v="0"/>
    <x v="0"/>
    <x v="5"/>
    <s v="Göteborg"/>
    <x v="1"/>
    <m/>
    <s v="Yes"/>
    <x v="0"/>
    <x v="0"/>
    <n v="-0.51609133842932953"/>
    <x v="0"/>
    <x v="0"/>
    <x v="1"/>
    <x v="0"/>
    <n v="38"/>
    <n v="35"/>
    <n v="0"/>
    <x v="0"/>
    <x v="0"/>
    <x v="1"/>
    <x v="0"/>
    <n v="8"/>
    <n v="0"/>
    <n v="0"/>
    <x v="0"/>
    <x v="2"/>
    <x v="1"/>
    <x v="7"/>
    <x v="1"/>
    <x v="0"/>
  </r>
  <r>
    <s v="Komplett"/>
    <n v="135807"/>
    <n v="1102"/>
    <x v="1"/>
    <x v="0"/>
    <x v="1"/>
    <x v="0"/>
    <x v="0"/>
    <x v="4"/>
    <s v="Linköping"/>
    <x v="1"/>
    <s v="Yes"/>
    <s v="&lt;-2 SD"/>
    <x v="1"/>
    <x v="1"/>
    <n v="-2.4950173470140991"/>
    <x v="0"/>
    <x v="1"/>
    <x v="1"/>
    <x v="1"/>
    <n v="108"/>
    <n v="0"/>
    <n v="111"/>
    <x v="0"/>
    <x v="0"/>
    <x v="1"/>
    <x v="0"/>
    <n v="14"/>
    <n v="7"/>
    <n v="1"/>
    <x v="1"/>
    <x v="0"/>
    <x v="2"/>
    <x v="8"/>
    <x v="0"/>
    <x v="1"/>
  </r>
  <r>
    <s v="Komplett"/>
    <n v="135871"/>
    <n v="1103"/>
    <x v="1"/>
    <x v="0"/>
    <x v="1"/>
    <x v="0"/>
    <x v="2"/>
    <x v="0"/>
    <s v="Uppsala"/>
    <x v="0"/>
    <s v="&lt;-2 SD"/>
    <s v="Yes"/>
    <x v="1"/>
    <x v="0"/>
    <n v="-2.1600074163344765"/>
    <x v="0"/>
    <x v="2"/>
    <x v="1"/>
    <x v="0"/>
    <n v="30"/>
    <n v="0"/>
    <n v="6"/>
    <x v="0"/>
    <x v="0"/>
    <x v="0"/>
    <x v="0"/>
    <n v="4"/>
    <n v="0"/>
    <n v="0"/>
    <x v="0"/>
    <x v="1"/>
    <x v="1"/>
    <x v="8"/>
    <x v="0"/>
    <x v="0"/>
  </r>
  <r>
    <s v="Komplett"/>
    <n v="135886"/>
    <n v="1104"/>
    <x v="1"/>
    <x v="0"/>
    <x v="1"/>
    <x v="1"/>
    <x v="0"/>
    <x v="1"/>
    <s v="Uppsala"/>
    <x v="1"/>
    <m/>
    <s v="No"/>
    <x v="1"/>
    <x v="1"/>
    <n v="-1.1883583576460541"/>
    <x v="0"/>
    <x v="1"/>
    <x v="0"/>
    <x v="1"/>
    <n v="14"/>
    <n v="23"/>
    <n v="2"/>
    <x v="0"/>
    <x v="1"/>
    <x v="1"/>
    <x v="0"/>
    <n v="1"/>
    <n v="0"/>
    <n v="0"/>
    <x v="1"/>
    <x v="1"/>
    <x v="2"/>
    <x v="10"/>
    <x v="0"/>
    <x v="0"/>
  </r>
  <r>
    <s v="Komplett"/>
    <n v="135887"/>
    <n v="1105"/>
    <x v="0"/>
    <x v="1"/>
    <x v="1"/>
    <x v="0"/>
    <x v="0"/>
    <x v="3"/>
    <s v="Uppsala"/>
    <x v="1"/>
    <m/>
    <s v="No"/>
    <x v="0"/>
    <x v="0"/>
    <n v="-1.6508930477478119"/>
    <x v="0"/>
    <x v="0"/>
    <x v="1"/>
    <x v="0"/>
    <n v="33"/>
    <n v="24"/>
    <n v="2"/>
    <x v="1"/>
    <x v="0"/>
    <x v="1"/>
    <x v="0"/>
    <n v="2"/>
    <n v="0"/>
    <n v="0"/>
    <x v="0"/>
    <x v="0"/>
    <x v="1"/>
    <x v="8"/>
    <x v="0"/>
    <x v="0"/>
  </r>
  <r>
    <s v="Komplett"/>
    <n v="135951"/>
    <n v="1106"/>
    <x v="1"/>
    <x v="1"/>
    <x v="1"/>
    <x v="0"/>
    <x v="0"/>
    <x v="2"/>
    <s v="Lund"/>
    <x v="1"/>
    <s v="&lt;-2 SD"/>
    <s v="Yes"/>
    <x v="0"/>
    <x v="1"/>
    <n v="-3.3725125933335711"/>
    <x v="0"/>
    <x v="2"/>
    <x v="1"/>
    <x v="0"/>
    <n v="6"/>
    <n v="0"/>
    <n v="0"/>
    <x v="0"/>
    <x v="0"/>
    <x v="0"/>
    <x v="0"/>
    <n v="2"/>
    <n v="0"/>
    <n v="0"/>
    <x v="1"/>
    <x v="0"/>
    <x v="2"/>
    <x v="8"/>
    <x v="0"/>
    <x v="1"/>
  </r>
  <r>
    <s v="Komplett"/>
    <n v="135963"/>
    <n v="1107"/>
    <x v="0"/>
    <x v="0"/>
    <x v="1"/>
    <x v="0"/>
    <x v="0"/>
    <x v="3"/>
    <s v="Umeå"/>
    <x v="1"/>
    <m/>
    <s v="Yes"/>
    <x v="0"/>
    <x v="0"/>
    <n v="-0.84874689726959729"/>
    <x v="1"/>
    <x v="2"/>
    <x v="1"/>
    <x v="0"/>
    <n v="35"/>
    <n v="13"/>
    <n v="2"/>
    <x v="0"/>
    <x v="0"/>
    <x v="0"/>
    <x v="0"/>
    <n v="5"/>
    <n v="1"/>
    <n v="0"/>
    <x v="0"/>
    <x v="0"/>
    <x v="0"/>
    <x v="8"/>
    <x v="0"/>
    <x v="0"/>
  </r>
  <r>
    <s v="Komplett"/>
    <n v="135971"/>
    <n v="1108"/>
    <x v="1"/>
    <x v="1"/>
    <x v="1"/>
    <x v="0"/>
    <x v="0"/>
    <x v="5"/>
    <s v="Linköping"/>
    <x v="1"/>
    <s v="Yes"/>
    <m/>
    <x v="1"/>
    <x v="0"/>
    <n v="0.835100742311771"/>
    <x v="0"/>
    <x v="1"/>
    <x v="0"/>
    <x v="0"/>
    <n v="60"/>
    <n v="24"/>
    <n v="32"/>
    <x v="0"/>
    <x v="0"/>
    <x v="1"/>
    <x v="0"/>
    <n v="18"/>
    <n v="1"/>
    <n v="0"/>
    <x v="0"/>
    <x v="1"/>
    <x v="0"/>
    <x v="7"/>
    <x v="0"/>
    <x v="1"/>
  </r>
  <r>
    <s v="Komplett"/>
    <n v="136009"/>
    <n v="1109"/>
    <x v="0"/>
    <x v="0"/>
    <x v="1"/>
    <x v="0"/>
    <x v="1"/>
    <x v="5"/>
    <s v="Lund"/>
    <x v="1"/>
    <m/>
    <s v="Yes"/>
    <x v="0"/>
    <x v="0"/>
    <n v="-0.32870162856715968"/>
    <x v="0"/>
    <x v="0"/>
    <x v="1"/>
    <x v="0"/>
    <n v="30"/>
    <n v="0"/>
    <n v="6"/>
    <x v="0"/>
    <x v="0"/>
    <x v="0"/>
    <x v="0"/>
    <n v="8"/>
    <n v="1"/>
    <n v="0"/>
    <x v="0"/>
    <x v="0"/>
    <x v="2"/>
    <x v="8"/>
    <x v="0"/>
    <x v="1"/>
  </r>
  <r>
    <s v="Komplett"/>
    <n v="136062"/>
    <n v="1110"/>
    <x v="1"/>
    <x v="0"/>
    <x v="1"/>
    <x v="0"/>
    <x v="0"/>
    <x v="5"/>
    <s v="Lund"/>
    <x v="1"/>
    <s v="Yes"/>
    <m/>
    <x v="0"/>
    <x v="0"/>
    <n v="0.54193866239684696"/>
    <x v="1"/>
    <x v="1"/>
    <x v="0"/>
    <x v="0"/>
    <n v="44"/>
    <n v="18"/>
    <n v="22"/>
    <x v="0"/>
    <x v="1"/>
    <x v="1"/>
    <x v="1"/>
    <n v="16"/>
    <n v="7"/>
    <n v="1"/>
    <x v="0"/>
    <x v="0"/>
    <x v="0"/>
    <x v="8"/>
    <x v="0"/>
    <x v="0"/>
  </r>
  <r>
    <s v="Komplett"/>
    <n v="136165"/>
    <n v="1111"/>
    <x v="1"/>
    <x v="1"/>
    <x v="1"/>
    <x v="0"/>
    <x v="0"/>
    <x v="5"/>
    <s v="Göteborg"/>
    <x v="1"/>
    <s v="Yes"/>
    <s v="&lt;-2 SD"/>
    <x v="0"/>
    <x v="0"/>
    <n v="-2.7173913043478262"/>
    <x v="1"/>
    <x v="0"/>
    <x v="1"/>
    <x v="0"/>
    <n v="34"/>
    <n v="10"/>
    <n v="24"/>
    <x v="0"/>
    <x v="0"/>
    <x v="0"/>
    <x v="0"/>
    <n v="21"/>
    <n v="2"/>
    <n v="0"/>
    <x v="0"/>
    <x v="0"/>
    <x v="0"/>
    <x v="8"/>
    <x v="0"/>
    <x v="0"/>
  </r>
  <r>
    <s v="Komplett"/>
    <n v="136223"/>
    <n v="1112"/>
    <x v="0"/>
    <x v="1"/>
    <x v="1"/>
    <x v="0"/>
    <x v="0"/>
    <x v="2"/>
    <s v="Umeå"/>
    <x v="1"/>
    <s v="Yes"/>
    <m/>
    <x v="1"/>
    <x v="1"/>
    <n v="-0.45526974732529024"/>
    <x v="0"/>
    <x v="0"/>
    <x v="1"/>
    <x v="0"/>
    <n v="0"/>
    <n v="0"/>
    <n v="16"/>
    <x v="0"/>
    <x v="0"/>
    <x v="1"/>
    <x v="0"/>
    <n v="10"/>
    <n v="4"/>
    <n v="2"/>
    <x v="0"/>
    <x v="2"/>
    <x v="1"/>
    <x v="7"/>
    <x v="1"/>
    <x v="0"/>
  </r>
  <r>
    <s v="Komplett"/>
    <n v="136328"/>
    <n v="1113"/>
    <x v="1"/>
    <x v="1"/>
    <x v="1"/>
    <x v="0"/>
    <x v="0"/>
    <x v="2"/>
    <s v="Göteborg"/>
    <x v="1"/>
    <s v="Yes"/>
    <m/>
    <x v="0"/>
    <x v="0"/>
    <n v="0.13675992934070316"/>
    <x v="0"/>
    <x v="1"/>
    <x v="1"/>
    <x v="1"/>
    <n v="52"/>
    <n v="32"/>
    <n v="43"/>
    <x v="0"/>
    <x v="0"/>
    <x v="1"/>
    <x v="1"/>
    <n v="22"/>
    <n v="16"/>
    <n v="0"/>
    <x v="1"/>
    <x v="0"/>
    <x v="2"/>
    <x v="8"/>
    <x v="0"/>
    <x v="1"/>
  </r>
  <r>
    <s v="Komplett"/>
    <n v="136359"/>
    <n v="1114"/>
    <x v="0"/>
    <x v="1"/>
    <x v="1"/>
    <x v="1"/>
    <x v="0"/>
    <x v="4"/>
    <s v="Linköping"/>
    <x v="0"/>
    <s v="Yes"/>
    <m/>
    <x v="0"/>
    <x v="0"/>
    <n v="0.93452618382813835"/>
    <x v="0"/>
    <x v="1"/>
    <x v="1"/>
    <x v="0"/>
    <n v="0"/>
    <n v="0"/>
    <n v="48"/>
    <x v="0"/>
    <x v="0"/>
    <x v="1"/>
    <x v="0"/>
    <n v="10"/>
    <n v="11"/>
    <n v="6"/>
    <x v="0"/>
    <x v="0"/>
    <x v="2"/>
    <x v="8"/>
    <x v="0"/>
    <x v="0"/>
  </r>
  <r>
    <s v="Komplett"/>
    <n v="136386"/>
    <n v="1115"/>
    <x v="1"/>
    <x v="1"/>
    <x v="1"/>
    <x v="0"/>
    <x v="1"/>
    <x v="3"/>
    <s v="Lund"/>
    <x v="1"/>
    <s v="No"/>
    <m/>
    <x v="0"/>
    <x v="1"/>
    <n v="0.91280326687484992"/>
    <x v="0"/>
    <x v="2"/>
    <x v="1"/>
    <x v="0"/>
    <n v="0"/>
    <n v="0"/>
    <n v="10"/>
    <x v="0"/>
    <x v="0"/>
    <x v="0"/>
    <x v="0"/>
    <n v="4"/>
    <n v="5"/>
    <n v="0"/>
    <x v="0"/>
    <x v="0"/>
    <x v="0"/>
    <x v="8"/>
    <x v="0"/>
    <x v="0"/>
  </r>
  <r>
    <s v="Bruten"/>
    <n v="136390"/>
    <n v="1116"/>
    <x v="0"/>
    <x v="1"/>
    <x v="1"/>
    <x v="0"/>
    <x v="0"/>
    <x v="1"/>
    <s v="Linköping"/>
    <x v="1"/>
    <s v="Yes"/>
    <m/>
    <x v="0"/>
    <x v="1"/>
    <n v="-1.0953392198502292"/>
    <x v="0"/>
    <x v="2"/>
    <x v="1"/>
    <x v="0"/>
    <n v="21"/>
    <n v="15"/>
    <n v="21"/>
    <x v="0"/>
    <x v="0"/>
    <x v="0"/>
    <x v="0"/>
    <n v="4"/>
    <n v="5"/>
    <n v="0"/>
    <x v="0"/>
    <x v="0"/>
    <x v="1"/>
    <x v="8"/>
    <x v="0"/>
    <x v="0"/>
  </r>
  <r>
    <s v="Bruten"/>
    <n v="136490"/>
    <n v="1117"/>
    <x v="1"/>
    <x v="1"/>
    <x v="1"/>
    <x v="1"/>
    <x v="0"/>
    <x v="3"/>
    <s v="Uppsala"/>
    <x v="1"/>
    <s v="Yes"/>
    <m/>
    <x v="0"/>
    <x v="0"/>
    <n v="-0.28783517648841084"/>
    <x v="0"/>
    <x v="0"/>
    <x v="1"/>
    <x v="0"/>
    <n v="0"/>
    <n v="0"/>
    <n v="378"/>
    <x v="0"/>
    <x v="0"/>
    <x v="0"/>
    <x v="0"/>
    <n v="9"/>
    <n v="0"/>
    <n v="0"/>
    <x v="1"/>
    <x v="2"/>
    <x v="1"/>
    <x v="8"/>
    <x v="1"/>
    <x v="0"/>
  </r>
  <r>
    <s v="Komplett"/>
    <n v="136533"/>
    <n v="1118"/>
    <x v="0"/>
    <x v="1"/>
    <x v="1"/>
    <x v="0"/>
    <x v="1"/>
    <x v="0"/>
    <s v="Lund"/>
    <x v="1"/>
    <m/>
    <s v="Yes"/>
    <x v="0"/>
    <x v="0"/>
    <n v="-0.47963760714127102"/>
    <x v="1"/>
    <x v="2"/>
    <x v="1"/>
    <x v="0"/>
    <n v="34"/>
    <n v="37"/>
    <n v="16"/>
    <x v="0"/>
    <x v="0"/>
    <x v="0"/>
    <x v="0"/>
    <n v="13"/>
    <n v="2"/>
    <n v="0"/>
    <x v="0"/>
    <x v="0"/>
    <x v="1"/>
    <x v="8"/>
    <x v="0"/>
    <x v="0"/>
  </r>
  <r>
    <s v="Komplett"/>
    <n v="136537"/>
    <n v="1119"/>
    <x v="1"/>
    <x v="1"/>
    <x v="1"/>
    <x v="0"/>
    <x v="0"/>
    <x v="2"/>
    <s v="Lund"/>
    <x v="1"/>
    <s v="&lt;-2 SD"/>
    <s v="Yes"/>
    <x v="0"/>
    <x v="0"/>
    <n v="-3.3663454278989207"/>
    <x v="0"/>
    <x v="2"/>
    <x v="1"/>
    <x v="0"/>
    <n v="37"/>
    <n v="34"/>
    <n v="21"/>
    <x v="0"/>
    <x v="0"/>
    <x v="0"/>
    <x v="0"/>
    <n v="15"/>
    <n v="3"/>
    <n v="0"/>
    <x v="0"/>
    <x v="0"/>
    <x v="2"/>
    <x v="7"/>
    <x v="0"/>
    <x v="0"/>
  </r>
  <r>
    <s v="Komplett"/>
    <n v="136575"/>
    <n v="1120"/>
    <x v="0"/>
    <x v="1"/>
    <x v="1"/>
    <x v="0"/>
    <x v="0"/>
    <x v="0"/>
    <s v="Lund"/>
    <x v="1"/>
    <m/>
    <s v="Yes"/>
    <x v="1"/>
    <x v="0"/>
    <n v="-1.1301208601475436"/>
    <x v="0"/>
    <x v="0"/>
    <x v="1"/>
    <x v="0"/>
    <n v="2"/>
    <n v="6"/>
    <n v="0"/>
    <x v="0"/>
    <x v="0"/>
    <x v="0"/>
    <x v="0"/>
    <n v="1"/>
    <n v="0"/>
    <n v="0"/>
    <x v="0"/>
    <x v="0"/>
    <x v="1"/>
    <x v="8"/>
    <x v="0"/>
    <x v="0"/>
  </r>
  <r>
    <s v="Komplett"/>
    <n v="136708"/>
    <n v="1121"/>
    <x v="0"/>
    <x v="1"/>
    <x v="1"/>
    <x v="0"/>
    <x v="0"/>
    <x v="0"/>
    <s v="Uppsala"/>
    <x v="1"/>
    <s v="Yes"/>
    <m/>
    <x v="0"/>
    <x v="0"/>
    <n v="-1.8280632411067192"/>
    <x v="0"/>
    <x v="0"/>
    <x v="1"/>
    <x v="0"/>
    <n v="6"/>
    <n v="0"/>
    <n v="45"/>
    <x v="0"/>
    <x v="0"/>
    <x v="0"/>
    <x v="0"/>
    <n v="6"/>
    <n v="2"/>
    <n v="0"/>
    <x v="0"/>
    <x v="0"/>
    <x v="2"/>
    <x v="8"/>
    <x v="0"/>
    <x v="0"/>
  </r>
  <r>
    <s v="Bruten"/>
    <n v="136778"/>
    <n v="1122"/>
    <x v="0"/>
    <x v="0"/>
    <x v="1"/>
    <x v="0"/>
    <x v="0"/>
    <x v="0"/>
    <s v="Göteborg"/>
    <x v="1"/>
    <m/>
    <s v="Yes"/>
    <x v="0"/>
    <x v="0"/>
    <n v="-0.8381351492928234"/>
    <x v="0"/>
    <x v="0"/>
    <x v="1"/>
    <x v="0"/>
    <n v="9"/>
    <n v="0"/>
    <n v="3"/>
    <x v="0"/>
    <x v="0"/>
    <x v="0"/>
    <x v="0"/>
    <n v="2"/>
    <n v="0"/>
    <n v="0"/>
    <x v="0"/>
    <x v="0"/>
    <x v="2"/>
    <x v="8"/>
    <x v="0"/>
    <x v="0"/>
  </r>
  <r>
    <s v="Bruten"/>
    <n v="136779"/>
    <n v="1123"/>
    <x v="0"/>
    <x v="0"/>
    <x v="1"/>
    <x v="1"/>
    <x v="0"/>
    <x v="5"/>
    <s v="Göteborg"/>
    <x v="0"/>
    <m/>
    <s v="Yes"/>
    <x v="0"/>
    <x v="0"/>
    <n v="-1.2860367074053569"/>
    <x v="0"/>
    <x v="2"/>
    <x v="1"/>
    <x v="1"/>
    <n v="8"/>
    <n v="0"/>
    <n v="2"/>
    <x v="0"/>
    <x v="0"/>
    <x v="0"/>
    <x v="0"/>
    <n v="1"/>
    <n v="0"/>
    <n v="0"/>
    <x v="0"/>
    <x v="0"/>
    <x v="0"/>
    <x v="8"/>
    <x v="0"/>
    <x v="1"/>
  </r>
  <r>
    <s v="Komplett"/>
    <n v="136869"/>
    <n v="1124"/>
    <x v="0"/>
    <x v="0"/>
    <x v="1"/>
    <x v="0"/>
    <x v="0"/>
    <x v="1"/>
    <s v="Lund"/>
    <x v="1"/>
    <m/>
    <s v="No"/>
    <x v="1"/>
    <x v="0"/>
    <n v="0.7273618829682903"/>
    <x v="0"/>
    <x v="0"/>
    <x v="0"/>
    <x v="1"/>
    <n v="16"/>
    <n v="0"/>
    <n v="3"/>
    <x v="1"/>
    <x v="1"/>
    <x v="1"/>
    <x v="0"/>
    <n v="1"/>
    <n v="0"/>
    <n v="0"/>
    <x v="0"/>
    <x v="0"/>
    <x v="0"/>
    <x v="10"/>
    <x v="0"/>
    <x v="0"/>
  </r>
  <r>
    <s v="Komplett"/>
    <n v="136879"/>
    <n v="1125"/>
    <x v="0"/>
    <x v="1"/>
    <x v="1"/>
    <x v="0"/>
    <x v="0"/>
    <x v="2"/>
    <s v="Göteborg"/>
    <x v="1"/>
    <m/>
    <s v="Yes"/>
    <x v="1"/>
    <x v="0"/>
    <n v="-1.9130434782608696"/>
    <x v="0"/>
    <x v="0"/>
    <x v="1"/>
    <x v="1"/>
    <n v="29"/>
    <n v="19"/>
    <n v="23"/>
    <x v="1"/>
    <x v="0"/>
    <x v="0"/>
    <x v="0"/>
    <n v="12"/>
    <n v="6"/>
    <n v="0"/>
    <x v="0"/>
    <x v="0"/>
    <x v="2"/>
    <x v="8"/>
    <x v="0"/>
    <x v="0"/>
  </r>
  <r>
    <s v="Komplett"/>
    <n v="136880"/>
    <n v="1126"/>
    <x v="0"/>
    <x v="1"/>
    <x v="1"/>
    <x v="1"/>
    <x v="0"/>
    <x v="2"/>
    <s v="Göteborg"/>
    <x v="1"/>
    <m/>
    <s v="Yes"/>
    <x v="1"/>
    <x v="0"/>
    <n v="-1.826086956521739"/>
    <x v="0"/>
    <x v="0"/>
    <x v="1"/>
    <x v="1"/>
    <n v="16"/>
    <n v="19"/>
    <n v="16"/>
    <x v="0"/>
    <x v="0"/>
    <x v="1"/>
    <x v="0"/>
    <n v="8"/>
    <n v="2"/>
    <n v="0"/>
    <x v="0"/>
    <x v="0"/>
    <x v="1"/>
    <x v="8"/>
    <x v="0"/>
    <x v="0"/>
  </r>
  <r>
    <s v="Komplett"/>
    <n v="136951"/>
    <n v="1127"/>
    <x v="0"/>
    <x v="1"/>
    <x v="1"/>
    <x v="0"/>
    <x v="0"/>
    <x v="2"/>
    <s v="Umeå"/>
    <x v="1"/>
    <m/>
    <s v="Yes"/>
    <x v="0"/>
    <x v="0"/>
    <n v="-1.2398425064924186"/>
    <x v="0"/>
    <x v="1"/>
    <x v="1"/>
    <x v="1"/>
    <n v="45"/>
    <n v="8"/>
    <n v="0"/>
    <x v="0"/>
    <x v="0"/>
    <x v="1"/>
    <x v="0"/>
    <n v="3"/>
    <n v="0"/>
    <n v="0"/>
    <x v="0"/>
    <x v="0"/>
    <x v="0"/>
    <x v="7"/>
    <x v="0"/>
    <x v="1"/>
  </r>
  <r>
    <s v="Komplett"/>
    <n v="136959"/>
    <n v="1128"/>
    <x v="1"/>
    <x v="1"/>
    <x v="1"/>
    <x v="0"/>
    <x v="0"/>
    <x v="2"/>
    <s v="Umeå"/>
    <x v="1"/>
    <m/>
    <s v="Yes"/>
    <x v="0"/>
    <x v="0"/>
    <n v="-0.97254004576659037"/>
    <x v="0"/>
    <x v="0"/>
    <x v="1"/>
    <x v="1"/>
    <n v="38"/>
    <n v="13"/>
    <n v="9"/>
    <x v="0"/>
    <x v="0"/>
    <x v="0"/>
    <x v="0"/>
    <n v="9"/>
    <n v="2"/>
    <n v="0"/>
    <x v="0"/>
    <x v="0"/>
    <x v="0"/>
    <x v="8"/>
    <x v="0"/>
    <x v="0"/>
  </r>
  <r>
    <s v="Komplett"/>
    <n v="137073"/>
    <n v="1129"/>
    <x v="1"/>
    <x v="0"/>
    <x v="1"/>
    <x v="0"/>
    <x v="0"/>
    <x v="2"/>
    <s v="Stockholm"/>
    <x v="1"/>
    <s v="Yes"/>
    <m/>
    <x v="0"/>
    <x v="0"/>
    <n v="-0.45357351130693963"/>
    <x v="0"/>
    <x v="2"/>
    <x v="1"/>
    <x v="1"/>
    <n v="49"/>
    <n v="29"/>
    <n v="0"/>
    <x v="0"/>
    <x v="0"/>
    <x v="0"/>
    <x v="0"/>
    <n v="8"/>
    <n v="1"/>
    <n v="0"/>
    <x v="0"/>
    <x v="0"/>
    <x v="0"/>
    <x v="8"/>
    <x v="0"/>
    <x v="0"/>
  </r>
  <r>
    <s v="Komplett"/>
    <n v="137088"/>
    <n v="1130"/>
    <x v="0"/>
    <x v="1"/>
    <x v="1"/>
    <x v="0"/>
    <x v="0"/>
    <x v="2"/>
    <s v="Linköping"/>
    <x v="1"/>
    <s v="&lt;-2 SD"/>
    <s v="Yes"/>
    <x v="0"/>
    <x v="1"/>
    <n v="-3.040810882902107"/>
    <x v="0"/>
    <x v="1"/>
    <x v="1"/>
    <x v="0"/>
    <n v="0"/>
    <n v="0"/>
    <n v="233"/>
    <x v="0"/>
    <x v="0"/>
    <x v="0"/>
    <x v="0"/>
    <n v="27"/>
    <n v="10"/>
    <n v="8"/>
    <x v="0"/>
    <x v="0"/>
    <x v="2"/>
    <x v="8"/>
    <x v="0"/>
    <x v="0"/>
  </r>
  <r>
    <s v="Komplett"/>
    <n v="137122"/>
    <n v="1131"/>
    <x v="0"/>
    <x v="0"/>
    <x v="1"/>
    <x v="0"/>
    <x v="0"/>
    <x v="2"/>
    <s v="Stockholm"/>
    <x v="1"/>
    <s v="&lt;-2 SD"/>
    <s v="Yes"/>
    <x v="0"/>
    <x v="1"/>
    <n v="-2.6937229823871958"/>
    <x v="0"/>
    <x v="2"/>
    <x v="1"/>
    <x v="0"/>
    <n v="31"/>
    <n v="0"/>
    <n v="0"/>
    <x v="0"/>
    <x v="0"/>
    <x v="0"/>
    <x v="0"/>
    <n v="3"/>
    <n v="0"/>
    <n v="0"/>
    <x v="0"/>
    <x v="0"/>
    <x v="2"/>
    <x v="8"/>
    <x v="0"/>
    <x v="0"/>
  </r>
  <r>
    <s v="Komplett"/>
    <n v="137154"/>
    <n v="1132"/>
    <x v="0"/>
    <x v="1"/>
    <x v="1"/>
    <x v="0"/>
    <x v="2"/>
    <x v="0"/>
    <s v="Uppsala"/>
    <x v="0"/>
    <s v="Yes"/>
    <m/>
    <x v="1"/>
    <x v="1"/>
    <n v="0.41758781626136082"/>
    <x v="0"/>
    <x v="0"/>
    <x v="1"/>
    <x v="0"/>
    <n v="22"/>
    <n v="0"/>
    <n v="8"/>
    <x v="0"/>
    <x v="0"/>
    <x v="0"/>
    <x v="0"/>
    <n v="3"/>
    <n v="2"/>
    <n v="0"/>
    <x v="0"/>
    <x v="0"/>
    <x v="0"/>
    <x v="8"/>
    <x v="0"/>
    <x v="0"/>
  </r>
  <r>
    <s v="Komplett"/>
    <n v="137197"/>
    <n v="1133"/>
    <x v="0"/>
    <x v="0"/>
    <x v="1"/>
    <x v="0"/>
    <x v="1"/>
    <x v="3"/>
    <s v="Umeå"/>
    <x v="0"/>
    <m/>
    <s v="No"/>
    <x v="0"/>
    <x v="2"/>
    <n v="-0.58641199631398166"/>
    <x v="0"/>
    <x v="2"/>
    <x v="1"/>
    <x v="0"/>
    <n v="56"/>
    <n v="1"/>
    <n v="2"/>
    <x v="1"/>
    <x v="0"/>
    <x v="1"/>
    <x v="0"/>
    <n v="2"/>
    <n v="0"/>
    <n v="0"/>
    <x v="0"/>
    <x v="2"/>
    <x v="2"/>
    <x v="7"/>
    <x v="0"/>
    <x v="1"/>
  </r>
  <r>
    <s v="Bruten"/>
    <n v="137241"/>
    <n v="1134"/>
    <x v="1"/>
    <x v="0"/>
    <x v="1"/>
    <x v="0"/>
    <x v="1"/>
    <x v="3"/>
    <s v="Linköping"/>
    <x v="0"/>
    <s v="Yes"/>
    <m/>
    <x v="0"/>
    <x v="2"/>
    <n v="-1.0953392198502292"/>
    <x v="0"/>
    <x v="2"/>
    <x v="1"/>
    <x v="0"/>
    <n v="24"/>
    <n v="0"/>
    <n v="0"/>
    <x v="0"/>
    <x v="0"/>
    <x v="0"/>
    <x v="0"/>
    <n v="2"/>
    <n v="0"/>
    <n v="0"/>
    <x v="0"/>
    <x v="2"/>
    <x v="2"/>
    <x v="7"/>
    <x v="0"/>
    <x v="1"/>
  </r>
  <r>
    <s v="Komplett"/>
    <n v="137329"/>
    <n v="1135"/>
    <x v="0"/>
    <x v="1"/>
    <x v="1"/>
    <x v="0"/>
    <x v="0"/>
    <x v="2"/>
    <s v="Stockholm"/>
    <x v="1"/>
    <s v="No"/>
    <m/>
    <x v="1"/>
    <x v="1"/>
    <s v="m"/>
    <x v="0"/>
    <x v="0"/>
    <x v="1"/>
    <x v="0"/>
    <n v="0"/>
    <n v="0"/>
    <n v="0"/>
    <x v="0"/>
    <x v="0"/>
    <x v="0"/>
    <x v="0"/>
    <n v="0"/>
    <n v="0"/>
    <n v="0"/>
    <x v="0"/>
    <x v="0"/>
    <x v="1"/>
    <x v="7"/>
    <x v="0"/>
    <x v="0"/>
  </r>
  <r>
    <s v="Komplett"/>
    <n v="137354"/>
    <n v="1136"/>
    <x v="1"/>
    <x v="1"/>
    <x v="1"/>
    <x v="0"/>
    <x v="0"/>
    <x v="2"/>
    <s v="Lund"/>
    <x v="1"/>
    <s v="Yes"/>
    <s v="&lt;-2 SD"/>
    <x v="0"/>
    <x v="0"/>
    <n v="-4.2455950448012505"/>
    <x v="0"/>
    <x v="0"/>
    <x v="1"/>
    <x v="1"/>
    <n v="45"/>
    <n v="8"/>
    <n v="0"/>
    <x v="0"/>
    <x v="0"/>
    <x v="0"/>
    <x v="0"/>
    <n v="8"/>
    <n v="4"/>
    <n v="2"/>
    <x v="0"/>
    <x v="1"/>
    <x v="2"/>
    <x v="8"/>
    <x v="0"/>
    <x v="0"/>
  </r>
  <r>
    <s v="Komplett"/>
    <n v="137364"/>
    <n v="1137"/>
    <x v="1"/>
    <x v="0"/>
    <x v="1"/>
    <x v="1"/>
    <x v="0"/>
    <x v="5"/>
    <s v="Lund"/>
    <x v="0"/>
    <s v="&lt;-2 SD"/>
    <s v="Yes"/>
    <x v="0"/>
    <x v="0"/>
    <n v="-3.2108333688199973"/>
    <x v="0"/>
    <x v="0"/>
    <x v="0"/>
    <x v="0"/>
    <n v="29"/>
    <n v="8"/>
    <n v="0"/>
    <x v="1"/>
    <x v="0"/>
    <x v="0"/>
    <x v="0"/>
    <n v="7"/>
    <n v="0"/>
    <n v="0"/>
    <x v="0"/>
    <x v="0"/>
    <x v="0"/>
    <x v="8"/>
    <x v="0"/>
    <x v="1"/>
  </r>
  <r>
    <s v="Komplett"/>
    <n v="137370"/>
    <n v="1138"/>
    <x v="0"/>
    <x v="1"/>
    <x v="1"/>
    <x v="0"/>
    <x v="0"/>
    <x v="2"/>
    <s v="Lund"/>
    <x v="1"/>
    <m/>
    <s v="Yes"/>
    <x v="0"/>
    <x v="0"/>
    <n v="7.252420495340319E-3"/>
    <x v="0"/>
    <x v="2"/>
    <x v="1"/>
    <x v="1"/>
    <n v="0"/>
    <n v="0"/>
    <n v="0"/>
    <x v="0"/>
    <x v="0"/>
    <x v="0"/>
    <x v="0"/>
    <n v="0"/>
    <n v="0"/>
    <n v="0"/>
    <x v="0"/>
    <x v="0"/>
    <x v="2"/>
    <x v="8"/>
    <x v="0"/>
    <x v="0"/>
  </r>
  <r>
    <s v="Komplett"/>
    <n v="137427"/>
    <n v="1139"/>
    <x v="1"/>
    <x v="1"/>
    <x v="1"/>
    <x v="0"/>
    <x v="0"/>
    <x v="3"/>
    <s v="Göteborg"/>
    <x v="1"/>
    <m/>
    <s v="Yes"/>
    <x v="1"/>
    <x v="1"/>
    <n v="0.12161751292186075"/>
    <x v="0"/>
    <x v="2"/>
    <x v="0"/>
    <x v="0"/>
    <n v="25"/>
    <n v="22"/>
    <n v="15"/>
    <x v="1"/>
    <x v="1"/>
    <x v="0"/>
    <x v="1"/>
    <n v="9"/>
    <n v="5"/>
    <n v="1"/>
    <x v="1"/>
    <x v="2"/>
    <x v="1"/>
    <x v="8"/>
    <x v="1"/>
    <x v="0"/>
  </r>
  <r>
    <s v="Bruten"/>
    <n v="137428"/>
    <n v="1140"/>
    <x v="0"/>
    <x v="1"/>
    <x v="1"/>
    <x v="0"/>
    <x v="1"/>
    <x v="3"/>
    <s v="Göteborg"/>
    <x v="0"/>
    <m/>
    <s v="Yes"/>
    <x v="0"/>
    <x v="2"/>
    <n v="-0.8628633660048588"/>
    <x v="0"/>
    <x v="2"/>
    <x v="1"/>
    <x v="0"/>
    <n v="3"/>
    <n v="9"/>
    <n v="0"/>
    <x v="0"/>
    <x v="0"/>
    <x v="0"/>
    <x v="0"/>
    <n v="1"/>
    <n v="0"/>
    <n v="0"/>
    <x v="0"/>
    <x v="2"/>
    <x v="0"/>
    <x v="8"/>
    <x v="0"/>
    <x v="0"/>
  </r>
  <r>
    <s v="Komplett"/>
    <n v="137452"/>
    <n v="1141"/>
    <x v="0"/>
    <x v="1"/>
    <x v="1"/>
    <x v="0"/>
    <x v="0"/>
    <x v="4"/>
    <s v="Lund"/>
    <x v="1"/>
    <s v="No"/>
    <m/>
    <x v="0"/>
    <x v="1"/>
    <n v="1.1571289454087184"/>
    <x v="0"/>
    <x v="2"/>
    <x v="1"/>
    <x v="0"/>
    <n v="28"/>
    <n v="15"/>
    <n v="26"/>
    <x v="0"/>
    <x v="0"/>
    <x v="1"/>
    <x v="0"/>
    <n v="11"/>
    <n v="1"/>
    <n v="0"/>
    <x v="0"/>
    <x v="0"/>
    <x v="2"/>
    <x v="8"/>
    <x v="0"/>
    <x v="0"/>
  </r>
  <r>
    <s v="Komplett"/>
    <n v="137502"/>
    <n v="1142"/>
    <x v="0"/>
    <x v="1"/>
    <x v="1"/>
    <x v="0"/>
    <x v="0"/>
    <x v="5"/>
    <s v="Stockholm"/>
    <x v="0"/>
    <s v="No"/>
    <m/>
    <x v="0"/>
    <x v="0"/>
    <n v="2.2128720585943586"/>
    <x v="0"/>
    <x v="1"/>
    <x v="1"/>
    <x v="0"/>
    <n v="0"/>
    <n v="0"/>
    <n v="27"/>
    <x v="0"/>
    <x v="0"/>
    <x v="0"/>
    <x v="0"/>
    <n v="9"/>
    <n v="9"/>
    <n v="1"/>
    <x v="0"/>
    <x v="0"/>
    <x v="0"/>
    <x v="7"/>
    <x v="0"/>
    <x v="0"/>
  </r>
  <r>
    <s v="Komplett"/>
    <n v="137540"/>
    <n v="1143"/>
    <x v="0"/>
    <x v="1"/>
    <x v="1"/>
    <x v="1"/>
    <x v="0"/>
    <x v="4"/>
    <s v="Stockholm"/>
    <x v="1"/>
    <s v="No"/>
    <s v="&lt;-2 SD"/>
    <x v="0"/>
    <x v="1"/>
    <n v="-2.0177756425654576"/>
    <x v="0"/>
    <x v="1"/>
    <x v="1"/>
    <x v="0"/>
    <n v="0"/>
    <n v="0"/>
    <n v="5"/>
    <x v="0"/>
    <x v="0"/>
    <x v="1"/>
    <x v="0"/>
    <n v="3"/>
    <n v="1"/>
    <n v="0"/>
    <x v="0"/>
    <x v="0"/>
    <x v="2"/>
    <x v="8"/>
    <x v="0"/>
    <x v="0"/>
  </r>
  <r>
    <s v="Komplett"/>
    <n v="137551"/>
    <n v="1144"/>
    <x v="0"/>
    <x v="1"/>
    <x v="1"/>
    <x v="0"/>
    <x v="0"/>
    <x v="4"/>
    <s v="Stockholm"/>
    <x v="1"/>
    <s v="No"/>
    <m/>
    <x v="0"/>
    <x v="1"/>
    <n v="-1.9697333653615181"/>
    <x v="0"/>
    <x v="1"/>
    <x v="1"/>
    <x v="0"/>
    <n v="29"/>
    <n v="28"/>
    <n v="52"/>
    <x v="0"/>
    <x v="0"/>
    <x v="1"/>
    <x v="0"/>
    <n v="30"/>
    <n v="1"/>
    <n v="2"/>
    <x v="0"/>
    <x v="0"/>
    <x v="2"/>
    <x v="8"/>
    <x v="0"/>
    <x v="0"/>
  </r>
  <r>
    <s v="Komplett"/>
    <n v="137626"/>
    <n v="1145"/>
    <x v="1"/>
    <x v="1"/>
    <x v="1"/>
    <x v="0"/>
    <x v="0"/>
    <x v="5"/>
    <s v="Stockholm"/>
    <x v="1"/>
    <m/>
    <s v="Yes"/>
    <x v="1"/>
    <x v="1"/>
    <n v="0.59130434782608698"/>
    <x v="0"/>
    <x v="0"/>
    <x v="0"/>
    <x v="0"/>
    <n v="16"/>
    <n v="8"/>
    <n v="58"/>
    <x v="1"/>
    <x v="0"/>
    <x v="1"/>
    <x v="0"/>
    <n v="22"/>
    <n v="10"/>
    <n v="3"/>
    <x v="1"/>
    <x v="1"/>
    <x v="0"/>
    <x v="9"/>
    <x v="0"/>
    <x v="0"/>
  </r>
  <r>
    <s v="Bruten"/>
    <n v="137858"/>
    <n v="1146"/>
    <x v="1"/>
    <x v="1"/>
    <x v="1"/>
    <x v="1"/>
    <x v="0"/>
    <x v="5"/>
    <s v="Göteborg"/>
    <x v="1"/>
    <s v="Yes"/>
    <m/>
    <x v="1"/>
    <x v="1"/>
    <n v="-0.44340436014287476"/>
    <x v="0"/>
    <x v="0"/>
    <x v="1"/>
    <x v="0"/>
    <n v="63"/>
    <n v="12"/>
    <n v="13"/>
    <x v="0"/>
    <x v="0"/>
    <x v="1"/>
    <x v="1"/>
    <n v="5"/>
    <n v="2"/>
    <n v="0"/>
    <x v="1"/>
    <x v="1"/>
    <x v="0"/>
    <x v="8"/>
    <x v="0"/>
    <x v="0"/>
  </r>
  <r>
    <s v="Komplett"/>
    <n v="137859"/>
    <n v="1147"/>
    <x v="1"/>
    <x v="1"/>
    <x v="1"/>
    <x v="0"/>
    <x v="0"/>
    <x v="5"/>
    <s v="Göteborg"/>
    <x v="1"/>
    <s v="Yes"/>
    <m/>
    <x v="0"/>
    <x v="1"/>
    <n v="-1.3055795048651313"/>
    <x v="0"/>
    <x v="1"/>
    <x v="1"/>
    <x v="0"/>
    <n v="47"/>
    <n v="0"/>
    <n v="40"/>
    <x v="0"/>
    <x v="0"/>
    <x v="0"/>
    <x v="0"/>
    <n v="9"/>
    <n v="5"/>
    <n v="2"/>
    <x v="1"/>
    <x v="0"/>
    <x v="1"/>
    <x v="8"/>
    <x v="0"/>
    <x v="0"/>
  </r>
  <r>
    <s v="Komplett"/>
    <n v="137865"/>
    <n v="1148"/>
    <x v="0"/>
    <x v="1"/>
    <x v="1"/>
    <x v="0"/>
    <x v="0"/>
    <x v="5"/>
    <s v="Uppsala"/>
    <x v="1"/>
    <s v="&lt;-2 SD"/>
    <s v="Yes"/>
    <x v="0"/>
    <x v="1"/>
    <n v="-3.8473568970910224"/>
    <x v="0"/>
    <x v="0"/>
    <x v="1"/>
    <x v="0"/>
    <n v="104"/>
    <n v="19"/>
    <n v="6"/>
    <x v="0"/>
    <x v="0"/>
    <x v="0"/>
    <x v="0"/>
    <n v="5"/>
    <n v="0"/>
    <n v="0"/>
    <x v="0"/>
    <x v="0"/>
    <x v="1"/>
    <x v="8"/>
    <x v="0"/>
    <x v="0"/>
  </r>
  <r>
    <s v="Bruten"/>
    <n v="137869"/>
    <n v="1149"/>
    <x v="0"/>
    <x v="1"/>
    <x v="1"/>
    <x v="0"/>
    <x v="1"/>
    <x v="5"/>
    <s v="Uppsala"/>
    <x v="0"/>
    <m/>
    <s v="Yes"/>
    <x v="1"/>
    <x v="1"/>
    <n v="0.92060887795096158"/>
    <x v="0"/>
    <x v="2"/>
    <x v="0"/>
    <x v="0"/>
    <n v="27"/>
    <n v="5"/>
    <n v="8"/>
    <x v="1"/>
    <x v="0"/>
    <x v="0"/>
    <x v="0"/>
    <n v="0"/>
    <n v="0"/>
    <n v="0"/>
    <x v="0"/>
    <x v="0"/>
    <x v="2"/>
    <x v="8"/>
    <x v="0"/>
    <x v="0"/>
  </r>
  <r>
    <s v="Komplett"/>
    <n v="137918"/>
    <n v="1150"/>
    <x v="0"/>
    <x v="1"/>
    <x v="1"/>
    <x v="0"/>
    <x v="0"/>
    <x v="3"/>
    <s v="Uppsala"/>
    <x v="1"/>
    <s v="Yes"/>
    <m/>
    <x v="0"/>
    <x v="1"/>
    <n v="-0.71437369134129824"/>
    <x v="0"/>
    <x v="2"/>
    <x v="1"/>
    <x v="1"/>
    <n v="35"/>
    <n v="6"/>
    <n v="30"/>
    <x v="0"/>
    <x v="0"/>
    <x v="0"/>
    <x v="0"/>
    <n v="8"/>
    <n v="1"/>
    <n v="0"/>
    <x v="0"/>
    <x v="0"/>
    <x v="2"/>
    <x v="8"/>
    <x v="0"/>
    <x v="0"/>
  </r>
  <r>
    <s v="Bruten"/>
    <n v="137938"/>
    <n v="1151"/>
    <x v="1"/>
    <x v="1"/>
    <x v="1"/>
    <x v="0"/>
    <x v="2"/>
    <x v="5"/>
    <s v="Linköping"/>
    <x v="1"/>
    <s v="&lt;-2 SD"/>
    <s v="Yes"/>
    <x v="1"/>
    <x v="1"/>
    <n v="-2.1999905172822531"/>
    <x v="0"/>
    <x v="2"/>
    <x v="1"/>
    <x v="0"/>
    <n v="25"/>
    <n v="21"/>
    <n v="19"/>
    <x v="0"/>
    <x v="0"/>
    <x v="0"/>
    <x v="0"/>
    <n v="4"/>
    <n v="2"/>
    <n v="0"/>
    <x v="0"/>
    <x v="2"/>
    <x v="1"/>
    <x v="8"/>
    <x v="1"/>
    <x v="0"/>
  </r>
  <r>
    <s v="Bruten"/>
    <n v="137954"/>
    <n v="1152"/>
    <x v="0"/>
    <x v="1"/>
    <x v="1"/>
    <x v="0"/>
    <x v="0"/>
    <x v="2"/>
    <s v="Linköping"/>
    <x v="1"/>
    <m/>
    <s v="Yes"/>
    <x v="1"/>
    <x v="0"/>
    <n v="7.5861741975250113E-2"/>
    <x v="0"/>
    <x v="1"/>
    <x v="1"/>
    <x v="0"/>
    <n v="45"/>
    <n v="13"/>
    <n v="9"/>
    <x v="0"/>
    <x v="0"/>
    <x v="1"/>
    <x v="0"/>
    <n v="1"/>
    <n v="0"/>
    <n v="0"/>
    <x v="0"/>
    <x v="0"/>
    <x v="1"/>
    <x v="8"/>
    <x v="0"/>
    <x v="0"/>
  </r>
  <r>
    <s v="Komplett"/>
    <n v="137969"/>
    <n v="1153"/>
    <x v="0"/>
    <x v="1"/>
    <x v="1"/>
    <x v="0"/>
    <x v="0"/>
    <x v="0"/>
    <s v="Linköping"/>
    <x v="1"/>
    <m/>
    <s v="No"/>
    <x v="0"/>
    <x v="1"/>
    <n v="-0.65343051017843679"/>
    <x v="0"/>
    <x v="0"/>
    <x v="0"/>
    <x v="1"/>
    <n v="19"/>
    <n v="0"/>
    <n v="14"/>
    <x v="0"/>
    <x v="0"/>
    <x v="1"/>
    <x v="0"/>
    <n v="12"/>
    <n v="5"/>
    <n v="9"/>
    <x v="0"/>
    <x v="0"/>
    <x v="2"/>
    <x v="10"/>
    <x v="0"/>
    <x v="0"/>
  </r>
  <r>
    <s v="Komplett"/>
    <n v="137994"/>
    <n v="1154"/>
    <x v="1"/>
    <x v="0"/>
    <x v="0"/>
    <x v="0"/>
    <x v="0"/>
    <x v="1"/>
    <s v="Stockholm"/>
    <x v="1"/>
    <s v="Yes"/>
    <m/>
    <x v="0"/>
    <x v="0"/>
    <n v="-0.14002660505496042"/>
    <x v="1"/>
    <x v="0"/>
    <x v="0"/>
    <x v="1"/>
    <n v="38"/>
    <n v="44"/>
    <n v="27"/>
    <x v="0"/>
    <x v="0"/>
    <x v="1"/>
    <x v="0"/>
    <n v="7"/>
    <n v="3"/>
    <n v="0"/>
    <x v="0"/>
    <x v="0"/>
    <x v="2"/>
    <x v="10"/>
    <x v="0"/>
    <x v="0"/>
  </r>
  <r>
    <s v="Komplett"/>
    <n v="138027"/>
    <n v="1155"/>
    <x v="0"/>
    <x v="1"/>
    <x v="1"/>
    <x v="1"/>
    <x v="0"/>
    <x v="5"/>
    <s v="Stockholm"/>
    <x v="1"/>
    <s v="Yes"/>
    <m/>
    <x v="1"/>
    <x v="0"/>
    <n v="-0.26574149258138335"/>
    <x v="1"/>
    <x v="0"/>
    <x v="1"/>
    <x v="0"/>
    <n v="40"/>
    <n v="9"/>
    <n v="13"/>
    <x v="0"/>
    <x v="0"/>
    <x v="0"/>
    <x v="0"/>
    <n v="4"/>
    <n v="1"/>
    <n v="0"/>
    <x v="0"/>
    <x v="2"/>
    <x v="1"/>
    <x v="8"/>
    <x v="1"/>
    <x v="0"/>
  </r>
  <r>
    <s v="Komplett"/>
    <n v="138031"/>
    <n v="1156"/>
    <x v="1"/>
    <x v="0"/>
    <x v="0"/>
    <x v="1"/>
    <x v="0"/>
    <x v="1"/>
    <s v="Stockholm"/>
    <x v="1"/>
    <s v="Yes"/>
    <s v="&lt;-2 SD"/>
    <x v="0"/>
    <x v="0"/>
    <n v="-2.6180458158017763"/>
    <x v="1"/>
    <x v="0"/>
    <x v="0"/>
    <x v="1"/>
    <n v="0"/>
    <n v="0"/>
    <n v="0"/>
    <x v="1"/>
    <x v="1"/>
    <x v="0"/>
    <x v="0"/>
    <n v="0"/>
    <n v="0"/>
    <n v="0"/>
    <x v="0"/>
    <x v="0"/>
    <x v="2"/>
    <x v="10"/>
    <x v="0"/>
    <x v="0"/>
  </r>
  <r>
    <s v="Komplett"/>
    <n v="138034"/>
    <n v="1157"/>
    <x v="0"/>
    <x v="1"/>
    <x v="1"/>
    <x v="0"/>
    <x v="0"/>
    <x v="5"/>
    <s v="Stockholm"/>
    <x v="1"/>
    <s v="Yes"/>
    <m/>
    <x v="0"/>
    <x v="1"/>
    <n v="-1.886514369933677"/>
    <x v="0"/>
    <x v="2"/>
    <x v="1"/>
    <x v="0"/>
    <n v="53"/>
    <n v="44"/>
    <n v="102"/>
    <x v="0"/>
    <x v="0"/>
    <x v="1"/>
    <x v="0"/>
    <n v="12"/>
    <n v="2"/>
    <n v="0"/>
    <x v="0"/>
    <x v="2"/>
    <x v="1"/>
    <x v="8"/>
    <x v="1"/>
    <x v="0"/>
  </r>
  <r>
    <s v="Komplett"/>
    <n v="138065"/>
    <n v="1158"/>
    <x v="0"/>
    <x v="1"/>
    <x v="1"/>
    <x v="0"/>
    <x v="0"/>
    <x v="5"/>
    <s v="Stockholm"/>
    <x v="1"/>
    <m/>
    <s v="Yes"/>
    <x v="1"/>
    <x v="0"/>
    <n v="-1.1560693641618496"/>
    <x v="1"/>
    <x v="0"/>
    <x v="0"/>
    <x v="0"/>
    <n v="27"/>
    <n v="11"/>
    <n v="7"/>
    <x v="0"/>
    <x v="0"/>
    <x v="1"/>
    <x v="0"/>
    <n v="2"/>
    <n v="0"/>
    <n v="0"/>
    <x v="0"/>
    <x v="2"/>
    <x v="1"/>
    <x v="7"/>
    <x v="1"/>
    <x v="0"/>
  </r>
  <r>
    <s v="Komplett"/>
    <n v="138077"/>
    <n v="1159"/>
    <x v="0"/>
    <x v="1"/>
    <x v="1"/>
    <x v="0"/>
    <x v="0"/>
    <x v="5"/>
    <s v="Stockholm"/>
    <x v="1"/>
    <s v="No"/>
    <m/>
    <x v="0"/>
    <x v="0"/>
    <n v="-0.46060436876264921"/>
    <x v="1"/>
    <x v="1"/>
    <x v="0"/>
    <x v="1"/>
    <n v="0"/>
    <n v="0"/>
    <n v="29"/>
    <x v="0"/>
    <x v="0"/>
    <x v="0"/>
    <x v="0"/>
    <n v="10"/>
    <n v="14"/>
    <n v="7"/>
    <x v="0"/>
    <x v="0"/>
    <x v="0"/>
    <x v="8"/>
    <x v="0"/>
    <x v="0"/>
  </r>
  <r>
    <s v="Komplett"/>
    <n v="138087"/>
    <n v="1160"/>
    <x v="0"/>
    <x v="0"/>
    <x v="1"/>
    <x v="0"/>
    <x v="0"/>
    <x v="5"/>
    <s v="Göteborg"/>
    <x v="1"/>
    <s v="&lt;-2 SD"/>
    <s v="Yes"/>
    <x v="1"/>
    <x v="1"/>
    <n v="-2.4794831499912693"/>
    <x v="0"/>
    <x v="0"/>
    <x v="0"/>
    <x v="0"/>
    <n v="9"/>
    <n v="16"/>
    <n v="1"/>
    <x v="1"/>
    <x v="1"/>
    <x v="1"/>
    <x v="1"/>
    <n v="1"/>
    <n v="0"/>
    <n v="0"/>
    <x v="0"/>
    <x v="1"/>
    <x v="0"/>
    <x v="6"/>
    <x v="0"/>
    <x v="1"/>
  </r>
  <r>
    <s v="Komplett"/>
    <n v="138149"/>
    <n v="1161"/>
    <x v="0"/>
    <x v="0"/>
    <x v="1"/>
    <x v="0"/>
    <x v="2"/>
    <x v="0"/>
    <s v="Göteborg"/>
    <x v="0"/>
    <s v="Yes"/>
    <s v="&lt;-2 SD"/>
    <x v="0"/>
    <x v="0"/>
    <n v="-2.1739130434782608"/>
    <x v="0"/>
    <x v="0"/>
    <x v="1"/>
    <x v="0"/>
    <n v="33"/>
    <n v="19"/>
    <n v="0"/>
    <x v="0"/>
    <x v="0"/>
    <x v="0"/>
    <x v="0"/>
    <n v="8"/>
    <n v="1"/>
    <n v="1"/>
    <x v="0"/>
    <x v="0"/>
    <x v="0"/>
    <x v="8"/>
    <x v="0"/>
    <x v="0"/>
  </r>
  <r>
    <s v="Komplett"/>
    <n v="138151"/>
    <n v="1162"/>
    <x v="0"/>
    <x v="1"/>
    <x v="1"/>
    <x v="0"/>
    <x v="2"/>
    <x v="2"/>
    <s v="Lund"/>
    <x v="1"/>
    <m/>
    <s v="Yes"/>
    <x v="1"/>
    <x v="0"/>
    <n v="-0.16855882207129047"/>
    <x v="0"/>
    <x v="0"/>
    <x v="1"/>
    <x v="0"/>
    <n v="7"/>
    <n v="31"/>
    <n v="27"/>
    <x v="0"/>
    <x v="0"/>
    <x v="0"/>
    <x v="0"/>
    <n v="13"/>
    <n v="4"/>
    <n v="0"/>
    <x v="1"/>
    <x v="2"/>
    <x v="1"/>
    <x v="8"/>
    <x v="1"/>
    <x v="0"/>
  </r>
  <r>
    <s v="Komplett"/>
    <n v="138152"/>
    <n v="1163"/>
    <x v="1"/>
    <x v="1"/>
    <x v="1"/>
    <x v="0"/>
    <x v="2"/>
    <x v="2"/>
    <s v="Göteborg"/>
    <x v="1"/>
    <m/>
    <s v="No"/>
    <x v="1"/>
    <x v="1"/>
    <n v="1.0476689366160292"/>
    <x v="0"/>
    <x v="2"/>
    <x v="1"/>
    <x v="0"/>
    <n v="0"/>
    <n v="0"/>
    <n v="4"/>
    <x v="0"/>
    <x v="0"/>
    <x v="0"/>
    <x v="0"/>
    <n v="3"/>
    <n v="2"/>
    <n v="0"/>
    <x v="0"/>
    <x v="2"/>
    <x v="1"/>
    <x v="8"/>
    <x v="1"/>
    <x v="0"/>
  </r>
  <r>
    <s v="Komplett"/>
    <n v="138153"/>
    <n v="1164"/>
    <x v="1"/>
    <x v="1"/>
    <x v="1"/>
    <x v="0"/>
    <x v="2"/>
    <x v="2"/>
    <s v="Lund"/>
    <x v="1"/>
    <m/>
    <s v="Yes"/>
    <x v="1"/>
    <x v="1"/>
    <n v="-1.9037231669228099"/>
    <x v="1"/>
    <x v="2"/>
    <x v="1"/>
    <x v="0"/>
    <n v="41"/>
    <n v="23"/>
    <n v="28"/>
    <x v="0"/>
    <x v="0"/>
    <x v="0"/>
    <x v="0"/>
    <n v="13"/>
    <n v="2"/>
    <n v="0"/>
    <x v="0"/>
    <x v="2"/>
    <x v="1"/>
    <x v="8"/>
    <x v="1"/>
    <x v="0"/>
  </r>
  <r>
    <s v="Komplett"/>
    <n v="138188"/>
    <n v="1165"/>
    <x v="1"/>
    <x v="0"/>
    <x v="1"/>
    <x v="0"/>
    <x v="2"/>
    <x v="2"/>
    <s v="Lund"/>
    <x v="1"/>
    <m/>
    <s v="Yes"/>
    <x v="1"/>
    <x v="1"/>
    <n v="0.39387971519466747"/>
    <x v="0"/>
    <x v="0"/>
    <x v="0"/>
    <x v="1"/>
    <n v="3"/>
    <n v="0"/>
    <n v="1"/>
    <x v="0"/>
    <x v="0"/>
    <x v="0"/>
    <x v="0"/>
    <n v="3"/>
    <n v="0"/>
    <n v="0"/>
    <x v="0"/>
    <x v="1"/>
    <x v="2"/>
    <x v="9"/>
    <x v="0"/>
    <x v="0"/>
  </r>
  <r>
    <s v="Komplett"/>
    <n v="138193"/>
    <n v="1166"/>
    <x v="0"/>
    <x v="1"/>
    <x v="1"/>
    <x v="0"/>
    <x v="0"/>
    <x v="3"/>
    <s v="Uppsala"/>
    <x v="1"/>
    <m/>
    <s v="No"/>
    <x v="0"/>
    <x v="1"/>
    <n v="-7.2615049469002449E-2"/>
    <x v="0"/>
    <x v="2"/>
    <x v="1"/>
    <x v="0"/>
    <n v="32"/>
    <n v="20"/>
    <n v="11"/>
    <x v="0"/>
    <x v="0"/>
    <x v="1"/>
    <x v="1"/>
    <n v="2"/>
    <n v="0"/>
    <n v="0"/>
    <x v="0"/>
    <x v="0"/>
    <x v="0"/>
    <x v="10"/>
    <x v="0"/>
    <x v="0"/>
  </r>
  <r>
    <s v="Komplett"/>
    <n v="138250"/>
    <n v="1167"/>
    <x v="1"/>
    <x v="0"/>
    <x v="1"/>
    <x v="1"/>
    <x v="0"/>
    <x v="2"/>
    <s v="Lund"/>
    <x v="1"/>
    <s v="&lt;-2 SD"/>
    <s v="Yes"/>
    <x v="0"/>
    <x v="0"/>
    <n v="-3.0828516377649327"/>
    <x v="0"/>
    <x v="0"/>
    <x v="1"/>
    <x v="1"/>
    <n v="0"/>
    <n v="0"/>
    <n v="1"/>
    <x v="1"/>
    <x v="0"/>
    <x v="1"/>
    <x v="0"/>
    <n v="3"/>
    <n v="1"/>
    <n v="0"/>
    <x v="0"/>
    <x v="1"/>
    <x v="2"/>
    <x v="8"/>
    <x v="0"/>
    <x v="0"/>
  </r>
  <r>
    <s v="Komplett"/>
    <n v="138340"/>
    <n v="1168"/>
    <x v="0"/>
    <x v="1"/>
    <x v="1"/>
    <x v="0"/>
    <x v="0"/>
    <x v="2"/>
    <s v="Umeå"/>
    <x v="1"/>
    <s v="&lt;-2 SD"/>
    <s v="No"/>
    <x v="1"/>
    <x v="1"/>
    <n v="-2.1061411740173077"/>
    <x v="0"/>
    <x v="0"/>
    <x v="1"/>
    <x v="1"/>
    <n v="64"/>
    <n v="23"/>
    <n v="4"/>
    <x v="1"/>
    <x v="0"/>
    <x v="1"/>
    <x v="0"/>
    <n v="7"/>
    <n v="0"/>
    <n v="1"/>
    <x v="1"/>
    <x v="1"/>
    <x v="2"/>
    <x v="8"/>
    <x v="0"/>
    <x v="0"/>
  </r>
  <r>
    <s v="Komplett"/>
    <n v="138347"/>
    <n v="1169"/>
    <x v="1"/>
    <x v="0"/>
    <x v="1"/>
    <x v="1"/>
    <x v="0"/>
    <x v="2"/>
    <s v="Lund"/>
    <x v="0"/>
    <m/>
    <s v="Yes"/>
    <x v="1"/>
    <x v="0"/>
    <n v="-1.7089721035436038"/>
    <x v="0"/>
    <x v="0"/>
    <x v="0"/>
    <x v="1"/>
    <n v="28"/>
    <n v="0"/>
    <n v="18"/>
    <x v="0"/>
    <x v="0"/>
    <x v="1"/>
    <x v="0"/>
    <n v="5"/>
    <n v="1"/>
    <n v="0"/>
    <x v="1"/>
    <x v="1"/>
    <x v="1"/>
    <x v="8"/>
    <x v="0"/>
    <x v="0"/>
  </r>
  <r>
    <s v="Komplett"/>
    <n v="138454"/>
    <n v="1170"/>
    <x v="1"/>
    <x v="1"/>
    <x v="1"/>
    <x v="1"/>
    <x v="0"/>
    <x v="2"/>
    <s v="Stockholm"/>
    <x v="0"/>
    <s v="Yes"/>
    <m/>
    <x v="1"/>
    <x v="0"/>
    <n v="-0.71864893999281343"/>
    <x v="0"/>
    <x v="0"/>
    <x v="1"/>
    <x v="0"/>
    <n v="46"/>
    <n v="9"/>
    <n v="14"/>
    <x v="0"/>
    <x v="0"/>
    <x v="0"/>
    <x v="0"/>
    <n v="9"/>
    <n v="1"/>
    <n v="0"/>
    <x v="0"/>
    <x v="2"/>
    <x v="1"/>
    <x v="7"/>
    <x v="1"/>
    <x v="0"/>
  </r>
  <r>
    <s v="Komplett"/>
    <n v="138455"/>
    <n v="1171"/>
    <x v="1"/>
    <x v="1"/>
    <x v="1"/>
    <x v="0"/>
    <x v="0"/>
    <x v="2"/>
    <s v="Stockholm"/>
    <x v="1"/>
    <m/>
    <s v="Yes"/>
    <x v="0"/>
    <x v="0"/>
    <n v="-0.89186176142697882"/>
    <x v="0"/>
    <x v="1"/>
    <x v="1"/>
    <x v="0"/>
    <n v="44"/>
    <n v="43"/>
    <n v="27"/>
    <x v="0"/>
    <x v="0"/>
    <x v="0"/>
    <x v="0"/>
    <n v="9"/>
    <n v="3"/>
    <n v="0"/>
    <x v="0"/>
    <x v="0"/>
    <x v="1"/>
    <x v="8"/>
    <x v="0"/>
    <x v="0"/>
  </r>
  <r>
    <s v="Komplett"/>
    <n v="138501"/>
    <n v="1172"/>
    <x v="0"/>
    <x v="1"/>
    <x v="1"/>
    <x v="1"/>
    <x v="1"/>
    <x v="5"/>
    <s v="Umeå"/>
    <x v="0"/>
    <m/>
    <s v="Yes"/>
    <x v="0"/>
    <x v="1"/>
    <n v="-1.6675397241138465"/>
    <x v="0"/>
    <x v="0"/>
    <x v="1"/>
    <x v="0"/>
    <n v="46"/>
    <n v="24"/>
    <n v="2"/>
    <x v="0"/>
    <x v="0"/>
    <x v="1"/>
    <x v="0"/>
    <n v="6"/>
    <n v="0"/>
    <n v="0"/>
    <x v="0"/>
    <x v="2"/>
    <x v="1"/>
    <x v="8"/>
    <x v="1"/>
    <x v="0"/>
  </r>
  <r>
    <s v="Komplett"/>
    <n v="138520"/>
    <n v="1173"/>
    <x v="1"/>
    <x v="1"/>
    <x v="1"/>
    <x v="0"/>
    <x v="0"/>
    <x v="2"/>
    <s v="Stockholm"/>
    <x v="1"/>
    <s v="Yes"/>
    <m/>
    <x v="0"/>
    <x v="1"/>
    <n v="-1.1690287452958603"/>
    <x v="0"/>
    <x v="2"/>
    <x v="1"/>
    <x v="0"/>
    <n v="0"/>
    <n v="0"/>
    <n v="0"/>
    <x v="0"/>
    <x v="0"/>
    <x v="1"/>
    <x v="0"/>
    <n v="0"/>
    <n v="0"/>
    <n v="0"/>
    <x v="1"/>
    <x v="0"/>
    <x v="1"/>
    <x v="7"/>
    <x v="0"/>
    <x v="0"/>
  </r>
  <r>
    <s v="Komplett"/>
    <n v="138524"/>
    <n v="1174"/>
    <x v="0"/>
    <x v="1"/>
    <x v="1"/>
    <x v="0"/>
    <x v="0"/>
    <x v="2"/>
    <s v="Stockholm"/>
    <x v="1"/>
    <m/>
    <s v="Yes"/>
    <x v="0"/>
    <x v="0"/>
    <n v="-1.753075352358185"/>
    <x v="0"/>
    <x v="0"/>
    <x v="1"/>
    <x v="1"/>
    <n v="35"/>
    <n v="15"/>
    <n v="0"/>
    <x v="0"/>
    <x v="0"/>
    <x v="0"/>
    <x v="0"/>
    <n v="6"/>
    <n v="0"/>
    <n v="0"/>
    <x v="0"/>
    <x v="0"/>
    <x v="2"/>
    <x v="8"/>
    <x v="0"/>
    <x v="0"/>
  </r>
  <r>
    <s v="Komplett"/>
    <n v="138541"/>
    <n v="1175"/>
    <x v="0"/>
    <x v="1"/>
    <x v="1"/>
    <x v="1"/>
    <x v="0"/>
    <x v="5"/>
    <s v="Stockholm"/>
    <x v="1"/>
    <s v="Yes"/>
    <m/>
    <x v="1"/>
    <x v="0"/>
    <n v="0.96618357487922701"/>
    <x v="0"/>
    <x v="0"/>
    <x v="1"/>
    <x v="0"/>
    <n v="42"/>
    <n v="3"/>
    <n v="8"/>
    <x v="0"/>
    <x v="1"/>
    <x v="1"/>
    <x v="0"/>
    <n v="6"/>
    <n v="1"/>
    <n v="0"/>
    <x v="1"/>
    <x v="2"/>
    <x v="1"/>
    <x v="8"/>
    <x v="1"/>
    <x v="0"/>
  </r>
  <r>
    <s v="Komplett"/>
    <n v="138623"/>
    <n v="1176"/>
    <x v="0"/>
    <x v="1"/>
    <x v="1"/>
    <x v="0"/>
    <x v="0"/>
    <x v="2"/>
    <s v="Linköping"/>
    <x v="1"/>
    <s v="Yes"/>
    <m/>
    <x v="0"/>
    <x v="0"/>
    <n v="-0.515031740328183"/>
    <x v="0"/>
    <x v="0"/>
    <x v="1"/>
    <x v="0"/>
    <n v="49"/>
    <n v="32"/>
    <n v="35"/>
    <x v="0"/>
    <x v="0"/>
    <x v="0"/>
    <x v="0"/>
    <n v="2"/>
    <n v="0"/>
    <n v="0"/>
    <x v="0"/>
    <x v="0"/>
    <x v="2"/>
    <x v="8"/>
    <x v="0"/>
    <x v="0"/>
  </r>
  <r>
    <s v="Bruten"/>
    <n v="138661"/>
    <n v="1177"/>
    <x v="1"/>
    <x v="1"/>
    <x v="1"/>
    <x v="0"/>
    <x v="0"/>
    <x v="2"/>
    <s v="Uppsala"/>
    <x v="1"/>
    <m/>
    <s v="No"/>
    <x v="1"/>
    <x v="1"/>
    <n v="-1.0808705389746336"/>
    <x v="0"/>
    <x v="0"/>
    <x v="1"/>
    <x v="0"/>
    <n v="33"/>
    <n v="0"/>
    <n v="30"/>
    <x v="0"/>
    <x v="1"/>
    <x v="0"/>
    <x v="0"/>
    <n v="6"/>
    <n v="2"/>
    <n v="3"/>
    <x v="1"/>
    <x v="2"/>
    <x v="1"/>
    <x v="8"/>
    <x v="1"/>
    <x v="0"/>
  </r>
  <r>
    <s v="Bruten"/>
    <n v="138698"/>
    <n v="1178"/>
    <x v="0"/>
    <x v="1"/>
    <x v="1"/>
    <x v="0"/>
    <x v="0"/>
    <x v="0"/>
    <s v="Lund"/>
    <x v="1"/>
    <m/>
    <s v="No"/>
    <x v="0"/>
    <x v="1"/>
    <n v="-1.5668510748895408"/>
    <x v="0"/>
    <x v="0"/>
    <x v="1"/>
    <x v="0"/>
    <n v="41"/>
    <n v="11"/>
    <n v="5"/>
    <x v="0"/>
    <x v="0"/>
    <x v="0"/>
    <x v="0"/>
    <n v="2"/>
    <n v="0"/>
    <n v="0"/>
    <x v="1"/>
    <x v="2"/>
    <x v="1"/>
    <x v="8"/>
    <x v="1"/>
    <x v="0"/>
  </r>
  <r>
    <s v="Bruten"/>
    <n v="138707"/>
    <n v="1179"/>
    <x v="0"/>
    <x v="1"/>
    <x v="1"/>
    <x v="1"/>
    <x v="0"/>
    <x v="0"/>
    <s v="Lund"/>
    <x v="1"/>
    <m/>
    <s v="No"/>
    <x v="1"/>
    <x v="1"/>
    <n v="-1.0443485513290058"/>
    <x v="0"/>
    <x v="0"/>
    <x v="1"/>
    <x v="0"/>
    <n v="7"/>
    <n v="0"/>
    <n v="14"/>
    <x v="0"/>
    <x v="0"/>
    <x v="0"/>
    <x v="0"/>
    <n v="7"/>
    <n v="0"/>
    <n v="0"/>
    <x v="0"/>
    <x v="2"/>
    <x v="1"/>
    <x v="8"/>
    <x v="1"/>
    <x v="0"/>
  </r>
  <r>
    <s v="Komplett"/>
    <n v="138854"/>
    <n v="1180"/>
    <x v="0"/>
    <x v="1"/>
    <x v="1"/>
    <x v="0"/>
    <x v="0"/>
    <x v="0"/>
    <s v="Uppsala"/>
    <x v="1"/>
    <m/>
    <s v="No"/>
    <x v="0"/>
    <x v="1"/>
    <n v="-0.70074852683548339"/>
    <x v="1"/>
    <x v="0"/>
    <x v="1"/>
    <x v="0"/>
    <n v="31"/>
    <n v="27"/>
    <n v="31"/>
    <x v="0"/>
    <x v="0"/>
    <x v="0"/>
    <x v="0"/>
    <n v="2"/>
    <n v="0"/>
    <n v="0"/>
    <x v="1"/>
    <x v="2"/>
    <x v="1"/>
    <x v="8"/>
    <x v="1"/>
    <x v="0"/>
  </r>
  <r>
    <s v="Komplett"/>
    <n v="138880"/>
    <n v="1181"/>
    <x v="1"/>
    <x v="1"/>
    <x v="1"/>
    <x v="0"/>
    <x v="0"/>
    <x v="5"/>
    <s v="Göteborg"/>
    <x v="1"/>
    <m/>
    <s v="Yes"/>
    <x v="1"/>
    <x v="0"/>
    <n v="-2.9212717269584691E-2"/>
    <x v="1"/>
    <x v="1"/>
    <x v="0"/>
    <x v="0"/>
    <n v="27"/>
    <n v="16"/>
    <n v="1"/>
    <x v="1"/>
    <x v="1"/>
    <x v="1"/>
    <x v="0"/>
    <n v="6"/>
    <n v="0"/>
    <n v="0"/>
    <x v="0"/>
    <x v="2"/>
    <x v="1"/>
    <x v="8"/>
    <x v="1"/>
    <x v="0"/>
  </r>
  <r>
    <s v="Komplett"/>
    <n v="138886"/>
    <n v="1182"/>
    <x v="1"/>
    <x v="0"/>
    <x v="1"/>
    <x v="0"/>
    <x v="0"/>
    <x v="3"/>
    <s v="Stockholm"/>
    <x v="1"/>
    <m/>
    <s v="Yes"/>
    <x v="1"/>
    <x v="0"/>
    <n v="-1.8559597752144334"/>
    <x v="0"/>
    <x v="0"/>
    <x v="0"/>
    <x v="0"/>
    <n v="32"/>
    <n v="42"/>
    <n v="6"/>
    <x v="0"/>
    <x v="0"/>
    <x v="1"/>
    <x v="0"/>
    <n v="6"/>
    <n v="4"/>
    <n v="0"/>
    <x v="1"/>
    <x v="1"/>
    <x v="0"/>
    <x v="10"/>
    <x v="0"/>
    <x v="0"/>
  </r>
  <r>
    <s v="Komplett"/>
    <n v="138887"/>
    <n v="1183"/>
    <x v="0"/>
    <x v="1"/>
    <x v="1"/>
    <x v="0"/>
    <x v="0"/>
    <x v="5"/>
    <s v="Stockholm"/>
    <x v="1"/>
    <s v="&lt;-2 SD"/>
    <s v="Yes"/>
    <x v="0"/>
    <x v="0"/>
    <n v="-2.7284826974267968"/>
    <x v="0"/>
    <x v="0"/>
    <x v="1"/>
    <x v="0"/>
    <n v="33"/>
    <n v="19"/>
    <n v="5"/>
    <x v="0"/>
    <x v="0"/>
    <x v="0"/>
    <x v="0"/>
    <n v="6"/>
    <n v="1"/>
    <n v="0"/>
    <x v="0"/>
    <x v="0"/>
    <x v="2"/>
    <x v="10"/>
    <x v="0"/>
    <x v="0"/>
  </r>
  <r>
    <s v="Bruten"/>
    <n v="138941"/>
    <n v="1184"/>
    <x v="1"/>
    <x v="1"/>
    <x v="1"/>
    <x v="0"/>
    <x v="0"/>
    <x v="5"/>
    <s v="Göteborg"/>
    <x v="1"/>
    <m/>
    <s v="Yes"/>
    <x v="0"/>
    <x v="0"/>
    <n v="-1.0029699595890744"/>
    <x v="1"/>
    <x v="0"/>
    <x v="1"/>
    <x v="0"/>
    <n v="4"/>
    <n v="0"/>
    <n v="33"/>
    <x v="0"/>
    <x v="0"/>
    <x v="0"/>
    <x v="0"/>
    <n v="11"/>
    <n v="5"/>
    <n v="0"/>
    <x v="0"/>
    <x v="0"/>
    <x v="0"/>
    <x v="10"/>
    <x v="0"/>
    <x v="0"/>
  </r>
  <r>
    <s v="Bruten"/>
    <n v="138945"/>
    <n v="1185"/>
    <x v="1"/>
    <x v="1"/>
    <x v="1"/>
    <x v="0"/>
    <x v="0"/>
    <x v="4"/>
    <s v="Umeå"/>
    <x v="0"/>
    <m/>
    <s v="Yes"/>
    <x v="1"/>
    <x v="1"/>
    <n v="0.11184118551656648"/>
    <x v="0"/>
    <x v="1"/>
    <x v="1"/>
    <x v="0"/>
    <n v="57"/>
    <n v="0"/>
    <n v="33"/>
    <x v="1"/>
    <x v="0"/>
    <x v="1"/>
    <x v="0"/>
    <n v="13"/>
    <n v="4"/>
    <n v="1"/>
    <x v="1"/>
    <x v="1"/>
    <x v="2"/>
    <x v="10"/>
    <x v="0"/>
    <x v="0"/>
  </r>
  <r>
    <s v="Bruten"/>
    <n v="138965"/>
    <n v="1186"/>
    <x v="1"/>
    <x v="1"/>
    <x v="1"/>
    <x v="0"/>
    <x v="0"/>
    <x v="2"/>
    <s v="Göteborg"/>
    <x v="0"/>
    <m/>
    <s v="Yes"/>
    <x v="0"/>
    <x v="0"/>
    <n v="-0.73244474726397812"/>
    <x v="0"/>
    <x v="1"/>
    <x v="1"/>
    <x v="1"/>
    <n v="4"/>
    <n v="0"/>
    <n v="18"/>
    <x v="0"/>
    <x v="0"/>
    <x v="1"/>
    <x v="0"/>
    <n v="9"/>
    <n v="12"/>
    <n v="0"/>
    <x v="0"/>
    <x v="0"/>
    <x v="0"/>
    <x v="8"/>
    <x v="0"/>
    <x v="0"/>
  </r>
  <r>
    <s v="Bruten"/>
    <n v="138995"/>
    <n v="1187"/>
    <x v="0"/>
    <x v="0"/>
    <x v="1"/>
    <x v="0"/>
    <x v="0"/>
    <x v="3"/>
    <s v="Lund"/>
    <x v="1"/>
    <s v="Yes"/>
    <s v="&lt;-2 SD"/>
    <x v="0"/>
    <x v="0"/>
    <n v="-2.5011687704534831"/>
    <x v="0"/>
    <x v="1"/>
    <x v="1"/>
    <x v="0"/>
    <n v="49"/>
    <n v="10"/>
    <n v="20"/>
    <x v="0"/>
    <x v="0"/>
    <x v="1"/>
    <x v="0"/>
    <n v="15"/>
    <n v="4"/>
    <n v="0"/>
    <x v="0"/>
    <x v="0"/>
    <x v="0"/>
    <x v="10"/>
    <x v="0"/>
    <x v="0"/>
  </r>
  <r>
    <s v="Komplett"/>
    <n v="139005"/>
    <n v="1188"/>
    <x v="0"/>
    <x v="1"/>
    <x v="1"/>
    <x v="0"/>
    <x v="2"/>
    <x v="3"/>
    <s v="Umeå"/>
    <x v="1"/>
    <m/>
    <s v="Yes"/>
    <x v="0"/>
    <x v="0"/>
    <n v="-0.76424810102987095"/>
    <x v="0"/>
    <x v="1"/>
    <x v="0"/>
    <x v="0"/>
    <n v="49"/>
    <n v="28"/>
    <n v="6"/>
    <x v="1"/>
    <x v="0"/>
    <x v="1"/>
    <x v="1"/>
    <n v="9"/>
    <n v="0"/>
    <n v="0"/>
    <x v="1"/>
    <x v="0"/>
    <x v="0"/>
    <x v="10"/>
    <x v="0"/>
    <x v="0"/>
  </r>
  <r>
    <s v="Komplett"/>
    <n v="139006"/>
    <n v="1189"/>
    <x v="1"/>
    <x v="1"/>
    <x v="1"/>
    <x v="0"/>
    <x v="1"/>
    <x v="3"/>
    <s v="Umeå"/>
    <x v="1"/>
    <m/>
    <s v="Yes"/>
    <x v="0"/>
    <x v="2"/>
    <n v="-0.36348385292884106"/>
    <x v="0"/>
    <x v="2"/>
    <x v="1"/>
    <x v="0"/>
    <n v="54"/>
    <n v="9"/>
    <n v="2"/>
    <x v="0"/>
    <x v="0"/>
    <x v="0"/>
    <x v="0"/>
    <n v="7"/>
    <n v="0"/>
    <n v="0"/>
    <x v="0"/>
    <x v="2"/>
    <x v="1"/>
    <x v="7"/>
    <x v="0"/>
    <x v="0"/>
  </r>
  <r>
    <s v="Bruten"/>
    <n v="139007"/>
    <n v="1190"/>
    <x v="1"/>
    <x v="1"/>
    <x v="1"/>
    <x v="0"/>
    <x v="0"/>
    <x v="2"/>
    <s v="Umeå"/>
    <x v="1"/>
    <m/>
    <s v="Yes"/>
    <x v="0"/>
    <x v="1"/>
    <n v="0.2229654403567447"/>
    <x v="0"/>
    <x v="0"/>
    <x v="1"/>
    <x v="1"/>
    <n v="45"/>
    <n v="0"/>
    <n v="4"/>
    <x v="0"/>
    <x v="0"/>
    <x v="0"/>
    <x v="0"/>
    <n v="10"/>
    <n v="0"/>
    <n v="0"/>
    <x v="0"/>
    <x v="0"/>
    <x v="2"/>
    <x v="8"/>
    <x v="0"/>
    <x v="0"/>
  </r>
  <r>
    <s v="Komplett"/>
    <n v="139020"/>
    <n v="1191"/>
    <x v="0"/>
    <x v="0"/>
    <x v="1"/>
    <x v="0"/>
    <x v="0"/>
    <x v="0"/>
    <s v="Lund"/>
    <x v="0"/>
    <s v="Yes"/>
    <m/>
    <x v="0"/>
    <x v="0"/>
    <n v="-3.8762193940177006E-2"/>
    <x v="1"/>
    <x v="0"/>
    <x v="1"/>
    <x v="0"/>
    <n v="11"/>
    <n v="39"/>
    <n v="26"/>
    <x v="1"/>
    <x v="0"/>
    <x v="0"/>
    <x v="0"/>
    <n v="11"/>
    <n v="1"/>
    <n v="0"/>
    <x v="0"/>
    <x v="0"/>
    <x v="2"/>
    <x v="8"/>
    <x v="0"/>
    <x v="0"/>
  </r>
  <r>
    <s v="Komplett"/>
    <n v="139032"/>
    <n v="1192"/>
    <x v="1"/>
    <x v="0"/>
    <x v="1"/>
    <x v="1"/>
    <x v="0"/>
    <x v="3"/>
    <s v="Lund"/>
    <x v="1"/>
    <m/>
    <s v="Yes"/>
    <x v="1"/>
    <x v="1"/>
    <n v="-1.423183661851562E-2"/>
    <x v="0"/>
    <x v="0"/>
    <x v="0"/>
    <x v="0"/>
    <n v="0"/>
    <n v="0"/>
    <n v="2"/>
    <x v="0"/>
    <x v="0"/>
    <x v="0"/>
    <x v="1"/>
    <n v="1"/>
    <n v="1"/>
    <n v="1"/>
    <x v="1"/>
    <x v="1"/>
    <x v="1"/>
    <x v="10"/>
    <x v="0"/>
    <x v="0"/>
  </r>
  <r>
    <s v="Komplett"/>
    <n v="139076"/>
    <n v="1193"/>
    <x v="0"/>
    <x v="0"/>
    <x v="1"/>
    <x v="0"/>
    <x v="0"/>
    <x v="0"/>
    <s v="Umeå"/>
    <x v="0"/>
    <s v="Yes"/>
    <m/>
    <x v="0"/>
    <x v="0"/>
    <n v="-1.7125562855244705"/>
    <x v="0"/>
    <x v="0"/>
    <x v="0"/>
    <x v="1"/>
    <n v="0"/>
    <n v="0"/>
    <n v="2"/>
    <x v="1"/>
    <x v="0"/>
    <x v="0"/>
    <x v="0"/>
    <n v="2"/>
    <n v="3"/>
    <n v="0"/>
    <x v="1"/>
    <x v="0"/>
    <x v="2"/>
    <x v="10"/>
    <x v="0"/>
    <x v="0"/>
  </r>
  <r>
    <s v="Komplett"/>
    <n v="139141"/>
    <n v="1194"/>
    <x v="1"/>
    <x v="1"/>
    <x v="1"/>
    <x v="0"/>
    <x v="0"/>
    <x v="0"/>
    <s v="Linköping"/>
    <x v="1"/>
    <s v="Yes"/>
    <m/>
    <x v="0"/>
    <x v="0"/>
    <n v="4.4707723259193026E-2"/>
    <x v="1"/>
    <x v="0"/>
    <x v="1"/>
    <x v="0"/>
    <n v="65"/>
    <n v="0"/>
    <n v="13"/>
    <x v="0"/>
    <x v="0"/>
    <x v="0"/>
    <x v="0"/>
    <n v="2"/>
    <n v="1"/>
    <n v="0"/>
    <x v="0"/>
    <x v="0"/>
    <x v="1"/>
    <x v="8"/>
    <x v="0"/>
    <x v="0"/>
  </r>
  <r>
    <s v="Komplett"/>
    <n v="139202"/>
    <n v="1195"/>
    <x v="1"/>
    <x v="0"/>
    <x v="0"/>
    <x v="0"/>
    <x v="2"/>
    <x v="4"/>
    <s v="Uppsala"/>
    <x v="0"/>
    <s v="&lt;-2 SD"/>
    <s v="No"/>
    <x v="1"/>
    <x v="1"/>
    <n v="-2.1272180139047419"/>
    <x v="0"/>
    <x v="1"/>
    <x v="0"/>
    <x v="1"/>
    <n v="46"/>
    <n v="11"/>
    <n v="20"/>
    <x v="0"/>
    <x v="0"/>
    <x v="1"/>
    <x v="1"/>
    <n v="2"/>
    <n v="0"/>
    <n v="0"/>
    <x v="1"/>
    <x v="1"/>
    <x v="0"/>
    <x v="10"/>
    <x v="0"/>
    <x v="0"/>
  </r>
  <r>
    <s v="Komplett"/>
    <n v="139263"/>
    <n v="1196"/>
    <x v="0"/>
    <x v="1"/>
    <x v="1"/>
    <x v="0"/>
    <x v="2"/>
    <x v="4"/>
    <s v="Uppsala"/>
    <x v="1"/>
    <s v="Yes"/>
    <m/>
    <x v="0"/>
    <x v="0"/>
    <n v="-1.363301400147384"/>
    <x v="0"/>
    <x v="1"/>
    <x v="1"/>
    <x v="0"/>
    <n v="29"/>
    <n v="0"/>
    <n v="24"/>
    <x v="0"/>
    <x v="0"/>
    <x v="1"/>
    <x v="0"/>
    <n v="1"/>
    <n v="0"/>
    <n v="0"/>
    <x v="0"/>
    <x v="0"/>
    <x v="0"/>
    <x v="10"/>
    <x v="0"/>
    <x v="0"/>
  </r>
  <r>
    <s v="Komplett"/>
    <n v="139267"/>
    <n v="1197"/>
    <x v="1"/>
    <x v="1"/>
    <x v="1"/>
    <x v="0"/>
    <x v="0"/>
    <x v="1"/>
    <s v="Uppsala"/>
    <x v="1"/>
    <s v="Yes"/>
    <s v="&lt;-2 SD"/>
    <x v="0"/>
    <x v="1"/>
    <n v="-3.6600343895848684"/>
    <x v="0"/>
    <x v="1"/>
    <x v="1"/>
    <x v="0"/>
    <n v="20"/>
    <n v="0"/>
    <n v="86"/>
    <x v="0"/>
    <x v="0"/>
    <x v="0"/>
    <x v="0"/>
    <n v="22"/>
    <n v="32"/>
    <n v="9"/>
    <x v="0"/>
    <x v="0"/>
    <x v="0"/>
    <x v="10"/>
    <x v="0"/>
    <x v="0"/>
  </r>
  <r>
    <s v="Komplett"/>
    <n v="139288"/>
    <n v="1198"/>
    <x v="1"/>
    <x v="1"/>
    <x v="1"/>
    <x v="0"/>
    <x v="0"/>
    <x v="1"/>
    <s v="Linköping"/>
    <x v="1"/>
    <m/>
    <s v="Yes"/>
    <x v="0"/>
    <x v="1"/>
    <n v="-1.1826862488488197"/>
    <x v="0"/>
    <x v="2"/>
    <x v="1"/>
    <x v="0"/>
    <n v="61"/>
    <n v="8"/>
    <n v="5"/>
    <x v="0"/>
    <x v="0"/>
    <x v="0"/>
    <x v="0"/>
    <n v="7"/>
    <n v="1"/>
    <n v="0"/>
    <x v="0"/>
    <x v="2"/>
    <x v="0"/>
    <x v="10"/>
    <x v="0"/>
    <x v="0"/>
  </r>
  <r>
    <s v="Komplett"/>
    <n v="139330"/>
    <n v="1199"/>
    <x v="0"/>
    <x v="1"/>
    <x v="1"/>
    <x v="0"/>
    <x v="2"/>
    <x v="3"/>
    <s v="Lund"/>
    <x v="1"/>
    <s v="Yes"/>
    <m/>
    <x v="1"/>
    <x v="1"/>
    <n v="-1.1956521739130435"/>
    <x v="0"/>
    <x v="0"/>
    <x v="1"/>
    <x v="0"/>
    <n v="45"/>
    <n v="20"/>
    <n v="0"/>
    <x v="0"/>
    <x v="0"/>
    <x v="0"/>
    <x v="0"/>
    <n v="3"/>
    <n v="0"/>
    <n v="0"/>
    <x v="1"/>
    <x v="2"/>
    <x v="1"/>
    <x v="8"/>
    <x v="1"/>
    <x v="0"/>
  </r>
  <r>
    <s v="Komplett"/>
    <n v="139360"/>
    <n v="1200"/>
    <x v="0"/>
    <x v="1"/>
    <x v="1"/>
    <x v="0"/>
    <x v="0"/>
    <x v="0"/>
    <s v="Linköping"/>
    <x v="1"/>
    <m/>
    <s v="No"/>
    <x v="1"/>
    <x v="0"/>
    <n v="0.21974572280646679"/>
    <x v="0"/>
    <x v="0"/>
    <x v="1"/>
    <x v="0"/>
    <n v="0"/>
    <n v="0"/>
    <n v="4"/>
    <x v="0"/>
    <x v="0"/>
    <x v="0"/>
    <x v="0"/>
    <n v="2"/>
    <n v="3"/>
    <n v="0"/>
    <x v="0"/>
    <x v="2"/>
    <x v="1"/>
    <x v="8"/>
    <x v="1"/>
    <x v="0"/>
  </r>
  <r>
    <s v="Komplett"/>
    <n v="139390"/>
    <n v="1201"/>
    <x v="1"/>
    <x v="0"/>
    <x v="1"/>
    <x v="0"/>
    <x v="0"/>
    <x v="4"/>
    <s v="Göteborg"/>
    <x v="1"/>
    <m/>
    <s v="Yes"/>
    <x v="1"/>
    <x v="0"/>
    <n v="-0.93167701863354035"/>
    <x v="1"/>
    <x v="0"/>
    <x v="0"/>
    <x v="0"/>
    <n v="0"/>
    <n v="0"/>
    <n v="50"/>
    <x v="0"/>
    <x v="0"/>
    <x v="1"/>
    <x v="1"/>
    <n v="21"/>
    <n v="89"/>
    <n v="17"/>
    <x v="1"/>
    <x v="0"/>
    <x v="0"/>
    <x v="10"/>
    <x v="0"/>
    <x v="0"/>
  </r>
  <r>
    <s v="Komplett"/>
    <n v="139568"/>
    <n v="1202"/>
    <x v="1"/>
    <x v="0"/>
    <x v="0"/>
    <x v="0"/>
    <x v="0"/>
    <x v="3"/>
    <s v="Lund"/>
    <x v="1"/>
    <m/>
    <s v="Yes"/>
    <x v="0"/>
    <x v="0"/>
    <n v="-0.96909376636982714"/>
    <x v="1"/>
    <x v="0"/>
    <x v="0"/>
    <x v="1"/>
    <n v="46"/>
    <n v="0"/>
    <n v="2"/>
    <x v="0"/>
    <x v="1"/>
    <x v="0"/>
    <x v="0"/>
    <n v="6"/>
    <n v="0"/>
    <n v="0"/>
    <x v="1"/>
    <x v="0"/>
    <x v="1"/>
    <x v="9"/>
    <x v="1"/>
    <x v="0"/>
  </r>
  <r>
    <s v="Komplett"/>
    <n v="139590"/>
    <n v="1203"/>
    <x v="1"/>
    <x v="1"/>
    <x v="1"/>
    <x v="0"/>
    <x v="0"/>
    <x v="2"/>
    <s v="Stockholm"/>
    <x v="1"/>
    <s v="Yes"/>
    <m/>
    <x v="0"/>
    <x v="0"/>
    <n v="-0.78827441803177734"/>
    <x v="0"/>
    <x v="1"/>
    <x v="1"/>
    <x v="1"/>
    <n v="14"/>
    <n v="0"/>
    <n v="40"/>
    <x v="0"/>
    <x v="0"/>
    <x v="1"/>
    <x v="0"/>
    <n v="7"/>
    <n v="1"/>
    <n v="0"/>
    <x v="0"/>
    <x v="0"/>
    <x v="2"/>
    <x v="8"/>
    <x v="0"/>
    <x v="0"/>
  </r>
  <r>
    <s v="Komplett"/>
    <n v="139602"/>
    <n v="1204"/>
    <x v="0"/>
    <x v="0"/>
    <x v="1"/>
    <x v="0"/>
    <x v="0"/>
    <x v="5"/>
    <s v="Göteborg"/>
    <x v="1"/>
    <m/>
    <s v="Yes"/>
    <x v="0"/>
    <x v="0"/>
    <n v="-1.4995392477171818"/>
    <x v="0"/>
    <x v="0"/>
    <x v="0"/>
    <x v="0"/>
    <n v="10"/>
    <n v="24"/>
    <n v="0"/>
    <x v="1"/>
    <x v="0"/>
    <x v="0"/>
    <x v="1"/>
    <n v="2"/>
    <n v="0"/>
    <n v="0"/>
    <x v="1"/>
    <x v="0"/>
    <x v="2"/>
    <x v="8"/>
    <x v="0"/>
    <x v="1"/>
  </r>
  <r>
    <s v="Komplett"/>
    <n v="139606"/>
    <n v="1205"/>
    <x v="1"/>
    <x v="0"/>
    <x v="1"/>
    <x v="0"/>
    <x v="0"/>
    <x v="5"/>
    <s v="Stockholm"/>
    <x v="1"/>
    <s v="Yes"/>
    <m/>
    <x v="0"/>
    <x v="0"/>
    <n v="0.1578418711436361"/>
    <x v="1"/>
    <x v="1"/>
    <x v="0"/>
    <x v="0"/>
    <n v="4"/>
    <n v="0"/>
    <n v="41"/>
    <x v="0"/>
    <x v="0"/>
    <x v="1"/>
    <x v="0"/>
    <n v="19"/>
    <n v="26"/>
    <n v="22"/>
    <x v="0"/>
    <x v="0"/>
    <x v="2"/>
    <x v="8"/>
    <x v="0"/>
    <x v="0"/>
  </r>
  <r>
    <s v="Komplett"/>
    <n v="139610"/>
    <n v="1206"/>
    <x v="0"/>
    <x v="1"/>
    <x v="1"/>
    <x v="0"/>
    <x v="0"/>
    <x v="3"/>
    <s v="Stockholm"/>
    <x v="0"/>
    <s v="Yes"/>
    <m/>
    <x v="0"/>
    <x v="1"/>
    <n v="-1.1304347826086956"/>
    <x v="0"/>
    <x v="0"/>
    <x v="0"/>
    <x v="1"/>
    <n v="1"/>
    <n v="0"/>
    <n v="19"/>
    <x v="1"/>
    <x v="0"/>
    <x v="1"/>
    <x v="0"/>
    <n v="7"/>
    <n v="2"/>
    <n v="0"/>
    <x v="1"/>
    <x v="0"/>
    <x v="0"/>
    <x v="10"/>
    <x v="0"/>
    <x v="0"/>
  </r>
  <r>
    <s v="Komplett"/>
    <n v="139612"/>
    <n v="1207"/>
    <x v="1"/>
    <x v="0"/>
    <x v="1"/>
    <x v="0"/>
    <x v="0"/>
    <x v="5"/>
    <s v="Uppsala"/>
    <x v="1"/>
    <s v="Yes"/>
    <m/>
    <x v="0"/>
    <x v="1"/>
    <n v="1.2292283177782837"/>
    <x v="0"/>
    <x v="1"/>
    <x v="1"/>
    <x v="0"/>
    <n v="0"/>
    <n v="0"/>
    <n v="14"/>
    <x v="0"/>
    <x v="0"/>
    <x v="1"/>
    <x v="0"/>
    <n v="0"/>
    <n v="0"/>
    <n v="0"/>
    <x v="0"/>
    <x v="0"/>
    <x v="0"/>
    <x v="10"/>
    <x v="0"/>
    <x v="0"/>
  </r>
  <r>
    <s v="Komplett"/>
    <n v="139630"/>
    <n v="1208"/>
    <x v="0"/>
    <x v="0"/>
    <x v="0"/>
    <x v="0"/>
    <x v="0"/>
    <x v="2"/>
    <s v="Göteborg"/>
    <x v="1"/>
    <s v="Yes"/>
    <m/>
    <x v="0"/>
    <x v="1"/>
    <n v="-0.57269752220663861"/>
    <x v="0"/>
    <x v="2"/>
    <x v="1"/>
    <x v="1"/>
    <n v="46"/>
    <n v="32"/>
    <n v="28"/>
    <x v="0"/>
    <x v="0"/>
    <x v="0"/>
    <x v="0"/>
    <n v="11"/>
    <n v="2"/>
    <n v="0"/>
    <x v="0"/>
    <x v="0"/>
    <x v="2"/>
    <x v="10"/>
    <x v="0"/>
    <x v="0"/>
  </r>
  <r>
    <s v="Komplett"/>
    <n v="139631"/>
    <n v="1209"/>
    <x v="1"/>
    <x v="1"/>
    <x v="1"/>
    <x v="0"/>
    <x v="0"/>
    <x v="2"/>
    <s v="Umeå"/>
    <x v="1"/>
    <s v="No"/>
    <m/>
    <x v="0"/>
    <x v="0"/>
    <n v="0.14893738901300335"/>
    <x v="0"/>
    <x v="0"/>
    <x v="1"/>
    <x v="0"/>
    <n v="38"/>
    <n v="0"/>
    <n v="17"/>
    <x v="0"/>
    <x v="0"/>
    <x v="1"/>
    <x v="0"/>
    <n v="16"/>
    <n v="10"/>
    <n v="1"/>
    <x v="0"/>
    <x v="0"/>
    <x v="2"/>
    <x v="10"/>
    <x v="0"/>
    <x v="0"/>
  </r>
  <r>
    <s v="Bruten"/>
    <n v="139641"/>
    <n v="1210"/>
    <x v="0"/>
    <x v="1"/>
    <x v="1"/>
    <x v="0"/>
    <x v="0"/>
    <x v="1"/>
    <s v="Uppsala"/>
    <x v="1"/>
    <s v="Yes"/>
    <m/>
    <x v="0"/>
    <x v="1"/>
    <n v="-1.3908368396446937"/>
    <x v="0"/>
    <x v="2"/>
    <x v="1"/>
    <x v="0"/>
    <n v="50"/>
    <n v="0"/>
    <n v="0"/>
    <x v="0"/>
    <x v="0"/>
    <x v="0"/>
    <x v="0"/>
    <n v="0"/>
    <n v="0"/>
    <n v="0"/>
    <x v="0"/>
    <x v="0"/>
    <x v="0"/>
    <x v="10"/>
    <x v="0"/>
    <x v="0"/>
  </r>
  <r>
    <s v="Komplett"/>
    <n v="139674"/>
    <n v="1211"/>
    <x v="1"/>
    <x v="1"/>
    <x v="1"/>
    <x v="0"/>
    <x v="0"/>
    <x v="2"/>
    <s v="Stockholm"/>
    <x v="1"/>
    <m/>
    <s v="Yes"/>
    <x v="0"/>
    <x v="0"/>
    <n v="-1.1094779763880329"/>
    <x v="0"/>
    <x v="1"/>
    <x v="1"/>
    <x v="1"/>
    <n v="56"/>
    <n v="27"/>
    <n v="37"/>
    <x v="0"/>
    <x v="0"/>
    <x v="1"/>
    <x v="0"/>
    <n v="14"/>
    <n v="6"/>
    <n v="1"/>
    <x v="0"/>
    <x v="0"/>
    <x v="2"/>
    <x v="8"/>
    <x v="0"/>
    <x v="1"/>
  </r>
  <r>
    <s v="Komplett"/>
    <n v="139675"/>
    <n v="1212"/>
    <x v="0"/>
    <x v="1"/>
    <x v="1"/>
    <x v="0"/>
    <x v="0"/>
    <x v="4"/>
    <s v="Stockholm"/>
    <x v="1"/>
    <m/>
    <s v="Yes"/>
    <x v="1"/>
    <x v="1"/>
    <n v="-0.16120620169740649"/>
    <x v="0"/>
    <x v="0"/>
    <x v="1"/>
    <x v="1"/>
    <n v="35"/>
    <n v="21"/>
    <n v="27"/>
    <x v="1"/>
    <x v="0"/>
    <x v="1"/>
    <x v="1"/>
    <n v="13"/>
    <n v="9"/>
    <n v="1"/>
    <x v="1"/>
    <x v="0"/>
    <x v="1"/>
    <x v="10"/>
    <x v="0"/>
    <x v="0"/>
  </r>
  <r>
    <s v="Komplett"/>
    <n v="139717"/>
    <n v="1213"/>
    <x v="0"/>
    <x v="1"/>
    <x v="1"/>
    <x v="0"/>
    <x v="0"/>
    <x v="4"/>
    <s v="Uppsala"/>
    <x v="1"/>
    <m/>
    <s v="Yes"/>
    <x v="1"/>
    <x v="1"/>
    <n v="0"/>
    <x v="0"/>
    <x v="1"/>
    <x v="0"/>
    <x v="1"/>
    <n v="28"/>
    <n v="7"/>
    <n v="4"/>
    <x v="0"/>
    <x v="0"/>
    <x v="1"/>
    <x v="1"/>
    <n v="0"/>
    <n v="0"/>
    <n v="0"/>
    <x v="1"/>
    <x v="0"/>
    <x v="0"/>
    <x v="9"/>
    <x v="0"/>
    <x v="0"/>
  </r>
  <r>
    <s v="Komplett"/>
    <n v="139864"/>
    <n v="1214"/>
    <x v="1"/>
    <x v="1"/>
    <x v="1"/>
    <x v="0"/>
    <x v="0"/>
    <x v="0"/>
    <s v="Stockholm"/>
    <x v="1"/>
    <s v="Yes"/>
    <s v="&lt;-2 SD"/>
    <x v="1"/>
    <x v="1"/>
    <n v="-2.3369565217391304"/>
    <x v="1"/>
    <x v="1"/>
    <x v="1"/>
    <x v="0"/>
    <n v="49"/>
    <n v="26"/>
    <n v="9"/>
    <x v="0"/>
    <x v="0"/>
    <x v="0"/>
    <x v="0"/>
    <n v="6"/>
    <n v="3"/>
    <n v="0"/>
    <x v="0"/>
    <x v="2"/>
    <x v="1"/>
    <x v="8"/>
    <x v="1"/>
    <x v="0"/>
  </r>
  <r>
    <s v="Komplett"/>
    <n v="139869"/>
    <n v="1215"/>
    <x v="1"/>
    <x v="1"/>
    <x v="1"/>
    <x v="0"/>
    <x v="0"/>
    <x v="0"/>
    <s v="Stockholm"/>
    <x v="1"/>
    <s v="&lt;-2 SD"/>
    <s v="Yes"/>
    <x v="1"/>
    <x v="1"/>
    <n v="-3.4237236782305707"/>
    <x v="0"/>
    <x v="0"/>
    <x v="1"/>
    <x v="0"/>
    <n v="30"/>
    <n v="24"/>
    <n v="1"/>
    <x v="0"/>
    <x v="0"/>
    <x v="0"/>
    <x v="0"/>
    <n v="6"/>
    <n v="0"/>
    <n v="0"/>
    <x v="0"/>
    <x v="2"/>
    <x v="1"/>
    <x v="8"/>
    <x v="1"/>
    <x v="0"/>
  </r>
  <r>
    <s v="Komplett"/>
    <n v="139889"/>
    <n v="1216"/>
    <x v="0"/>
    <x v="1"/>
    <x v="1"/>
    <x v="0"/>
    <x v="0"/>
    <x v="2"/>
    <s v="Stockholm"/>
    <x v="1"/>
    <s v="Yes"/>
    <m/>
    <x v="0"/>
    <x v="1"/>
    <n v="-0.55559144647587044"/>
    <x v="0"/>
    <x v="2"/>
    <x v="1"/>
    <x v="0"/>
    <n v="43"/>
    <n v="44"/>
    <n v="6"/>
    <x v="0"/>
    <x v="0"/>
    <x v="0"/>
    <x v="0"/>
    <n v="10"/>
    <n v="1"/>
    <n v="0"/>
    <x v="0"/>
    <x v="0"/>
    <x v="2"/>
    <x v="8"/>
    <x v="0"/>
    <x v="0"/>
  </r>
  <r>
    <s v="Komplett"/>
    <n v="139895"/>
    <n v="1217"/>
    <x v="0"/>
    <x v="1"/>
    <x v="1"/>
    <x v="0"/>
    <x v="0"/>
    <x v="2"/>
    <s v="Lund"/>
    <x v="1"/>
    <m/>
    <s v="No"/>
    <x v="0"/>
    <x v="0"/>
    <n v="0.51020408163265307"/>
    <x v="0"/>
    <x v="2"/>
    <x v="1"/>
    <x v="1"/>
    <n v="17"/>
    <n v="33"/>
    <n v="0"/>
    <x v="0"/>
    <x v="0"/>
    <x v="0"/>
    <x v="0"/>
    <n v="4"/>
    <n v="0"/>
    <n v="0"/>
    <x v="0"/>
    <x v="0"/>
    <x v="2"/>
    <x v="8"/>
    <x v="0"/>
    <x v="0"/>
  </r>
  <r>
    <s v="Komplett"/>
    <n v="139905"/>
    <n v="1218"/>
    <x v="0"/>
    <x v="0"/>
    <x v="1"/>
    <x v="0"/>
    <x v="0"/>
    <x v="5"/>
    <s v="Uppsala"/>
    <x v="1"/>
    <s v="Yes"/>
    <m/>
    <x v="0"/>
    <x v="0"/>
    <n v="-0.84618382230139733"/>
    <x v="0"/>
    <x v="2"/>
    <x v="1"/>
    <x v="0"/>
    <n v="74"/>
    <n v="19"/>
    <n v="2"/>
    <x v="1"/>
    <x v="1"/>
    <x v="0"/>
    <x v="0"/>
    <n v="0"/>
    <n v="0"/>
    <n v="0"/>
    <x v="0"/>
    <x v="0"/>
    <x v="0"/>
    <x v="10"/>
    <x v="0"/>
    <x v="0"/>
  </r>
  <r>
    <s v="Komplett"/>
    <n v="139910"/>
    <n v="1219"/>
    <x v="0"/>
    <x v="0"/>
    <x v="1"/>
    <x v="0"/>
    <x v="0"/>
    <x v="5"/>
    <s v="Uppsala"/>
    <x v="1"/>
    <s v="&lt;-2 SD"/>
    <s v="Yes"/>
    <x v="0"/>
    <x v="0"/>
    <n v="-3.44058301521987"/>
    <x v="0"/>
    <x v="1"/>
    <x v="1"/>
    <x v="1"/>
    <n v="8"/>
    <n v="0"/>
    <n v="46"/>
    <x v="1"/>
    <x v="0"/>
    <x v="0"/>
    <x v="0"/>
    <n v="3"/>
    <n v="0"/>
    <n v="0"/>
    <x v="0"/>
    <x v="0"/>
    <x v="0"/>
    <x v="10"/>
    <x v="0"/>
    <x v="0"/>
  </r>
  <r>
    <s v="Komplett"/>
    <n v="139945"/>
    <n v="1220"/>
    <x v="1"/>
    <x v="1"/>
    <x v="1"/>
    <x v="0"/>
    <x v="0"/>
    <x v="5"/>
    <s v="Uppsala"/>
    <x v="1"/>
    <m/>
    <s v="Yes"/>
    <x v="0"/>
    <x v="0"/>
    <n v="-0.52645910865026779"/>
    <x v="0"/>
    <x v="2"/>
    <x v="1"/>
    <x v="0"/>
    <n v="47"/>
    <n v="8"/>
    <n v="0"/>
    <x v="0"/>
    <x v="0"/>
    <x v="0"/>
    <x v="0"/>
    <n v="0"/>
    <n v="0"/>
    <n v="0"/>
    <x v="0"/>
    <x v="0"/>
    <x v="1"/>
    <x v="10"/>
    <x v="0"/>
    <x v="0"/>
  </r>
  <r>
    <s v="Bruten"/>
    <n v="139956"/>
    <n v="1221"/>
    <x v="0"/>
    <x v="0"/>
    <x v="1"/>
    <x v="0"/>
    <x v="0"/>
    <x v="0"/>
    <s v="Linköping"/>
    <x v="0"/>
    <s v="Yes"/>
    <m/>
    <x v="0"/>
    <x v="0"/>
    <n v="1.2460233297985155"/>
    <x v="0"/>
    <x v="2"/>
    <x v="1"/>
    <x v="0"/>
    <n v="51"/>
    <n v="13"/>
    <n v="30"/>
    <x v="0"/>
    <x v="0"/>
    <x v="0"/>
    <x v="0"/>
    <n v="16"/>
    <n v="6"/>
    <n v="3"/>
    <x v="0"/>
    <x v="0"/>
    <x v="2"/>
    <x v="8"/>
    <x v="0"/>
    <x v="0"/>
  </r>
  <r>
    <s v="Komplett"/>
    <n v="139970"/>
    <n v="1222"/>
    <x v="1"/>
    <x v="1"/>
    <x v="1"/>
    <x v="0"/>
    <x v="0"/>
    <x v="4"/>
    <s v="Lund"/>
    <x v="1"/>
    <m/>
    <s v="Yes"/>
    <x v="0"/>
    <x v="1"/>
    <n v="-0.91314724499325517"/>
    <x v="0"/>
    <x v="0"/>
    <x v="1"/>
    <x v="0"/>
    <n v="1"/>
    <n v="0"/>
    <n v="22"/>
    <x v="0"/>
    <x v="0"/>
    <x v="1"/>
    <x v="0"/>
    <n v="8"/>
    <n v="6"/>
    <n v="0"/>
    <x v="0"/>
    <x v="0"/>
    <x v="2"/>
    <x v="10"/>
    <x v="0"/>
    <x v="0"/>
  </r>
  <r>
    <s v="Komplett"/>
    <n v="140021"/>
    <n v="1223"/>
    <x v="0"/>
    <x v="0"/>
    <x v="0"/>
    <x v="1"/>
    <x v="0"/>
    <x v="3"/>
    <s v="Linköping"/>
    <x v="1"/>
    <s v="Yes"/>
    <m/>
    <x v="1"/>
    <x v="0"/>
    <n v="-1.1122345803842264"/>
    <x v="0"/>
    <x v="2"/>
    <x v="0"/>
    <x v="1"/>
    <n v="58"/>
    <n v="14"/>
    <n v="51"/>
    <x v="0"/>
    <x v="1"/>
    <x v="0"/>
    <x v="1"/>
    <n v="11"/>
    <n v="4"/>
    <n v="1"/>
    <x v="1"/>
    <x v="1"/>
    <x v="0"/>
    <x v="10"/>
    <x v="0"/>
    <x v="0"/>
  </r>
  <r>
    <s v="Bruten"/>
    <n v="140096"/>
    <n v="1224"/>
    <x v="0"/>
    <x v="0"/>
    <x v="1"/>
    <x v="0"/>
    <x v="0"/>
    <x v="0"/>
    <s v="Uppsala"/>
    <x v="1"/>
    <s v="No"/>
    <m/>
    <x v="0"/>
    <x v="0"/>
    <n v="0.56054617319439448"/>
    <x v="0"/>
    <x v="0"/>
    <x v="1"/>
    <x v="0"/>
    <n v="16"/>
    <n v="0"/>
    <n v="28"/>
    <x v="1"/>
    <x v="0"/>
    <x v="0"/>
    <x v="0"/>
    <n v="3"/>
    <n v="0"/>
    <n v="0"/>
    <x v="0"/>
    <x v="0"/>
    <x v="0"/>
    <x v="10"/>
    <x v="0"/>
    <x v="0"/>
  </r>
  <r>
    <s v="Komplett"/>
    <n v="140100"/>
    <n v="1225"/>
    <x v="0"/>
    <x v="1"/>
    <x v="1"/>
    <x v="0"/>
    <x v="0"/>
    <x v="0"/>
    <s v="Umeå"/>
    <x v="1"/>
    <s v="Yes"/>
    <m/>
    <x v="0"/>
    <x v="0"/>
    <n v="0.90616014637971587"/>
    <x v="1"/>
    <x v="1"/>
    <x v="1"/>
    <x v="0"/>
    <n v="59"/>
    <n v="17"/>
    <n v="55"/>
    <x v="0"/>
    <x v="0"/>
    <x v="0"/>
    <x v="0"/>
    <n v="28"/>
    <n v="5"/>
    <n v="1"/>
    <x v="0"/>
    <x v="2"/>
    <x v="1"/>
    <x v="8"/>
    <x v="1"/>
    <x v="0"/>
  </r>
  <r>
    <s v="Komplett"/>
    <n v="140192"/>
    <n v="1226"/>
    <x v="1"/>
    <x v="1"/>
    <x v="1"/>
    <x v="0"/>
    <x v="0"/>
    <x v="5"/>
    <s v="Göteborg"/>
    <x v="1"/>
    <m/>
    <s v="Yes"/>
    <x v="1"/>
    <x v="0"/>
    <n v="0.9480222294867604"/>
    <x v="1"/>
    <x v="2"/>
    <x v="0"/>
    <x v="0"/>
    <n v="16"/>
    <n v="19"/>
    <n v="2"/>
    <x v="0"/>
    <x v="1"/>
    <x v="1"/>
    <x v="1"/>
    <n v="2"/>
    <n v="0"/>
    <n v="0"/>
    <x v="0"/>
    <x v="1"/>
    <x v="2"/>
    <x v="9"/>
    <x v="0"/>
    <x v="0"/>
  </r>
  <r>
    <s v="Komplett"/>
    <n v="140195"/>
    <n v="1227"/>
    <x v="1"/>
    <x v="0"/>
    <x v="1"/>
    <x v="0"/>
    <x v="0"/>
    <x v="5"/>
    <s v="Stockholm"/>
    <x v="1"/>
    <m/>
    <s v="Yes"/>
    <x v="1"/>
    <x v="0"/>
    <n v="-0.18138170178714322"/>
    <x v="1"/>
    <x v="0"/>
    <x v="0"/>
    <x v="0"/>
    <n v="31"/>
    <n v="18"/>
    <n v="6"/>
    <x v="0"/>
    <x v="0"/>
    <x v="1"/>
    <x v="1"/>
    <n v="4"/>
    <n v="4"/>
    <n v="0"/>
    <x v="0"/>
    <x v="1"/>
    <x v="2"/>
    <x v="9"/>
    <x v="0"/>
    <x v="0"/>
  </r>
  <r>
    <s v="Komplett"/>
    <n v="140212"/>
    <n v="1228"/>
    <x v="1"/>
    <x v="0"/>
    <x v="1"/>
    <x v="0"/>
    <x v="2"/>
    <x v="4"/>
    <s v="Linköping"/>
    <x v="1"/>
    <s v="&lt;-2 SD"/>
    <s v="Yes"/>
    <x v="0"/>
    <x v="1"/>
    <n v="-3.9475749489876"/>
    <x v="0"/>
    <x v="0"/>
    <x v="1"/>
    <x v="0"/>
    <n v="40"/>
    <n v="0"/>
    <n v="0"/>
    <x v="0"/>
    <x v="0"/>
    <x v="1"/>
    <x v="0"/>
    <n v="7"/>
    <n v="0"/>
    <n v="0"/>
    <x v="0"/>
    <x v="0"/>
    <x v="0"/>
    <x v="8"/>
    <x v="0"/>
    <x v="0"/>
  </r>
  <r>
    <s v="Komplett"/>
    <n v="140215"/>
    <n v="1229"/>
    <x v="0"/>
    <x v="0"/>
    <x v="0"/>
    <x v="0"/>
    <x v="0"/>
    <x v="3"/>
    <s v="Lund"/>
    <x v="1"/>
    <s v="Yes"/>
    <m/>
    <x v="0"/>
    <x v="0"/>
    <n v="-0.49263905596608804"/>
    <x v="1"/>
    <x v="0"/>
    <x v="0"/>
    <x v="0"/>
    <n v="17"/>
    <n v="25"/>
    <n v="18"/>
    <x v="0"/>
    <x v="0"/>
    <x v="1"/>
    <x v="1"/>
    <n v="14"/>
    <n v="2"/>
    <n v="0"/>
    <x v="0"/>
    <x v="0"/>
    <x v="0"/>
    <x v="9"/>
    <x v="0"/>
    <x v="0"/>
  </r>
  <r>
    <s v="Bruten"/>
    <n v="140223"/>
    <n v="1230"/>
    <x v="1"/>
    <x v="0"/>
    <x v="1"/>
    <x v="0"/>
    <x v="2"/>
    <x v="0"/>
    <s v="Lund"/>
    <x v="1"/>
    <m/>
    <s v="Yes"/>
    <x v="0"/>
    <x v="1"/>
    <n v="-1.7970446706127836"/>
    <x v="0"/>
    <x v="1"/>
    <x v="1"/>
    <x v="0"/>
    <n v="6"/>
    <n v="45"/>
    <n v="1"/>
    <x v="0"/>
    <x v="0"/>
    <x v="0"/>
    <x v="0"/>
    <n v="7"/>
    <n v="0"/>
    <n v="0"/>
    <x v="0"/>
    <x v="0"/>
    <x v="0"/>
    <x v="10"/>
    <x v="0"/>
    <x v="0"/>
  </r>
  <r>
    <s v="Komplett"/>
    <n v="140230"/>
    <n v="1231"/>
    <x v="0"/>
    <x v="1"/>
    <x v="1"/>
    <x v="0"/>
    <x v="0"/>
    <x v="5"/>
    <s v="Lund"/>
    <x v="1"/>
    <s v="&lt;-2 SD"/>
    <s v="Yes"/>
    <x v="0"/>
    <x v="0"/>
    <n v="-3.7063435495367067"/>
    <x v="0"/>
    <x v="1"/>
    <x v="1"/>
    <x v="0"/>
    <n v="1"/>
    <n v="32"/>
    <n v="38"/>
    <x v="0"/>
    <x v="0"/>
    <x v="0"/>
    <x v="0"/>
    <n v="24"/>
    <n v="5"/>
    <n v="2"/>
    <x v="0"/>
    <x v="0"/>
    <x v="0"/>
    <x v="10"/>
    <x v="0"/>
    <x v="0"/>
  </r>
  <r>
    <s v="Bruten"/>
    <n v="140263"/>
    <n v="1232"/>
    <x v="1"/>
    <x v="1"/>
    <x v="1"/>
    <x v="0"/>
    <x v="1"/>
    <x v="5"/>
    <s v="Lund"/>
    <x v="1"/>
    <s v="&lt;-2 SD"/>
    <s v="Yes"/>
    <x v="0"/>
    <x v="0"/>
    <n v="-3.4454470877768659"/>
    <x v="0"/>
    <x v="0"/>
    <x v="1"/>
    <x v="0"/>
    <n v="4"/>
    <n v="0"/>
    <n v="1"/>
    <x v="0"/>
    <x v="0"/>
    <x v="0"/>
    <x v="0"/>
    <n v="1"/>
    <n v="0"/>
    <n v="0"/>
    <x v="0"/>
    <x v="0"/>
    <x v="0"/>
    <x v="10"/>
    <x v="0"/>
    <x v="0"/>
  </r>
  <r>
    <s v="Komplett"/>
    <n v="140360"/>
    <n v="1233"/>
    <x v="0"/>
    <x v="1"/>
    <x v="1"/>
    <x v="0"/>
    <x v="0"/>
    <x v="3"/>
    <s v="Linköping"/>
    <x v="1"/>
    <s v="Yes"/>
    <m/>
    <x v="1"/>
    <x v="1"/>
    <n v="-0.71739130434782605"/>
    <x v="0"/>
    <x v="0"/>
    <x v="0"/>
    <x v="0"/>
    <n v="0"/>
    <n v="0"/>
    <n v="23"/>
    <x v="1"/>
    <x v="1"/>
    <x v="0"/>
    <x v="0"/>
    <n v="7"/>
    <n v="5"/>
    <n v="0"/>
    <x v="1"/>
    <x v="0"/>
    <x v="2"/>
    <x v="9"/>
    <x v="0"/>
    <x v="0"/>
  </r>
  <r>
    <s v="Komplett"/>
    <n v="140429"/>
    <n v="1234"/>
    <x v="1"/>
    <x v="0"/>
    <x v="1"/>
    <x v="0"/>
    <x v="0"/>
    <x v="3"/>
    <s v="Stockholm"/>
    <x v="1"/>
    <m/>
    <s v="Yes"/>
    <x v="1"/>
    <x v="1"/>
    <n v="-0.80393765381460214"/>
    <x v="0"/>
    <x v="0"/>
    <x v="0"/>
    <x v="0"/>
    <n v="24"/>
    <n v="14"/>
    <n v="6"/>
    <x v="1"/>
    <x v="1"/>
    <x v="1"/>
    <x v="1"/>
    <n v="5"/>
    <n v="0"/>
    <n v="0"/>
    <x v="1"/>
    <x v="0"/>
    <x v="0"/>
    <x v="9"/>
    <x v="0"/>
    <x v="0"/>
  </r>
  <r>
    <s v="Komplett"/>
    <n v="140445"/>
    <n v="1235"/>
    <x v="0"/>
    <x v="1"/>
    <x v="1"/>
    <x v="0"/>
    <x v="1"/>
    <x v="5"/>
    <s v="Linköping"/>
    <x v="0"/>
    <m/>
    <s v="No"/>
    <x v="0"/>
    <x v="1"/>
    <n v="1.9151138716356106"/>
    <x v="0"/>
    <x v="2"/>
    <x v="1"/>
    <x v="0"/>
    <n v="44"/>
    <n v="0"/>
    <n v="3"/>
    <x v="0"/>
    <x v="0"/>
    <x v="0"/>
    <x v="0"/>
    <n v="3"/>
    <n v="1"/>
    <n v="0"/>
    <x v="0"/>
    <x v="0"/>
    <x v="2"/>
    <x v="10"/>
    <x v="0"/>
    <x v="0"/>
  </r>
  <r>
    <s v="Komplett"/>
    <n v="140446"/>
    <n v="1236"/>
    <x v="0"/>
    <x v="1"/>
    <x v="1"/>
    <x v="0"/>
    <x v="1"/>
    <x v="0"/>
    <s v="Göteborg"/>
    <x v="0"/>
    <m/>
    <s v="Yes"/>
    <x v="1"/>
    <x v="1"/>
    <n v="-0.1201660476294516"/>
    <x v="0"/>
    <x v="0"/>
    <x v="1"/>
    <x v="0"/>
    <n v="48"/>
    <n v="0"/>
    <n v="0"/>
    <x v="0"/>
    <x v="0"/>
    <x v="0"/>
    <x v="0"/>
    <n v="3"/>
    <n v="0"/>
    <n v="0"/>
    <x v="0"/>
    <x v="1"/>
    <x v="1"/>
    <x v="9"/>
    <x v="0"/>
    <x v="0"/>
  </r>
  <r>
    <s v="Bruten"/>
    <n v="140470"/>
    <n v="1237"/>
    <x v="1"/>
    <x v="1"/>
    <x v="1"/>
    <x v="0"/>
    <x v="0"/>
    <x v="5"/>
    <s v="Umeå"/>
    <x v="1"/>
    <m/>
    <s v="Yes"/>
    <x v="0"/>
    <x v="0"/>
    <n v="-1.0784720389154945"/>
    <x v="1"/>
    <x v="0"/>
    <x v="1"/>
    <x v="0"/>
    <n v="8"/>
    <n v="0"/>
    <n v="0"/>
    <x v="1"/>
    <x v="0"/>
    <x v="0"/>
    <x v="0"/>
    <n v="1"/>
    <n v="0"/>
    <n v="0"/>
    <x v="0"/>
    <x v="0"/>
    <x v="0"/>
    <x v="10"/>
    <x v="0"/>
    <x v="0"/>
  </r>
  <r>
    <s v="Komplett"/>
    <n v="140478"/>
    <n v="1238"/>
    <x v="0"/>
    <x v="1"/>
    <x v="1"/>
    <x v="0"/>
    <x v="0"/>
    <x v="5"/>
    <s v="Göteborg"/>
    <x v="0"/>
    <m/>
    <s v="Yes"/>
    <x v="0"/>
    <x v="0"/>
    <n v="-1.0256410256410255"/>
    <x v="1"/>
    <x v="1"/>
    <x v="1"/>
    <x v="0"/>
    <n v="0"/>
    <n v="0"/>
    <n v="2"/>
    <x v="0"/>
    <x v="0"/>
    <x v="0"/>
    <x v="0"/>
    <n v="1"/>
    <n v="0"/>
    <n v="0"/>
    <x v="0"/>
    <x v="0"/>
    <x v="2"/>
    <x v="10"/>
    <x v="0"/>
    <x v="0"/>
  </r>
  <r>
    <s v="Bruten"/>
    <n v="140490"/>
    <n v="1239"/>
    <x v="1"/>
    <x v="0"/>
    <x v="1"/>
    <x v="0"/>
    <x v="1"/>
    <x v="5"/>
    <s v="Uppsala"/>
    <x v="1"/>
    <s v="&lt;-2 SD"/>
    <s v="Yes"/>
    <x v="0"/>
    <x v="0"/>
    <n v="-2.0066889632107023"/>
    <x v="0"/>
    <x v="1"/>
    <x v="1"/>
    <x v="0"/>
    <n v="2"/>
    <n v="0"/>
    <n v="6"/>
    <x v="0"/>
    <x v="0"/>
    <x v="0"/>
    <x v="0"/>
    <n v="0"/>
    <n v="0"/>
    <n v="0"/>
    <x v="0"/>
    <x v="0"/>
    <x v="0"/>
    <x v="10"/>
    <x v="0"/>
    <x v="0"/>
  </r>
  <r>
    <s v="Komplett"/>
    <n v="140501"/>
    <n v="1240"/>
    <x v="0"/>
    <x v="0"/>
    <x v="1"/>
    <x v="0"/>
    <x v="0"/>
    <x v="3"/>
    <s v="Stockholm"/>
    <x v="0"/>
    <m/>
    <s v="Yes"/>
    <x v="1"/>
    <x v="1"/>
    <n v="-1.1506809409365668"/>
    <x v="0"/>
    <x v="0"/>
    <x v="0"/>
    <x v="0"/>
    <n v="14"/>
    <n v="6"/>
    <n v="0"/>
    <x v="0"/>
    <x v="1"/>
    <x v="1"/>
    <x v="1"/>
    <n v="2"/>
    <n v="1"/>
    <n v="0"/>
    <x v="1"/>
    <x v="1"/>
    <x v="0"/>
    <x v="9"/>
    <x v="0"/>
    <x v="0"/>
  </r>
  <r>
    <s v="Bruten"/>
    <n v="140516"/>
    <n v="1241"/>
    <x v="0"/>
    <x v="1"/>
    <x v="1"/>
    <x v="0"/>
    <x v="0"/>
    <x v="5"/>
    <s v="Uppsala"/>
    <x v="1"/>
    <s v="Yes"/>
    <m/>
    <x v="0"/>
    <x v="0"/>
    <n v="0.1761781916567042"/>
    <x v="0"/>
    <x v="1"/>
    <x v="1"/>
    <x v="0"/>
    <n v="17"/>
    <n v="0"/>
    <n v="31"/>
    <x v="0"/>
    <x v="0"/>
    <x v="0"/>
    <x v="0"/>
    <n v="4"/>
    <n v="0"/>
    <n v="0"/>
    <x v="0"/>
    <x v="0"/>
    <x v="2"/>
    <x v="10"/>
    <x v="0"/>
    <x v="0"/>
  </r>
  <r>
    <s v="Komplett"/>
    <n v="140592"/>
    <n v="1242"/>
    <x v="0"/>
    <x v="1"/>
    <x v="1"/>
    <x v="0"/>
    <x v="0"/>
    <x v="0"/>
    <s v="Uppsala"/>
    <x v="1"/>
    <m/>
    <s v="Yes"/>
    <x v="1"/>
    <x v="1"/>
    <n v="-1.1663742828694703"/>
    <x v="0"/>
    <x v="0"/>
    <x v="1"/>
    <x v="0"/>
    <n v="29"/>
    <n v="8"/>
    <n v="28"/>
    <x v="0"/>
    <x v="0"/>
    <x v="0"/>
    <x v="0"/>
    <n v="3"/>
    <n v="0"/>
    <n v="0"/>
    <x v="0"/>
    <x v="0"/>
    <x v="0"/>
    <x v="10"/>
    <x v="0"/>
    <x v="0"/>
  </r>
  <r>
    <s v="Komplett"/>
    <n v="140593"/>
    <n v="1243"/>
    <x v="1"/>
    <x v="1"/>
    <x v="1"/>
    <x v="0"/>
    <x v="0"/>
    <x v="1"/>
    <s v="Uppsala"/>
    <x v="0"/>
    <m/>
    <s v="Yes"/>
    <x v="1"/>
    <x v="0"/>
    <n v="-1.1663742828694703"/>
    <x v="0"/>
    <x v="0"/>
    <x v="1"/>
    <x v="0"/>
    <n v="37"/>
    <n v="12"/>
    <n v="10"/>
    <x v="0"/>
    <x v="0"/>
    <x v="0"/>
    <x v="0"/>
    <n v="4"/>
    <n v="0"/>
    <n v="0"/>
    <x v="0"/>
    <x v="2"/>
    <x v="1"/>
    <x v="10"/>
    <x v="1"/>
    <x v="0"/>
  </r>
  <r>
    <s v="Komplett"/>
    <n v="140633"/>
    <n v="1244"/>
    <x v="1"/>
    <x v="0"/>
    <x v="1"/>
    <x v="1"/>
    <x v="0"/>
    <x v="1"/>
    <s v="Lund"/>
    <x v="0"/>
    <m/>
    <s v="No"/>
    <x v="1"/>
    <x v="0"/>
    <n v="0.36034327438243802"/>
    <x v="0"/>
    <x v="1"/>
    <x v="0"/>
    <x v="1"/>
    <n v="54"/>
    <n v="0"/>
    <n v="21"/>
    <x v="1"/>
    <x v="1"/>
    <x v="0"/>
    <x v="0"/>
    <n v="11"/>
    <n v="4"/>
    <n v="0"/>
    <x v="1"/>
    <x v="1"/>
    <x v="0"/>
    <x v="9"/>
    <x v="0"/>
    <x v="0"/>
  </r>
  <r>
    <s v="Komplett"/>
    <n v="140639"/>
    <n v="1245"/>
    <x v="0"/>
    <x v="1"/>
    <x v="1"/>
    <x v="0"/>
    <x v="0"/>
    <x v="3"/>
    <s v="Umeå"/>
    <x v="1"/>
    <s v="Yes"/>
    <m/>
    <x v="0"/>
    <x v="0"/>
    <n v="-0.72938628981708353"/>
    <x v="0"/>
    <x v="2"/>
    <x v="0"/>
    <x v="0"/>
    <n v="44"/>
    <n v="21"/>
    <n v="26"/>
    <x v="0"/>
    <x v="0"/>
    <x v="1"/>
    <x v="1"/>
    <n v="16"/>
    <n v="2"/>
    <n v="0"/>
    <x v="1"/>
    <x v="1"/>
    <x v="1"/>
    <x v="10"/>
    <x v="0"/>
    <x v="0"/>
  </r>
  <r>
    <s v="Komplett"/>
    <n v="140650"/>
    <n v="1246"/>
    <x v="0"/>
    <x v="0"/>
    <x v="1"/>
    <x v="0"/>
    <x v="0"/>
    <x v="1"/>
    <s v="Stockholm"/>
    <x v="1"/>
    <s v="Yes"/>
    <m/>
    <x v="1"/>
    <x v="1"/>
    <n v="0.16359403510979675"/>
    <x v="0"/>
    <x v="0"/>
    <x v="0"/>
    <x v="1"/>
    <n v="37"/>
    <n v="22"/>
    <n v="18"/>
    <x v="1"/>
    <x v="1"/>
    <x v="1"/>
    <x v="0"/>
    <n v="6"/>
    <n v="0"/>
    <n v="0"/>
    <x v="1"/>
    <x v="0"/>
    <x v="2"/>
    <x v="9"/>
    <x v="0"/>
    <x v="0"/>
  </r>
  <r>
    <s v="Komplett"/>
    <n v="140704"/>
    <n v="1247"/>
    <x v="0"/>
    <x v="1"/>
    <x v="1"/>
    <x v="0"/>
    <x v="0"/>
    <x v="1"/>
    <s v="Stockholm"/>
    <x v="1"/>
    <s v="Yes"/>
    <m/>
    <x v="0"/>
    <x v="1"/>
    <n v="0.49045599151643693"/>
    <x v="0"/>
    <x v="2"/>
    <x v="1"/>
    <x v="0"/>
    <n v="22"/>
    <n v="3"/>
    <n v="18"/>
    <x v="0"/>
    <x v="0"/>
    <x v="0"/>
    <x v="0"/>
    <n v="9"/>
    <n v="3"/>
    <n v="0"/>
    <x v="0"/>
    <x v="0"/>
    <x v="0"/>
    <x v="10"/>
    <x v="0"/>
    <x v="0"/>
  </r>
  <r>
    <s v="Komplett"/>
    <n v="140722"/>
    <n v="1248"/>
    <x v="1"/>
    <x v="0"/>
    <x v="1"/>
    <x v="0"/>
    <x v="0"/>
    <x v="3"/>
    <s v="Stockholm"/>
    <x v="1"/>
    <m/>
    <s v="Yes"/>
    <x v="0"/>
    <x v="0"/>
    <n v="0.22922212363206151"/>
    <x v="0"/>
    <x v="1"/>
    <x v="1"/>
    <x v="0"/>
    <n v="23"/>
    <n v="15"/>
    <n v="0"/>
    <x v="0"/>
    <x v="0"/>
    <x v="1"/>
    <x v="0"/>
    <n v="1"/>
    <n v="0"/>
    <n v="0"/>
    <x v="0"/>
    <x v="0"/>
    <x v="2"/>
    <x v="10"/>
    <x v="0"/>
    <x v="0"/>
  </r>
  <r>
    <s v="Komplett"/>
    <n v="140732"/>
    <n v="1249"/>
    <x v="1"/>
    <x v="1"/>
    <x v="1"/>
    <x v="0"/>
    <x v="0"/>
    <x v="2"/>
    <s v="Stockholm"/>
    <x v="0"/>
    <m/>
    <s v="Yes"/>
    <x v="0"/>
    <x v="0"/>
    <n v="-1.6844085331965286"/>
    <x v="0"/>
    <x v="0"/>
    <x v="1"/>
    <x v="0"/>
    <n v="6"/>
    <n v="34"/>
    <n v="4"/>
    <x v="0"/>
    <x v="0"/>
    <x v="1"/>
    <x v="0"/>
    <n v="1"/>
    <n v="0"/>
    <n v="0"/>
    <x v="0"/>
    <x v="2"/>
    <x v="1"/>
    <x v="10"/>
    <x v="0"/>
    <x v="0"/>
  </r>
  <r>
    <s v="Komplett"/>
    <n v="140733"/>
    <n v="1250"/>
    <x v="0"/>
    <x v="1"/>
    <x v="1"/>
    <x v="0"/>
    <x v="0"/>
    <x v="5"/>
    <s v="Stockholm"/>
    <x v="1"/>
    <m/>
    <s v="Yes"/>
    <x v="0"/>
    <x v="1"/>
    <n v="-1.6758582360737035"/>
    <x v="0"/>
    <x v="2"/>
    <x v="1"/>
    <x v="0"/>
    <n v="27"/>
    <n v="37"/>
    <n v="0"/>
    <x v="0"/>
    <x v="0"/>
    <x v="0"/>
    <x v="0"/>
    <n v="1"/>
    <n v="0"/>
    <n v="0"/>
    <x v="0"/>
    <x v="2"/>
    <x v="1"/>
    <x v="10"/>
    <x v="1"/>
    <x v="0"/>
  </r>
  <r>
    <s v="Komplett"/>
    <n v="140747"/>
    <n v="1251"/>
    <x v="0"/>
    <x v="0"/>
    <x v="1"/>
    <x v="0"/>
    <x v="1"/>
    <x v="3"/>
    <s v="Stockholm"/>
    <x v="1"/>
    <m/>
    <s v="Yes"/>
    <x v="0"/>
    <x v="1"/>
    <n v="0.28284439931827243"/>
    <x v="1"/>
    <x v="1"/>
    <x v="1"/>
    <x v="0"/>
    <n v="6"/>
    <n v="8"/>
    <n v="3"/>
    <x v="1"/>
    <x v="0"/>
    <x v="0"/>
    <x v="0"/>
    <n v="0"/>
    <n v="0"/>
    <n v="0"/>
    <x v="0"/>
    <x v="0"/>
    <x v="2"/>
    <x v="10"/>
    <x v="0"/>
    <x v="0"/>
  </r>
  <r>
    <s v="Komplett"/>
    <n v="140755"/>
    <n v="1252"/>
    <x v="1"/>
    <x v="1"/>
    <x v="1"/>
    <x v="0"/>
    <x v="0"/>
    <x v="5"/>
    <s v="Stockholm"/>
    <x v="1"/>
    <m/>
    <s v="Yes"/>
    <x v="1"/>
    <x v="0"/>
    <n v="-0.36262102476701596"/>
    <x v="1"/>
    <x v="1"/>
    <x v="0"/>
    <x v="1"/>
    <n v="3"/>
    <n v="20"/>
    <n v="0"/>
    <x v="0"/>
    <x v="1"/>
    <x v="1"/>
    <x v="0"/>
    <n v="2"/>
    <n v="0"/>
    <n v="0"/>
    <x v="0"/>
    <x v="1"/>
    <x v="0"/>
    <x v="10"/>
    <x v="0"/>
    <x v="0"/>
  </r>
  <r>
    <s v="Bruten"/>
    <n v="140802"/>
    <n v="1253"/>
    <x v="0"/>
    <x v="0"/>
    <x v="1"/>
    <x v="0"/>
    <x v="0"/>
    <x v="5"/>
    <s v="Uppsala"/>
    <x v="1"/>
    <s v="No"/>
    <m/>
    <x v="0"/>
    <x v="0"/>
    <n v="-1.0434782608695652"/>
    <x v="1"/>
    <x v="1"/>
    <x v="0"/>
    <x v="1"/>
    <n v="16"/>
    <n v="0"/>
    <n v="11"/>
    <x v="0"/>
    <x v="0"/>
    <x v="1"/>
    <x v="0"/>
    <n v="4"/>
    <n v="0"/>
    <n v="0"/>
    <x v="0"/>
    <x v="0"/>
    <x v="0"/>
    <x v="9"/>
    <x v="0"/>
    <x v="0"/>
  </r>
  <r>
    <s v="Bruten"/>
    <n v="140846"/>
    <n v="1254"/>
    <x v="1"/>
    <x v="1"/>
    <x v="1"/>
    <x v="0"/>
    <x v="0"/>
    <x v="5"/>
    <s v="Göteborg"/>
    <x v="1"/>
    <m/>
    <s v="No"/>
    <x v="0"/>
    <x v="0"/>
    <n v="-1.1304347826086956"/>
    <x v="0"/>
    <x v="0"/>
    <x v="1"/>
    <x v="0"/>
    <n v="30"/>
    <n v="18"/>
    <n v="0"/>
    <x v="0"/>
    <x v="0"/>
    <x v="0"/>
    <x v="0"/>
    <n v="2"/>
    <n v="0"/>
    <n v="0"/>
    <x v="0"/>
    <x v="0"/>
    <x v="2"/>
    <x v="10"/>
    <x v="0"/>
    <x v="0"/>
  </r>
  <r>
    <s v="Bruten"/>
    <n v="140848"/>
    <n v="1255"/>
    <x v="0"/>
    <x v="1"/>
    <x v="1"/>
    <x v="0"/>
    <x v="0"/>
    <x v="2"/>
    <s v="Göteborg"/>
    <x v="1"/>
    <m/>
    <s v="No"/>
    <x v="0"/>
    <x v="1"/>
    <n v="-0.8381351492928234"/>
    <x v="0"/>
    <x v="1"/>
    <x v="1"/>
    <x v="0"/>
    <n v="20"/>
    <n v="30"/>
    <n v="0"/>
    <x v="0"/>
    <x v="0"/>
    <x v="1"/>
    <x v="0"/>
    <n v="2"/>
    <n v="0"/>
    <n v="0"/>
    <x v="0"/>
    <x v="0"/>
    <x v="1"/>
    <x v="10"/>
    <x v="0"/>
    <x v="0"/>
  </r>
  <r>
    <s v="Bruten"/>
    <n v="140856"/>
    <n v="1256"/>
    <x v="0"/>
    <x v="1"/>
    <x v="1"/>
    <x v="0"/>
    <x v="0"/>
    <x v="2"/>
    <s v="Uppsala"/>
    <x v="1"/>
    <s v="Yes"/>
    <m/>
    <x v="0"/>
    <x v="1"/>
    <n v="-1.3695975192195877"/>
    <x v="0"/>
    <x v="2"/>
    <x v="1"/>
    <x v="0"/>
    <n v="6"/>
    <n v="0"/>
    <n v="4"/>
    <x v="0"/>
    <x v="0"/>
    <x v="0"/>
    <x v="0"/>
    <n v="0"/>
    <n v="0"/>
    <n v="0"/>
    <x v="0"/>
    <x v="0"/>
    <x v="1"/>
    <x v="10"/>
    <x v="0"/>
    <x v="0"/>
  </r>
  <r>
    <s v="Komplett"/>
    <n v="140868"/>
    <n v="1257"/>
    <x v="1"/>
    <x v="1"/>
    <x v="1"/>
    <x v="0"/>
    <x v="0"/>
    <x v="0"/>
    <s v="Stockholm"/>
    <x v="1"/>
    <m/>
    <s v="Yes"/>
    <x v="0"/>
    <x v="0"/>
    <n v="-0.68814513606506089"/>
    <x v="1"/>
    <x v="1"/>
    <x v="1"/>
    <x v="1"/>
    <n v="22"/>
    <n v="27"/>
    <n v="6"/>
    <x v="0"/>
    <x v="0"/>
    <x v="0"/>
    <x v="0"/>
    <n v="7"/>
    <n v="2"/>
    <n v="0"/>
    <x v="0"/>
    <x v="0"/>
    <x v="2"/>
    <x v="10"/>
    <x v="0"/>
    <x v="0"/>
  </r>
  <r>
    <s v="Komplett"/>
    <n v="140869"/>
    <n v="1258"/>
    <x v="0"/>
    <x v="1"/>
    <x v="1"/>
    <x v="0"/>
    <x v="0"/>
    <x v="5"/>
    <s v="Lund"/>
    <x v="1"/>
    <m/>
    <s v="No"/>
    <x v="0"/>
    <x v="1"/>
    <n v="-0.42830818267842019"/>
    <x v="0"/>
    <x v="0"/>
    <x v="1"/>
    <x v="0"/>
    <n v="61"/>
    <n v="26"/>
    <n v="3"/>
    <x v="1"/>
    <x v="0"/>
    <x v="0"/>
    <x v="0"/>
    <n v="8"/>
    <n v="0"/>
    <n v="0"/>
    <x v="0"/>
    <x v="0"/>
    <x v="0"/>
    <x v="10"/>
    <x v="0"/>
    <x v="0"/>
  </r>
  <r>
    <s v="Komplett"/>
    <n v="140887"/>
    <n v="1259"/>
    <x v="0"/>
    <x v="1"/>
    <x v="1"/>
    <x v="0"/>
    <x v="0"/>
    <x v="3"/>
    <s v="Stockholm"/>
    <x v="1"/>
    <m/>
    <s v="Yes"/>
    <x v="0"/>
    <x v="1"/>
    <n v="-8.1078341947907168E-2"/>
    <x v="1"/>
    <x v="2"/>
    <x v="1"/>
    <x v="0"/>
    <n v="20"/>
    <n v="8"/>
    <n v="4"/>
    <x v="0"/>
    <x v="0"/>
    <x v="0"/>
    <x v="1"/>
    <n v="3"/>
    <n v="0"/>
    <n v="0"/>
    <x v="1"/>
    <x v="2"/>
    <x v="1"/>
    <x v="10"/>
    <x v="1"/>
    <x v="0"/>
  </r>
  <r>
    <s v="Komplett"/>
    <n v="140905"/>
    <n v="1260"/>
    <x v="1"/>
    <x v="1"/>
    <x v="1"/>
    <x v="0"/>
    <x v="0"/>
    <x v="0"/>
    <s v="Linköping"/>
    <x v="1"/>
    <s v="Yes"/>
    <m/>
    <x v="0"/>
    <x v="0"/>
    <n v="-1.0319447606039913"/>
    <x v="0"/>
    <x v="0"/>
    <x v="1"/>
    <x v="0"/>
    <n v="1"/>
    <n v="0"/>
    <n v="27"/>
    <x v="0"/>
    <x v="0"/>
    <x v="0"/>
    <x v="0"/>
    <n v="17"/>
    <n v="16"/>
    <n v="2"/>
    <x v="0"/>
    <x v="0"/>
    <x v="1"/>
    <x v="9"/>
    <x v="0"/>
    <x v="0"/>
  </r>
  <r>
    <s v="Bruten"/>
    <n v="140930"/>
    <n v="1261"/>
    <x v="0"/>
    <x v="1"/>
    <x v="1"/>
    <x v="0"/>
    <x v="0"/>
    <x v="3"/>
    <s v="Göteborg"/>
    <x v="1"/>
    <m/>
    <s v="No"/>
    <x v="0"/>
    <x v="1"/>
    <n v="-0.73244474726397812"/>
    <x v="0"/>
    <x v="1"/>
    <x v="1"/>
    <x v="0"/>
    <n v="12"/>
    <n v="9"/>
    <n v="0"/>
    <x v="0"/>
    <x v="0"/>
    <x v="1"/>
    <x v="0"/>
    <n v="2"/>
    <n v="0"/>
    <n v="0"/>
    <x v="0"/>
    <x v="0"/>
    <x v="0"/>
    <x v="10"/>
    <x v="0"/>
    <x v="0"/>
  </r>
  <r>
    <s v="Komplett"/>
    <n v="140961"/>
    <n v="1262"/>
    <x v="0"/>
    <x v="0"/>
    <x v="1"/>
    <x v="0"/>
    <x v="0"/>
    <x v="3"/>
    <s v="Linköping"/>
    <x v="1"/>
    <m/>
    <s v="Yes"/>
    <x v="1"/>
    <x v="1"/>
    <n v="0.48851978505129456"/>
    <x v="0"/>
    <x v="0"/>
    <x v="0"/>
    <x v="0"/>
    <n v="31"/>
    <n v="22"/>
    <n v="0"/>
    <x v="0"/>
    <x v="1"/>
    <x v="0"/>
    <x v="1"/>
    <n v="2"/>
    <n v="1"/>
    <n v="0"/>
    <x v="1"/>
    <x v="1"/>
    <x v="2"/>
    <x v="9"/>
    <x v="0"/>
    <x v="0"/>
  </r>
  <r>
    <s v="Komplett"/>
    <n v="141004"/>
    <n v="1263"/>
    <x v="0"/>
    <x v="0"/>
    <x v="0"/>
    <x v="0"/>
    <x v="0"/>
    <x v="3"/>
    <s v="Lund"/>
    <x v="1"/>
    <m/>
    <s v="No"/>
    <x v="1"/>
    <x v="1"/>
    <n v="-0.39211163648944758"/>
    <x v="0"/>
    <x v="0"/>
    <x v="0"/>
    <x v="0"/>
    <n v="13"/>
    <n v="17"/>
    <n v="3"/>
    <x v="1"/>
    <x v="1"/>
    <x v="0"/>
    <x v="1"/>
    <n v="3"/>
    <n v="0"/>
    <n v="0"/>
    <x v="0"/>
    <x v="1"/>
    <x v="2"/>
    <x v="9"/>
    <x v="0"/>
    <x v="0"/>
  </r>
  <r>
    <s v="Bruten"/>
    <n v="141009"/>
    <n v="1264"/>
    <x v="0"/>
    <x v="1"/>
    <x v="1"/>
    <x v="0"/>
    <x v="0"/>
    <x v="0"/>
    <s v="Linköping"/>
    <x v="1"/>
    <m/>
    <s v="Yes"/>
    <x v="0"/>
    <x v="0"/>
    <n v="-0.12811273921050526"/>
    <x v="0"/>
    <x v="0"/>
    <x v="1"/>
    <x v="0"/>
    <n v="34"/>
    <n v="0"/>
    <n v="23"/>
    <x v="0"/>
    <x v="0"/>
    <x v="0"/>
    <x v="0"/>
    <n v="11"/>
    <n v="1"/>
    <n v="0"/>
    <x v="0"/>
    <x v="0"/>
    <x v="2"/>
    <x v="7"/>
    <x v="0"/>
    <x v="0"/>
  </r>
  <r>
    <s v="Bruten"/>
    <n v="141022"/>
    <n v="1265"/>
    <x v="1"/>
    <x v="0"/>
    <x v="1"/>
    <x v="1"/>
    <x v="2"/>
    <x v="5"/>
    <s v="Linköping"/>
    <x v="0"/>
    <m/>
    <s v="Yes"/>
    <x v="1"/>
    <x v="0"/>
    <n v="-0.28825366322363682"/>
    <x v="0"/>
    <x v="0"/>
    <x v="0"/>
    <x v="0"/>
    <n v="42"/>
    <n v="0"/>
    <n v="15"/>
    <x v="1"/>
    <x v="1"/>
    <x v="1"/>
    <x v="0"/>
    <n v="10"/>
    <n v="2"/>
    <n v="0"/>
    <x v="0"/>
    <x v="0"/>
    <x v="0"/>
    <x v="9"/>
    <x v="0"/>
    <x v="0"/>
  </r>
  <r>
    <s v="Komplett"/>
    <n v="141064"/>
    <n v="1266"/>
    <x v="1"/>
    <x v="0"/>
    <x v="1"/>
    <x v="0"/>
    <x v="0"/>
    <x v="2"/>
    <s v="Lund"/>
    <x v="1"/>
    <s v="Yes"/>
    <m/>
    <x v="0"/>
    <x v="0"/>
    <n v="0.54624640141728797"/>
    <x v="0"/>
    <x v="2"/>
    <x v="1"/>
    <x v="0"/>
    <n v="8"/>
    <n v="0"/>
    <n v="38"/>
    <x v="0"/>
    <x v="0"/>
    <x v="0"/>
    <x v="0"/>
    <n v="18"/>
    <n v="2"/>
    <n v="0"/>
    <x v="1"/>
    <x v="0"/>
    <x v="2"/>
    <x v="10"/>
    <x v="0"/>
    <x v="0"/>
  </r>
  <r>
    <s v="Bruten"/>
    <n v="141071"/>
    <n v="1267"/>
    <x v="1"/>
    <x v="1"/>
    <x v="1"/>
    <x v="0"/>
    <x v="0"/>
    <x v="5"/>
    <s v="Lund"/>
    <x v="1"/>
    <s v="Yes"/>
    <m/>
    <x v="0"/>
    <x v="1"/>
    <n v="0.4871927363992028"/>
    <x v="0"/>
    <x v="2"/>
    <x v="1"/>
    <x v="0"/>
    <n v="29"/>
    <n v="6"/>
    <n v="36"/>
    <x v="0"/>
    <x v="0"/>
    <x v="0"/>
    <x v="0"/>
    <n v="23"/>
    <n v="3"/>
    <n v="0"/>
    <x v="0"/>
    <x v="1"/>
    <x v="0"/>
    <x v="9"/>
    <x v="0"/>
    <x v="0"/>
  </r>
  <r>
    <s v="Bruten"/>
    <n v="141086"/>
    <n v="1268"/>
    <x v="1"/>
    <x v="1"/>
    <x v="1"/>
    <x v="0"/>
    <x v="0"/>
    <x v="4"/>
    <s v="Lund"/>
    <x v="0"/>
    <m/>
    <s v="Yes"/>
    <x v="0"/>
    <x v="0"/>
    <n v="0.57784612516892675"/>
    <x v="1"/>
    <x v="0"/>
    <x v="1"/>
    <x v="0"/>
    <n v="9"/>
    <n v="25"/>
    <n v="10"/>
    <x v="0"/>
    <x v="0"/>
    <x v="1"/>
    <x v="0"/>
    <n v="3"/>
    <n v="2"/>
    <n v="1"/>
    <x v="1"/>
    <x v="0"/>
    <x v="2"/>
    <x v="10"/>
    <x v="0"/>
    <x v="0"/>
  </r>
  <r>
    <s v="Komplett"/>
    <n v="141092"/>
    <n v="1269"/>
    <x v="1"/>
    <x v="0"/>
    <x v="1"/>
    <x v="0"/>
    <x v="1"/>
    <x v="4"/>
    <s v="Lund"/>
    <x v="1"/>
    <m/>
    <s v="Yes"/>
    <x v="0"/>
    <x v="0"/>
    <n v="-1.5219814841743009"/>
    <x v="0"/>
    <x v="1"/>
    <x v="1"/>
    <x v="0"/>
    <n v="65"/>
    <n v="0"/>
    <n v="2"/>
    <x v="1"/>
    <x v="0"/>
    <x v="0"/>
    <x v="0"/>
    <n v="5"/>
    <n v="0"/>
    <n v="0"/>
    <x v="0"/>
    <x v="0"/>
    <x v="2"/>
    <x v="9"/>
    <x v="0"/>
    <x v="0"/>
  </r>
  <r>
    <s v="Bruten"/>
    <n v="141215"/>
    <n v="1270"/>
    <x v="1"/>
    <x v="1"/>
    <x v="1"/>
    <x v="0"/>
    <x v="1"/>
    <x v="4"/>
    <s v="Lund"/>
    <x v="0"/>
    <s v="No"/>
    <m/>
    <x v="0"/>
    <x v="0"/>
    <n v="-0.39463836157038851"/>
    <x v="0"/>
    <x v="2"/>
    <x v="1"/>
    <x v="0"/>
    <n v="16"/>
    <n v="0"/>
    <n v="25"/>
    <x v="0"/>
    <x v="0"/>
    <x v="0"/>
    <x v="0"/>
    <n v="7"/>
    <n v="0"/>
    <n v="1"/>
    <x v="1"/>
    <x v="2"/>
    <x v="1"/>
    <x v="10"/>
    <x v="1"/>
    <x v="0"/>
  </r>
  <r>
    <s v="Komplett"/>
    <n v="141269"/>
    <n v="1271"/>
    <x v="1"/>
    <x v="1"/>
    <x v="1"/>
    <x v="0"/>
    <x v="0"/>
    <x v="3"/>
    <s v="Göteborg"/>
    <x v="1"/>
    <m/>
    <s v="Yes"/>
    <x v="0"/>
    <x v="0"/>
    <n v="-0.80321285140562237"/>
    <x v="1"/>
    <x v="2"/>
    <x v="0"/>
    <x v="0"/>
    <n v="18"/>
    <n v="20"/>
    <n v="0"/>
    <x v="0"/>
    <x v="1"/>
    <x v="0"/>
    <x v="0"/>
    <n v="5"/>
    <n v="1"/>
    <n v="0"/>
    <x v="1"/>
    <x v="2"/>
    <x v="1"/>
    <x v="10"/>
    <x v="1"/>
    <x v="0"/>
  </r>
  <r>
    <s v="Komplett"/>
    <n v="141309"/>
    <n v="1272"/>
    <x v="0"/>
    <x v="1"/>
    <x v="1"/>
    <x v="0"/>
    <x v="0"/>
    <x v="5"/>
    <s v="Lund"/>
    <x v="0"/>
    <s v="Yes"/>
    <m/>
    <x v="0"/>
    <x v="0"/>
    <m/>
    <x v="0"/>
    <x v="2"/>
    <x v="1"/>
    <x v="0"/>
    <n v="0"/>
    <n v="0"/>
    <n v="0"/>
    <x v="0"/>
    <x v="0"/>
    <x v="0"/>
    <x v="0"/>
    <n v="0"/>
    <n v="0"/>
    <n v="0"/>
    <x v="0"/>
    <x v="0"/>
    <x v="2"/>
    <x v="8"/>
    <x v="0"/>
    <x v="0"/>
  </r>
  <r>
    <s v="Bruten"/>
    <n v="141450"/>
    <n v="1273"/>
    <x v="1"/>
    <x v="0"/>
    <x v="1"/>
    <x v="0"/>
    <x v="0"/>
    <x v="2"/>
    <s v="Stockholm"/>
    <x v="1"/>
    <s v="Yes"/>
    <m/>
    <x v="0"/>
    <x v="0"/>
    <n v="1.6193781043750426"/>
    <x v="0"/>
    <x v="0"/>
    <x v="1"/>
    <x v="0"/>
    <n v="34"/>
    <n v="4"/>
    <n v="7"/>
    <x v="0"/>
    <x v="0"/>
    <x v="1"/>
    <x v="0"/>
    <n v="3"/>
    <n v="4"/>
    <n v="0"/>
    <x v="0"/>
    <x v="0"/>
    <x v="2"/>
    <x v="10"/>
    <x v="0"/>
    <x v="0"/>
  </r>
  <r>
    <s v="Bruten"/>
    <n v="141535"/>
    <n v="1274"/>
    <x v="1"/>
    <x v="1"/>
    <x v="1"/>
    <x v="0"/>
    <x v="0"/>
    <x v="2"/>
    <s v="Umeå"/>
    <x v="1"/>
    <m/>
    <s v="Yes"/>
    <x v="0"/>
    <x v="0"/>
    <n v="-1.599534680820125"/>
    <x v="0"/>
    <x v="0"/>
    <x v="1"/>
    <x v="0"/>
    <n v="39"/>
    <n v="0"/>
    <n v="10"/>
    <x v="1"/>
    <x v="0"/>
    <x v="0"/>
    <x v="0"/>
    <n v="8"/>
    <n v="0"/>
    <n v="0"/>
    <x v="1"/>
    <x v="2"/>
    <x v="1"/>
    <x v="8"/>
    <x v="1"/>
    <x v="0"/>
  </r>
  <r>
    <s v="Komplett"/>
    <n v="141579"/>
    <n v="1275"/>
    <x v="0"/>
    <x v="0"/>
    <x v="1"/>
    <x v="0"/>
    <x v="1"/>
    <x v="5"/>
    <s v="Umeå"/>
    <x v="1"/>
    <s v="&lt;-2 SD"/>
    <s v="Yes"/>
    <x v="0"/>
    <x v="0"/>
    <n v="-2.2197332247225332"/>
    <x v="0"/>
    <x v="1"/>
    <x v="1"/>
    <x v="0"/>
    <n v="79"/>
    <n v="37"/>
    <n v="28"/>
    <x v="1"/>
    <x v="0"/>
    <x v="0"/>
    <x v="0"/>
    <n v="14"/>
    <n v="3"/>
    <n v="0"/>
    <x v="0"/>
    <x v="0"/>
    <x v="0"/>
    <x v="10"/>
    <x v="0"/>
    <x v="0"/>
  </r>
  <r>
    <s v="Komplett"/>
    <n v="141581"/>
    <n v="1276"/>
    <x v="0"/>
    <x v="1"/>
    <x v="1"/>
    <x v="0"/>
    <x v="1"/>
    <x v="5"/>
    <s v="Lund"/>
    <x v="0"/>
    <s v="Yes"/>
    <s v="&lt;-2 SD"/>
    <x v="1"/>
    <x v="2"/>
    <n v="-2.8050490883590462"/>
    <x v="0"/>
    <x v="2"/>
    <x v="1"/>
    <x v="1"/>
    <n v="0"/>
    <n v="0"/>
    <n v="9"/>
    <x v="0"/>
    <x v="0"/>
    <x v="0"/>
    <x v="0"/>
    <n v="7"/>
    <n v="3"/>
    <n v="2"/>
    <x v="0"/>
    <x v="0"/>
    <x v="0"/>
    <x v="8"/>
    <x v="0"/>
    <x v="0"/>
  </r>
  <r>
    <s v="Komplett"/>
    <n v="141606"/>
    <n v="1277"/>
    <x v="1"/>
    <x v="1"/>
    <x v="1"/>
    <x v="0"/>
    <x v="2"/>
    <x v="0"/>
    <s v="Umeå"/>
    <x v="1"/>
    <s v="&lt;-2 SD"/>
    <s v="Yes"/>
    <x v="0"/>
    <x v="0"/>
    <n v="-2.3009113999701176"/>
    <x v="1"/>
    <x v="2"/>
    <x v="1"/>
    <x v="0"/>
    <n v="68"/>
    <n v="31"/>
    <n v="11"/>
    <x v="0"/>
    <x v="0"/>
    <x v="0"/>
    <x v="0"/>
    <n v="18"/>
    <n v="1"/>
    <n v="2"/>
    <x v="0"/>
    <x v="0"/>
    <x v="1"/>
    <x v="10"/>
    <x v="0"/>
    <x v="0"/>
  </r>
  <r>
    <s v="Komplett"/>
    <n v="141638"/>
    <n v="1278"/>
    <x v="0"/>
    <x v="1"/>
    <x v="1"/>
    <x v="0"/>
    <x v="0"/>
    <x v="5"/>
    <s v="Lund"/>
    <x v="1"/>
    <m/>
    <s v="Yes"/>
    <x v="0"/>
    <x v="1"/>
    <n v="-1.2608695652173914"/>
    <x v="0"/>
    <x v="2"/>
    <x v="1"/>
    <x v="0"/>
    <n v="4"/>
    <n v="7"/>
    <n v="1"/>
    <x v="1"/>
    <x v="0"/>
    <x v="0"/>
    <x v="0"/>
    <n v="3"/>
    <n v="0"/>
    <n v="0"/>
    <x v="0"/>
    <x v="0"/>
    <x v="0"/>
    <x v="8"/>
    <x v="0"/>
    <x v="0"/>
  </r>
  <r>
    <s v="Komplett"/>
    <n v="141661"/>
    <n v="1279"/>
    <x v="0"/>
    <x v="1"/>
    <x v="1"/>
    <x v="0"/>
    <x v="0"/>
    <x v="2"/>
    <s v="Lund"/>
    <x v="1"/>
    <s v="Yes"/>
    <s v="&lt;-2 SD"/>
    <x v="0"/>
    <x v="0"/>
    <n v="-2.7413411938098742"/>
    <x v="0"/>
    <x v="0"/>
    <x v="1"/>
    <x v="1"/>
    <n v="0"/>
    <n v="0"/>
    <n v="16"/>
    <x v="0"/>
    <x v="0"/>
    <x v="0"/>
    <x v="0"/>
    <n v="0"/>
    <n v="0"/>
    <n v="0"/>
    <x v="0"/>
    <x v="0"/>
    <x v="2"/>
    <x v="10"/>
    <x v="0"/>
    <x v="0"/>
  </r>
  <r>
    <s v="Komplett"/>
    <n v="141771"/>
    <n v="1280"/>
    <x v="1"/>
    <x v="0"/>
    <x v="1"/>
    <x v="0"/>
    <x v="0"/>
    <x v="2"/>
    <s v="Lund"/>
    <x v="1"/>
    <s v="&lt;-2 SD"/>
    <s v="Yes"/>
    <x v="0"/>
    <x v="0"/>
    <n v="-2.5959880185168376"/>
    <x v="1"/>
    <x v="2"/>
    <x v="1"/>
    <x v="0"/>
    <n v="48"/>
    <n v="33"/>
    <n v="3"/>
    <x v="0"/>
    <x v="0"/>
    <x v="0"/>
    <x v="0"/>
    <n v="7"/>
    <n v="0"/>
    <n v="0"/>
    <x v="0"/>
    <x v="0"/>
    <x v="2"/>
    <x v="10"/>
    <x v="0"/>
    <x v="0"/>
  </r>
  <r>
    <s v="Komplett"/>
    <n v="141810"/>
    <n v="1281"/>
    <x v="1"/>
    <x v="0"/>
    <x v="1"/>
    <x v="1"/>
    <x v="0"/>
    <x v="2"/>
    <s v="Lund"/>
    <x v="1"/>
    <s v="Yes"/>
    <m/>
    <x v="1"/>
    <x v="1"/>
    <n v="-0.29644268774703553"/>
    <x v="0"/>
    <x v="0"/>
    <x v="1"/>
    <x v="1"/>
    <n v="48"/>
    <n v="41"/>
    <n v="38"/>
    <x v="1"/>
    <x v="0"/>
    <x v="0"/>
    <x v="0"/>
    <n v="28"/>
    <n v="8"/>
    <n v="0"/>
    <x v="0"/>
    <x v="0"/>
    <x v="0"/>
    <x v="10"/>
    <x v="0"/>
    <x v="0"/>
  </r>
  <r>
    <s v="Komplett"/>
    <n v="141895"/>
    <n v="1282"/>
    <x v="0"/>
    <x v="1"/>
    <x v="1"/>
    <x v="0"/>
    <x v="0"/>
    <x v="2"/>
    <s v="Uppsala"/>
    <x v="1"/>
    <m/>
    <s v="No"/>
    <x v="0"/>
    <x v="0"/>
    <n v="0.39929015084294583"/>
    <x v="0"/>
    <x v="1"/>
    <x v="1"/>
    <x v="0"/>
    <n v="10"/>
    <n v="21"/>
    <n v="0"/>
    <x v="0"/>
    <x v="0"/>
    <x v="0"/>
    <x v="0"/>
    <n v="3"/>
    <n v="0"/>
    <n v="0"/>
    <x v="0"/>
    <x v="0"/>
    <x v="1"/>
    <x v="8"/>
    <x v="0"/>
    <x v="0"/>
  </r>
  <r>
    <s v="Komplett"/>
    <n v="141957"/>
    <n v="1283"/>
    <x v="0"/>
    <x v="0"/>
    <x v="0"/>
    <x v="0"/>
    <x v="0"/>
    <x v="1"/>
    <s v="Stockholm"/>
    <x v="1"/>
    <s v="Yes"/>
    <m/>
    <x v="1"/>
    <x v="0"/>
    <n v="-0.1481565901190951"/>
    <x v="0"/>
    <x v="0"/>
    <x v="0"/>
    <x v="1"/>
    <n v="0"/>
    <n v="0"/>
    <n v="8"/>
    <x v="0"/>
    <x v="1"/>
    <x v="1"/>
    <x v="0"/>
    <n v="5"/>
    <n v="3"/>
    <n v="1"/>
    <x v="0"/>
    <x v="1"/>
    <x v="0"/>
    <x v="11"/>
    <x v="0"/>
    <x v="0"/>
  </r>
  <r>
    <s v="Komplett"/>
    <n v="141968"/>
    <n v="1284"/>
    <x v="0"/>
    <x v="0"/>
    <x v="0"/>
    <x v="0"/>
    <x v="0"/>
    <x v="1"/>
    <s v="Stockholm"/>
    <x v="1"/>
    <s v="Yes"/>
    <m/>
    <x v="1"/>
    <x v="0"/>
    <n v="0.27752081406105455"/>
    <x v="0"/>
    <x v="2"/>
    <x v="0"/>
    <x v="1"/>
    <n v="0"/>
    <n v="0"/>
    <n v="0"/>
    <x v="0"/>
    <x v="1"/>
    <x v="1"/>
    <x v="0"/>
    <n v="0"/>
    <n v="0"/>
    <n v="0"/>
    <x v="0"/>
    <x v="0"/>
    <x v="0"/>
    <x v="11"/>
    <x v="0"/>
    <x v="0"/>
  </r>
  <r>
    <s v="Komplett"/>
    <n v="141969"/>
    <n v="1285"/>
    <x v="1"/>
    <x v="1"/>
    <x v="1"/>
    <x v="0"/>
    <x v="0"/>
    <x v="5"/>
    <s v="Stockholm"/>
    <x v="0"/>
    <s v="Yes"/>
    <s v="&lt;-2 SD"/>
    <x v="0"/>
    <x v="1"/>
    <n v="-2.423934231714552"/>
    <x v="1"/>
    <x v="2"/>
    <x v="1"/>
    <x v="0"/>
    <n v="0"/>
    <n v="0"/>
    <n v="0"/>
    <x v="0"/>
    <x v="0"/>
    <x v="0"/>
    <x v="0"/>
    <n v="0"/>
    <n v="0"/>
    <n v="0"/>
    <x v="0"/>
    <x v="0"/>
    <x v="0"/>
    <x v="10"/>
    <x v="0"/>
    <x v="0"/>
  </r>
  <r>
    <s v="Komplett"/>
    <n v="141970"/>
    <n v="1286"/>
    <x v="1"/>
    <x v="1"/>
    <x v="1"/>
    <x v="0"/>
    <x v="0"/>
    <x v="1"/>
    <s v="Stockholm"/>
    <x v="1"/>
    <s v="Yes"/>
    <m/>
    <x v="1"/>
    <x v="1"/>
    <n v="-0.10170353419781336"/>
    <x v="0"/>
    <x v="0"/>
    <x v="1"/>
    <x v="0"/>
    <n v="47"/>
    <n v="14"/>
    <n v="45"/>
    <x v="1"/>
    <x v="1"/>
    <x v="0"/>
    <x v="0"/>
    <n v="13"/>
    <n v="7"/>
    <n v="1"/>
    <x v="0"/>
    <x v="2"/>
    <x v="1"/>
    <x v="10"/>
    <x v="1"/>
    <x v="0"/>
  </r>
  <r>
    <s v="Komplett"/>
    <n v="141983"/>
    <n v="1287"/>
    <x v="1"/>
    <x v="0"/>
    <x v="1"/>
    <x v="0"/>
    <x v="1"/>
    <x v="0"/>
    <s v="Göteborg"/>
    <x v="0"/>
    <m/>
    <s v="Yes"/>
    <x v="1"/>
    <x v="0"/>
    <n v="-0.47826086956521741"/>
    <x v="0"/>
    <x v="2"/>
    <x v="1"/>
    <x v="0"/>
    <n v="31"/>
    <n v="12"/>
    <n v="4"/>
    <x v="0"/>
    <x v="1"/>
    <x v="1"/>
    <x v="0"/>
    <n v="3"/>
    <n v="0"/>
    <n v="0"/>
    <x v="0"/>
    <x v="0"/>
    <x v="0"/>
    <x v="9"/>
    <x v="0"/>
    <x v="0"/>
  </r>
  <r>
    <s v="Komplett"/>
    <n v="142015"/>
    <n v="1288"/>
    <x v="1"/>
    <x v="1"/>
    <x v="1"/>
    <x v="0"/>
    <x v="0"/>
    <x v="0"/>
    <s v="Stockholm"/>
    <x v="1"/>
    <m/>
    <s v="Yes"/>
    <x v="1"/>
    <x v="1"/>
    <n v="-0.94880617245334153"/>
    <x v="0"/>
    <x v="0"/>
    <x v="1"/>
    <x v="0"/>
    <n v="34"/>
    <n v="24"/>
    <n v="23"/>
    <x v="0"/>
    <x v="0"/>
    <x v="0"/>
    <x v="0"/>
    <n v="11"/>
    <n v="3"/>
    <n v="1"/>
    <x v="0"/>
    <x v="0"/>
    <x v="0"/>
    <x v="9"/>
    <x v="0"/>
    <x v="0"/>
  </r>
  <r>
    <s v="Komplett"/>
    <n v="142042"/>
    <n v="1289"/>
    <x v="1"/>
    <x v="1"/>
    <x v="1"/>
    <x v="0"/>
    <x v="2"/>
    <x v="2"/>
    <s v="Stockholm"/>
    <x v="0"/>
    <s v="Yes"/>
    <m/>
    <x v="0"/>
    <x v="0"/>
    <n v="-1.4832959107300809"/>
    <x v="0"/>
    <x v="0"/>
    <x v="0"/>
    <x v="1"/>
    <n v="42"/>
    <n v="22"/>
    <n v="9"/>
    <x v="1"/>
    <x v="0"/>
    <x v="1"/>
    <x v="0"/>
    <n v="11"/>
    <n v="3"/>
    <n v="0"/>
    <x v="0"/>
    <x v="0"/>
    <x v="1"/>
    <x v="10"/>
    <x v="0"/>
    <x v="0"/>
  </r>
  <r>
    <s v="Komplett"/>
    <n v="142060"/>
    <n v="1290"/>
    <x v="0"/>
    <x v="0"/>
    <x v="1"/>
    <x v="0"/>
    <x v="0"/>
    <x v="3"/>
    <s v="Stockholm"/>
    <x v="0"/>
    <s v="No"/>
    <m/>
    <x v="0"/>
    <x v="1"/>
    <n v="-1.2932627170833846"/>
    <x v="0"/>
    <x v="1"/>
    <x v="0"/>
    <x v="1"/>
    <n v="37"/>
    <n v="0"/>
    <n v="113"/>
    <x v="0"/>
    <x v="0"/>
    <x v="1"/>
    <x v="0"/>
    <n v="9"/>
    <n v="0"/>
    <n v="0"/>
    <x v="1"/>
    <x v="0"/>
    <x v="1"/>
    <x v="10"/>
    <x v="0"/>
    <x v="0"/>
  </r>
  <r>
    <s v="Komplett"/>
    <n v="142064"/>
    <n v="1291"/>
    <x v="0"/>
    <x v="0"/>
    <x v="1"/>
    <x v="0"/>
    <x v="0"/>
    <x v="2"/>
    <s v="Stockholm"/>
    <x v="1"/>
    <s v="No"/>
    <m/>
    <x v="1"/>
    <x v="0"/>
    <n v="-0.64047296465081904"/>
    <x v="0"/>
    <x v="0"/>
    <x v="0"/>
    <x v="1"/>
    <n v="0"/>
    <n v="0"/>
    <n v="6"/>
    <x v="0"/>
    <x v="0"/>
    <x v="1"/>
    <x v="1"/>
    <n v="4"/>
    <n v="2"/>
    <n v="0"/>
    <x v="1"/>
    <x v="1"/>
    <x v="1"/>
    <x v="10"/>
    <x v="0"/>
    <x v="0"/>
  </r>
  <r>
    <s v="Komplett"/>
    <n v="142089"/>
    <n v="1292"/>
    <x v="0"/>
    <x v="1"/>
    <x v="1"/>
    <x v="0"/>
    <x v="0"/>
    <x v="3"/>
    <s v="Stockholm"/>
    <x v="1"/>
    <m/>
    <s v="Yes"/>
    <x v="1"/>
    <x v="1"/>
    <n v="-0.56077488893744076"/>
    <x v="0"/>
    <x v="1"/>
    <x v="1"/>
    <x v="0"/>
    <n v="6"/>
    <n v="0"/>
    <n v="2"/>
    <x v="0"/>
    <x v="0"/>
    <x v="0"/>
    <x v="0"/>
    <n v="0"/>
    <n v="0"/>
    <n v="0"/>
    <x v="0"/>
    <x v="2"/>
    <x v="1"/>
    <x v="10"/>
    <x v="1"/>
    <x v="0"/>
  </r>
  <r>
    <s v="Bruten"/>
    <n v="142103"/>
    <n v="1293"/>
    <x v="1"/>
    <x v="0"/>
    <x v="0"/>
    <x v="0"/>
    <x v="0"/>
    <x v="5"/>
    <s v="Lund"/>
    <x v="1"/>
    <m/>
    <s v="No"/>
    <x v="1"/>
    <x v="0"/>
    <n v="-0.75338113824090036"/>
    <x v="0"/>
    <x v="2"/>
    <x v="0"/>
    <x v="1"/>
    <n v="0"/>
    <n v="0"/>
    <n v="13"/>
    <x v="0"/>
    <x v="0"/>
    <x v="0"/>
    <x v="0"/>
    <n v="6"/>
    <n v="5"/>
    <n v="0"/>
    <x v="0"/>
    <x v="0"/>
    <x v="2"/>
    <x v="10"/>
    <x v="0"/>
    <x v="0"/>
  </r>
  <r>
    <s v="Komplett"/>
    <n v="142118"/>
    <n v="1294"/>
    <x v="0"/>
    <x v="1"/>
    <x v="1"/>
    <x v="0"/>
    <x v="2"/>
    <x v="5"/>
    <s v="Stockholm"/>
    <x v="0"/>
    <m/>
    <s v="Yes"/>
    <x v="0"/>
    <x v="0"/>
    <n v="4.275148561412509E-2"/>
    <x v="0"/>
    <x v="2"/>
    <x v="1"/>
    <x v="0"/>
    <n v="12"/>
    <n v="15"/>
    <n v="18"/>
    <x v="0"/>
    <x v="0"/>
    <x v="0"/>
    <x v="0"/>
    <n v="7"/>
    <n v="1"/>
    <n v="1"/>
    <x v="0"/>
    <x v="0"/>
    <x v="0"/>
    <x v="10"/>
    <x v="0"/>
    <x v="0"/>
  </r>
  <r>
    <s v="Komplett"/>
    <n v="142199"/>
    <n v="1295"/>
    <x v="0"/>
    <x v="1"/>
    <x v="1"/>
    <x v="0"/>
    <x v="0"/>
    <x v="5"/>
    <s v="Stockholm"/>
    <x v="1"/>
    <m/>
    <s v="Yes"/>
    <x v="0"/>
    <x v="0"/>
    <n v="-0.68427324799138889"/>
    <x v="1"/>
    <x v="1"/>
    <x v="1"/>
    <x v="1"/>
    <n v="19"/>
    <n v="28"/>
    <n v="2"/>
    <x v="1"/>
    <x v="0"/>
    <x v="1"/>
    <x v="0"/>
    <n v="4"/>
    <n v="1"/>
    <n v="0"/>
    <x v="0"/>
    <x v="0"/>
    <x v="1"/>
    <x v="10"/>
    <x v="0"/>
    <x v="0"/>
  </r>
  <r>
    <s v="Komplett"/>
    <n v="142216"/>
    <n v="1296"/>
    <x v="0"/>
    <x v="0"/>
    <x v="1"/>
    <x v="0"/>
    <x v="0"/>
    <x v="0"/>
    <s v="Lund"/>
    <x v="1"/>
    <s v="Yes"/>
    <m/>
    <x v="1"/>
    <x v="1"/>
    <n v="-0.31141454066355251"/>
    <x v="0"/>
    <x v="0"/>
    <x v="1"/>
    <x v="0"/>
    <n v="0"/>
    <n v="0"/>
    <n v="18"/>
    <x v="0"/>
    <x v="0"/>
    <x v="0"/>
    <x v="0"/>
    <n v="7"/>
    <n v="2"/>
    <n v="0"/>
    <x v="0"/>
    <x v="1"/>
    <x v="2"/>
    <x v="9"/>
    <x v="0"/>
    <x v="0"/>
  </r>
  <r>
    <s v="Komplett"/>
    <n v="142226"/>
    <n v="1297"/>
    <x v="0"/>
    <x v="0"/>
    <x v="1"/>
    <x v="1"/>
    <x v="1"/>
    <x v="1"/>
    <s v="Stockholm"/>
    <x v="0"/>
    <m/>
    <s v="Yes"/>
    <x v="1"/>
    <x v="1"/>
    <n v="-1.5300042286549034"/>
    <x v="0"/>
    <x v="0"/>
    <x v="0"/>
    <x v="1"/>
    <n v="10"/>
    <n v="28"/>
    <n v="2"/>
    <x v="0"/>
    <x v="1"/>
    <x v="1"/>
    <x v="0"/>
    <n v="2"/>
    <n v="1"/>
    <n v="0"/>
    <x v="0"/>
    <x v="0"/>
    <x v="0"/>
    <x v="11"/>
    <x v="0"/>
    <x v="0"/>
  </r>
  <r>
    <s v="Komplett"/>
    <n v="142233"/>
    <n v="1298"/>
    <x v="1"/>
    <x v="1"/>
    <x v="1"/>
    <x v="1"/>
    <x v="0"/>
    <x v="3"/>
    <s v="Stockholm"/>
    <x v="1"/>
    <s v="Yes"/>
    <m/>
    <x v="1"/>
    <x v="1"/>
    <n v="0.20818320121707101"/>
    <x v="0"/>
    <x v="0"/>
    <x v="1"/>
    <x v="0"/>
    <n v="5"/>
    <n v="0"/>
    <n v="6"/>
    <x v="0"/>
    <x v="0"/>
    <x v="0"/>
    <x v="0"/>
    <n v="7"/>
    <n v="5"/>
    <n v="1"/>
    <x v="0"/>
    <x v="2"/>
    <x v="1"/>
    <x v="10"/>
    <x v="1"/>
    <x v="0"/>
  </r>
  <r>
    <s v="Komplett"/>
    <n v="142284"/>
    <n v="1299"/>
    <x v="1"/>
    <x v="1"/>
    <x v="1"/>
    <x v="0"/>
    <x v="2"/>
    <x v="4"/>
    <s v="Uppsala"/>
    <x v="1"/>
    <m/>
    <s v="Yes"/>
    <x v="0"/>
    <x v="0"/>
    <n v="1.1342155009451795"/>
    <x v="0"/>
    <x v="0"/>
    <x v="1"/>
    <x v="0"/>
    <n v="0"/>
    <n v="0"/>
    <n v="3"/>
    <x v="0"/>
    <x v="0"/>
    <x v="1"/>
    <x v="0"/>
    <n v="0"/>
    <n v="0"/>
    <n v="0"/>
    <x v="1"/>
    <x v="1"/>
    <x v="0"/>
    <x v="10"/>
    <x v="0"/>
    <x v="0"/>
  </r>
  <r>
    <s v="Komplett"/>
    <n v="142285"/>
    <n v="1300"/>
    <x v="0"/>
    <x v="0"/>
    <x v="0"/>
    <x v="0"/>
    <x v="0"/>
    <x v="4"/>
    <s v="Uppsala"/>
    <x v="1"/>
    <s v="Yes"/>
    <m/>
    <x v="0"/>
    <x v="0"/>
    <n v="-1.8027571580063628"/>
    <x v="0"/>
    <x v="2"/>
    <x v="1"/>
    <x v="0"/>
    <n v="0"/>
    <n v="0"/>
    <n v="5"/>
    <x v="0"/>
    <x v="0"/>
    <x v="0"/>
    <x v="0"/>
    <n v="5"/>
    <n v="0"/>
    <n v="0"/>
    <x v="0"/>
    <x v="0"/>
    <x v="1"/>
    <x v="10"/>
    <x v="0"/>
    <x v="0"/>
  </r>
  <r>
    <s v="Bruten"/>
    <n v="142286"/>
    <n v="1301"/>
    <x v="1"/>
    <x v="1"/>
    <x v="1"/>
    <x v="0"/>
    <x v="0"/>
    <x v="0"/>
    <s v="Uppsala"/>
    <x v="1"/>
    <s v="&lt;-2 SD"/>
    <s v="Yes"/>
    <x v="1"/>
    <x v="1"/>
    <n v="-3.3444816053511706"/>
    <x v="0"/>
    <x v="0"/>
    <x v="1"/>
    <x v="0"/>
    <n v="0"/>
    <n v="0"/>
    <n v="3"/>
    <x v="0"/>
    <x v="0"/>
    <x v="1"/>
    <x v="0"/>
    <n v="0"/>
    <n v="0"/>
    <n v="0"/>
    <x v="0"/>
    <x v="0"/>
    <x v="0"/>
    <x v="9"/>
    <x v="0"/>
    <x v="0"/>
  </r>
  <r>
    <s v="Komplett"/>
    <n v="142293"/>
    <n v="1302"/>
    <x v="1"/>
    <x v="0"/>
    <x v="1"/>
    <x v="0"/>
    <x v="0"/>
    <x v="3"/>
    <s v="Lund"/>
    <x v="1"/>
    <s v="Yes"/>
    <s v="&lt;-2 SD"/>
    <x v="0"/>
    <x v="0"/>
    <n v="-3.5119549018337328"/>
    <x v="1"/>
    <x v="2"/>
    <x v="1"/>
    <x v="0"/>
    <n v="0"/>
    <n v="0"/>
    <n v="37"/>
    <x v="0"/>
    <x v="0"/>
    <x v="0"/>
    <x v="0"/>
    <n v="20"/>
    <n v="1"/>
    <n v="0"/>
    <x v="0"/>
    <x v="0"/>
    <x v="0"/>
    <x v="9"/>
    <x v="0"/>
    <x v="0"/>
  </r>
  <r>
    <s v="Komplett"/>
    <n v="142367"/>
    <n v="1303"/>
    <x v="1"/>
    <x v="0"/>
    <x v="1"/>
    <x v="0"/>
    <x v="0"/>
    <x v="4"/>
    <s v="Linköping"/>
    <x v="1"/>
    <s v="Yes"/>
    <m/>
    <x v="0"/>
    <x v="0"/>
    <n v="-0.75132405468653773"/>
    <x v="1"/>
    <x v="0"/>
    <x v="0"/>
    <x v="1"/>
    <n v="32"/>
    <n v="0"/>
    <n v="25"/>
    <x v="1"/>
    <x v="0"/>
    <x v="1"/>
    <x v="1"/>
    <n v="15"/>
    <n v="4"/>
    <n v="0"/>
    <x v="0"/>
    <x v="0"/>
    <x v="1"/>
    <x v="9"/>
    <x v="0"/>
    <x v="0"/>
  </r>
  <r>
    <s v="Komplett"/>
    <n v="142372"/>
    <n v="1304"/>
    <x v="1"/>
    <x v="0"/>
    <x v="1"/>
    <x v="0"/>
    <x v="0"/>
    <x v="5"/>
    <s v="Lund"/>
    <x v="1"/>
    <m/>
    <s v="Yes"/>
    <x v="0"/>
    <x v="0"/>
    <n v="-1.1582847166035004"/>
    <x v="1"/>
    <x v="2"/>
    <x v="1"/>
    <x v="0"/>
    <n v="44"/>
    <n v="17"/>
    <n v="2"/>
    <x v="0"/>
    <x v="0"/>
    <x v="1"/>
    <x v="0"/>
    <n v="2"/>
    <n v="0"/>
    <n v="0"/>
    <x v="0"/>
    <x v="0"/>
    <x v="0"/>
    <x v="10"/>
    <x v="0"/>
    <x v="0"/>
  </r>
  <r>
    <s v="Komplett"/>
    <n v="142374"/>
    <n v="1305"/>
    <x v="1"/>
    <x v="0"/>
    <x v="1"/>
    <x v="1"/>
    <x v="0"/>
    <x v="5"/>
    <s v="Lund"/>
    <x v="1"/>
    <s v="&lt;-2 SD"/>
    <s v="Yes"/>
    <x v="0"/>
    <x v="0"/>
    <n v="-2.0167627029858561"/>
    <x v="0"/>
    <x v="0"/>
    <x v="1"/>
    <x v="0"/>
    <n v="43"/>
    <n v="14"/>
    <n v="2"/>
    <x v="0"/>
    <x v="0"/>
    <x v="0"/>
    <x v="0"/>
    <n v="2"/>
    <n v="0"/>
    <n v="0"/>
    <x v="1"/>
    <x v="0"/>
    <x v="0"/>
    <x v="10"/>
    <x v="0"/>
    <x v="0"/>
  </r>
  <r>
    <s v="Komplett"/>
    <n v="142466"/>
    <n v="1306"/>
    <x v="1"/>
    <x v="0"/>
    <x v="1"/>
    <x v="0"/>
    <x v="0"/>
    <x v="5"/>
    <s v="Linköping"/>
    <x v="1"/>
    <s v="No"/>
    <m/>
    <x v="0"/>
    <x v="1"/>
    <n v="-0.79051383399209485"/>
    <x v="0"/>
    <x v="2"/>
    <x v="1"/>
    <x v="1"/>
    <n v="40"/>
    <n v="21"/>
    <n v="19"/>
    <x v="0"/>
    <x v="0"/>
    <x v="0"/>
    <x v="0"/>
    <n v="13"/>
    <n v="15"/>
    <n v="9"/>
    <x v="0"/>
    <x v="0"/>
    <x v="2"/>
    <x v="9"/>
    <x v="0"/>
    <x v="0"/>
  </r>
  <r>
    <s v="Komplett"/>
    <n v="142506"/>
    <n v="1307"/>
    <x v="1"/>
    <x v="1"/>
    <x v="1"/>
    <x v="0"/>
    <x v="0"/>
    <x v="5"/>
    <s v="Stockholm"/>
    <x v="1"/>
    <m/>
    <s v="No"/>
    <x v="0"/>
    <x v="1"/>
    <n v="0.66704171019850511"/>
    <x v="0"/>
    <x v="2"/>
    <x v="1"/>
    <x v="0"/>
    <n v="27"/>
    <n v="16"/>
    <n v="0"/>
    <x v="0"/>
    <x v="0"/>
    <x v="0"/>
    <x v="0"/>
    <n v="2"/>
    <n v="4"/>
    <n v="0"/>
    <x v="0"/>
    <x v="0"/>
    <x v="0"/>
    <x v="9"/>
    <x v="0"/>
    <x v="0"/>
  </r>
  <r>
    <s v="Komplett"/>
    <n v="142527"/>
    <n v="1308"/>
    <x v="1"/>
    <x v="0"/>
    <x v="0"/>
    <x v="0"/>
    <x v="0"/>
    <x v="1"/>
    <s v="Linköping"/>
    <x v="1"/>
    <m/>
    <s v="Yes"/>
    <x v="1"/>
    <x v="1"/>
    <n v="-1.8128059715961418"/>
    <x v="0"/>
    <x v="0"/>
    <x v="0"/>
    <x v="1"/>
    <n v="53"/>
    <n v="0"/>
    <n v="12"/>
    <x v="1"/>
    <x v="0"/>
    <x v="1"/>
    <x v="0"/>
    <n v="9"/>
    <n v="0"/>
    <n v="1"/>
    <x v="0"/>
    <x v="0"/>
    <x v="2"/>
    <x v="11"/>
    <x v="0"/>
    <x v="0"/>
  </r>
  <r>
    <s v="Komplett"/>
    <n v="142528"/>
    <n v="1309"/>
    <x v="0"/>
    <x v="0"/>
    <x v="1"/>
    <x v="0"/>
    <x v="0"/>
    <x v="5"/>
    <s v="Göteborg"/>
    <x v="1"/>
    <m/>
    <s v="Yes"/>
    <x v="1"/>
    <x v="0"/>
    <n v="-0.49310132283912572"/>
    <x v="1"/>
    <x v="0"/>
    <x v="0"/>
    <x v="1"/>
    <n v="4"/>
    <n v="26"/>
    <n v="31"/>
    <x v="0"/>
    <x v="1"/>
    <x v="1"/>
    <x v="1"/>
    <n v="10"/>
    <n v="5"/>
    <n v="0"/>
    <x v="0"/>
    <x v="0"/>
    <x v="2"/>
    <x v="11"/>
    <x v="0"/>
    <x v="0"/>
  </r>
  <r>
    <s v="Bruten"/>
    <n v="142562"/>
    <n v="1310"/>
    <x v="0"/>
    <x v="0"/>
    <x v="1"/>
    <x v="0"/>
    <x v="0"/>
    <x v="1"/>
    <s v="Göteborg"/>
    <x v="1"/>
    <m/>
    <s v="Yes"/>
    <x v="0"/>
    <x v="0"/>
    <n v="-0.8628633660048588"/>
    <x v="0"/>
    <x v="1"/>
    <x v="0"/>
    <x v="1"/>
    <n v="0"/>
    <n v="26"/>
    <n v="0"/>
    <x v="0"/>
    <x v="0"/>
    <x v="0"/>
    <x v="0"/>
    <n v="1"/>
    <n v="0"/>
    <n v="0"/>
    <x v="1"/>
    <x v="0"/>
    <x v="0"/>
    <x v="9"/>
    <x v="0"/>
    <x v="0"/>
  </r>
  <r>
    <s v="Komplett"/>
    <n v="142576"/>
    <n v="1311"/>
    <x v="1"/>
    <x v="1"/>
    <x v="1"/>
    <x v="0"/>
    <x v="0"/>
    <x v="5"/>
    <s v="Stockholm"/>
    <x v="1"/>
    <m/>
    <s v="Yes"/>
    <x v="0"/>
    <x v="0"/>
    <n v="-1.3905424067812753"/>
    <x v="0"/>
    <x v="2"/>
    <x v="1"/>
    <x v="0"/>
    <n v="31"/>
    <n v="8"/>
    <n v="5"/>
    <x v="1"/>
    <x v="0"/>
    <x v="1"/>
    <x v="0"/>
    <n v="7"/>
    <n v="3"/>
    <n v="0"/>
    <x v="0"/>
    <x v="0"/>
    <x v="0"/>
    <x v="9"/>
    <x v="0"/>
    <x v="0"/>
  </r>
  <r>
    <s v="Komplett"/>
    <n v="142639"/>
    <n v="1312"/>
    <x v="1"/>
    <x v="0"/>
    <x v="1"/>
    <x v="0"/>
    <x v="0"/>
    <x v="4"/>
    <s v="Uppsala"/>
    <x v="0"/>
    <s v="&lt;-2 SD"/>
    <s v="No"/>
    <x v="0"/>
    <x v="0"/>
    <n v="-2.1684737281067554"/>
    <x v="1"/>
    <x v="0"/>
    <x v="1"/>
    <x v="0"/>
    <n v="24"/>
    <n v="23"/>
    <n v="8"/>
    <x v="0"/>
    <x v="0"/>
    <x v="1"/>
    <x v="0"/>
    <n v="2"/>
    <n v="0"/>
    <n v="0"/>
    <x v="0"/>
    <x v="0"/>
    <x v="0"/>
    <x v="9"/>
    <x v="0"/>
    <x v="0"/>
  </r>
  <r>
    <s v="Bruten"/>
    <n v="142747"/>
    <n v="1313"/>
    <x v="0"/>
    <x v="1"/>
    <x v="1"/>
    <x v="0"/>
    <x v="0"/>
    <x v="3"/>
    <s v="Göteborg"/>
    <x v="1"/>
    <s v="Yes"/>
    <m/>
    <x v="1"/>
    <x v="1"/>
    <n v="0.32473389861086049"/>
    <x v="1"/>
    <x v="0"/>
    <x v="1"/>
    <x v="0"/>
    <n v="29"/>
    <n v="19"/>
    <n v="27"/>
    <x v="0"/>
    <x v="0"/>
    <x v="0"/>
    <x v="0"/>
    <n v="14"/>
    <n v="2"/>
    <n v="1"/>
    <x v="0"/>
    <x v="2"/>
    <x v="1"/>
    <x v="10"/>
    <x v="1"/>
    <x v="0"/>
  </r>
  <r>
    <s v="Komplett"/>
    <n v="142749"/>
    <n v="1314"/>
    <x v="1"/>
    <x v="0"/>
    <x v="1"/>
    <x v="0"/>
    <x v="0"/>
    <x v="2"/>
    <s v="Stockholm"/>
    <x v="0"/>
    <m/>
    <s v="No"/>
    <x v="1"/>
    <x v="0"/>
    <n v="0.17229147663930272"/>
    <x v="0"/>
    <x v="0"/>
    <x v="1"/>
    <x v="1"/>
    <n v="31"/>
    <n v="30"/>
    <n v="18"/>
    <x v="1"/>
    <x v="1"/>
    <x v="1"/>
    <x v="0"/>
    <n v="12"/>
    <n v="3"/>
    <n v="0"/>
    <x v="0"/>
    <x v="1"/>
    <x v="0"/>
    <x v="9"/>
    <x v="0"/>
    <x v="0"/>
  </r>
  <r>
    <s v="Bruten"/>
    <n v="142762"/>
    <n v="1315"/>
    <x v="1"/>
    <x v="1"/>
    <x v="1"/>
    <x v="0"/>
    <x v="0"/>
    <x v="3"/>
    <s v="Uppsala"/>
    <x v="1"/>
    <s v="&lt;-2 SD"/>
    <s v="Yes"/>
    <x v="0"/>
    <x v="0"/>
    <n v="-2.6334079851726"/>
    <x v="0"/>
    <x v="0"/>
    <x v="1"/>
    <x v="0"/>
    <n v="15"/>
    <n v="27"/>
    <n v="0"/>
    <x v="0"/>
    <x v="0"/>
    <x v="1"/>
    <x v="0"/>
    <n v="0"/>
    <n v="0"/>
    <n v="0"/>
    <x v="1"/>
    <x v="0"/>
    <x v="0"/>
    <x v="11"/>
    <x v="0"/>
    <x v="0"/>
  </r>
  <r>
    <s v="Bruten"/>
    <n v="142782"/>
    <n v="1316"/>
    <x v="1"/>
    <x v="1"/>
    <x v="1"/>
    <x v="0"/>
    <x v="0"/>
    <x v="1"/>
    <s v="Linköping"/>
    <x v="1"/>
    <s v="No"/>
    <m/>
    <x v="1"/>
    <x v="0"/>
    <n v="-1.3766663762307223"/>
    <x v="0"/>
    <x v="0"/>
    <x v="0"/>
    <x v="1"/>
    <n v="77"/>
    <n v="87"/>
    <n v="42"/>
    <x v="0"/>
    <x v="1"/>
    <x v="1"/>
    <x v="0"/>
    <n v="12"/>
    <n v="9"/>
    <n v="0"/>
    <x v="0"/>
    <x v="2"/>
    <x v="1"/>
    <x v="9"/>
    <x v="1"/>
    <x v="0"/>
  </r>
  <r>
    <s v="Komplett"/>
    <n v="142802"/>
    <n v="1317"/>
    <x v="0"/>
    <x v="1"/>
    <x v="1"/>
    <x v="0"/>
    <x v="0"/>
    <x v="5"/>
    <s v="Lund"/>
    <x v="1"/>
    <m/>
    <s v="Yes"/>
    <x v="0"/>
    <x v="0"/>
    <n v="-0.26402078099050375"/>
    <x v="1"/>
    <x v="2"/>
    <x v="1"/>
    <x v="0"/>
    <n v="33"/>
    <n v="12"/>
    <n v="0"/>
    <x v="0"/>
    <x v="0"/>
    <x v="0"/>
    <x v="0"/>
    <n v="0"/>
    <n v="1"/>
    <n v="0"/>
    <x v="0"/>
    <x v="2"/>
    <x v="1"/>
    <x v="10"/>
    <x v="1"/>
    <x v="0"/>
  </r>
  <r>
    <s v="Komplett"/>
    <n v="142839"/>
    <n v="1318"/>
    <x v="0"/>
    <x v="1"/>
    <x v="1"/>
    <x v="1"/>
    <x v="0"/>
    <x v="5"/>
    <s v="Linköping"/>
    <x v="1"/>
    <m/>
    <s v="Yes"/>
    <x v="0"/>
    <x v="0"/>
    <n v="0.35911247915865074"/>
    <x v="0"/>
    <x v="0"/>
    <x v="1"/>
    <x v="0"/>
    <n v="39"/>
    <n v="0"/>
    <n v="1"/>
    <x v="0"/>
    <x v="0"/>
    <x v="0"/>
    <x v="0"/>
    <n v="3"/>
    <n v="0"/>
    <n v="0"/>
    <x v="0"/>
    <x v="2"/>
    <x v="1"/>
    <x v="10"/>
    <x v="1"/>
    <x v="0"/>
  </r>
  <r>
    <s v="Komplett"/>
    <n v="142842"/>
    <n v="1319"/>
    <x v="0"/>
    <x v="1"/>
    <x v="1"/>
    <x v="0"/>
    <x v="0"/>
    <x v="5"/>
    <s v="Umeå"/>
    <x v="0"/>
    <m/>
    <s v="Yes"/>
    <x v="0"/>
    <x v="1"/>
    <n v="-1.9334254012095813"/>
    <x v="0"/>
    <x v="1"/>
    <x v="1"/>
    <x v="0"/>
    <n v="62"/>
    <n v="10"/>
    <n v="0"/>
    <x v="0"/>
    <x v="0"/>
    <x v="1"/>
    <x v="0"/>
    <n v="6"/>
    <n v="0"/>
    <n v="0"/>
    <x v="0"/>
    <x v="0"/>
    <x v="2"/>
    <x v="10"/>
    <x v="0"/>
    <x v="0"/>
  </r>
  <r>
    <s v="Komplett"/>
    <n v="142898"/>
    <n v="1320"/>
    <x v="1"/>
    <x v="1"/>
    <x v="1"/>
    <x v="0"/>
    <x v="2"/>
    <x v="2"/>
    <s v="Göteborg"/>
    <x v="1"/>
    <s v="Yes"/>
    <m/>
    <x v="1"/>
    <x v="1"/>
    <n v="-1.8915424916649657"/>
    <x v="0"/>
    <x v="2"/>
    <x v="1"/>
    <x v="0"/>
    <n v="0"/>
    <n v="0"/>
    <n v="2"/>
    <x v="0"/>
    <x v="0"/>
    <x v="0"/>
    <x v="0"/>
    <n v="3"/>
    <n v="1"/>
    <n v="1"/>
    <x v="0"/>
    <x v="2"/>
    <x v="1"/>
    <x v="10"/>
    <x v="1"/>
    <x v="0"/>
  </r>
  <r>
    <s v="Komplett"/>
    <n v="142974"/>
    <n v="1321"/>
    <x v="1"/>
    <x v="1"/>
    <x v="1"/>
    <x v="0"/>
    <x v="0"/>
    <x v="2"/>
    <s v="Uppsala"/>
    <x v="1"/>
    <s v="Yes"/>
    <m/>
    <x v="1"/>
    <x v="0"/>
    <n v="6.5217391304347824E-2"/>
    <x v="0"/>
    <x v="0"/>
    <x v="1"/>
    <x v="0"/>
    <n v="0"/>
    <n v="0"/>
    <n v="31"/>
    <x v="1"/>
    <x v="0"/>
    <x v="0"/>
    <x v="0"/>
    <n v="4"/>
    <n v="1"/>
    <n v="0"/>
    <x v="0"/>
    <x v="2"/>
    <x v="1"/>
    <x v="10"/>
    <x v="1"/>
    <x v="0"/>
  </r>
  <r>
    <s v="Bruten"/>
    <n v="143021"/>
    <n v="1322"/>
    <x v="1"/>
    <x v="1"/>
    <x v="1"/>
    <x v="0"/>
    <x v="0"/>
    <x v="2"/>
    <s v="Linköping"/>
    <x v="1"/>
    <s v="Yes"/>
    <s v="&lt;-2 SD"/>
    <x v="1"/>
    <x v="1"/>
    <n v="-3.1215161649944259"/>
    <x v="0"/>
    <x v="0"/>
    <x v="0"/>
    <x v="1"/>
    <n v="28"/>
    <n v="3"/>
    <n v="40"/>
    <x v="1"/>
    <x v="1"/>
    <x v="0"/>
    <x v="0"/>
    <n v="7"/>
    <n v="13"/>
    <n v="5"/>
    <x v="0"/>
    <x v="2"/>
    <x v="1"/>
    <x v="10"/>
    <x v="1"/>
    <x v="0"/>
  </r>
  <r>
    <s v="Komplett"/>
    <n v="143064"/>
    <n v="1323"/>
    <x v="0"/>
    <x v="1"/>
    <x v="1"/>
    <x v="1"/>
    <x v="0"/>
    <x v="3"/>
    <s v="Göteborg"/>
    <x v="0"/>
    <s v="&lt;-2 SD"/>
    <s v="Yes"/>
    <x v="0"/>
    <x v="0"/>
    <n v="-4.548354753440889"/>
    <x v="0"/>
    <x v="1"/>
    <x v="1"/>
    <x v="0"/>
    <n v="83"/>
    <n v="37"/>
    <n v="49"/>
    <x v="0"/>
    <x v="0"/>
    <x v="0"/>
    <x v="0"/>
    <n v="24"/>
    <n v="5"/>
    <n v="2"/>
    <x v="0"/>
    <x v="0"/>
    <x v="0"/>
    <x v="10"/>
    <x v="0"/>
    <x v="0"/>
  </r>
  <r>
    <s v="Komplett"/>
    <n v="143073"/>
    <n v="1324"/>
    <x v="0"/>
    <x v="1"/>
    <x v="1"/>
    <x v="0"/>
    <x v="0"/>
    <x v="0"/>
    <s v="Stockholm"/>
    <x v="1"/>
    <m/>
    <s v="Yes"/>
    <x v="0"/>
    <x v="1"/>
    <n v="-0.29532403609515995"/>
    <x v="0"/>
    <x v="0"/>
    <x v="1"/>
    <x v="0"/>
    <n v="22"/>
    <n v="14"/>
    <n v="0"/>
    <x v="1"/>
    <x v="0"/>
    <x v="0"/>
    <x v="0"/>
    <n v="3"/>
    <n v="0"/>
    <n v="0"/>
    <x v="1"/>
    <x v="0"/>
    <x v="2"/>
    <x v="10"/>
    <x v="0"/>
    <x v="0"/>
  </r>
  <r>
    <s v="Komplett"/>
    <n v="143078"/>
    <n v="1325"/>
    <x v="0"/>
    <x v="1"/>
    <x v="1"/>
    <x v="0"/>
    <x v="2"/>
    <x v="0"/>
    <s v="Lund"/>
    <x v="1"/>
    <m/>
    <s v="Yes"/>
    <x v="0"/>
    <x v="0"/>
    <n v="-1.9508145688492269"/>
    <x v="0"/>
    <x v="0"/>
    <x v="1"/>
    <x v="0"/>
    <n v="27"/>
    <n v="26"/>
    <n v="28"/>
    <x v="1"/>
    <x v="0"/>
    <x v="1"/>
    <x v="0"/>
    <n v="16"/>
    <n v="5"/>
    <n v="0"/>
    <x v="0"/>
    <x v="0"/>
    <x v="0"/>
    <x v="9"/>
    <x v="0"/>
    <x v="0"/>
  </r>
  <r>
    <s v="Komplett"/>
    <n v="143167"/>
    <n v="1326"/>
    <x v="1"/>
    <x v="0"/>
    <x v="1"/>
    <x v="0"/>
    <x v="0"/>
    <x v="3"/>
    <s v="Lund"/>
    <x v="1"/>
    <s v="&lt;-2 SD"/>
    <s v="Yes"/>
    <x v="0"/>
    <x v="0"/>
    <n v="-3.2419330404484166"/>
    <x v="1"/>
    <x v="1"/>
    <x v="1"/>
    <x v="0"/>
    <n v="11"/>
    <n v="29"/>
    <n v="21"/>
    <x v="0"/>
    <x v="0"/>
    <x v="0"/>
    <x v="0"/>
    <n v="11"/>
    <n v="1"/>
    <n v="0"/>
    <x v="1"/>
    <x v="1"/>
    <x v="1"/>
    <x v="9"/>
    <x v="0"/>
    <x v="0"/>
  </r>
  <r>
    <s v="Komplett"/>
    <n v="143183"/>
    <n v="1327"/>
    <x v="0"/>
    <x v="1"/>
    <x v="1"/>
    <x v="0"/>
    <x v="0"/>
    <x v="0"/>
    <s v="Göteborg"/>
    <x v="1"/>
    <m/>
    <s v="No"/>
    <x v="1"/>
    <x v="0"/>
    <n v="2.2965021248774109"/>
    <x v="0"/>
    <x v="0"/>
    <x v="0"/>
    <x v="0"/>
    <n v="41"/>
    <n v="67"/>
    <n v="15"/>
    <x v="0"/>
    <x v="0"/>
    <x v="0"/>
    <x v="1"/>
    <n v="2"/>
    <n v="2"/>
    <n v="0"/>
    <x v="1"/>
    <x v="2"/>
    <x v="1"/>
    <x v="9"/>
    <x v="0"/>
    <x v="0"/>
  </r>
  <r>
    <s v="Bruten"/>
    <n v="143204"/>
    <n v="1328"/>
    <x v="1"/>
    <x v="1"/>
    <x v="1"/>
    <x v="1"/>
    <x v="0"/>
    <x v="2"/>
    <s v="Lund"/>
    <x v="1"/>
    <m/>
    <s v="Yes"/>
    <x v="0"/>
    <x v="1"/>
    <n v="-1.2483328887703387"/>
    <x v="0"/>
    <x v="2"/>
    <x v="1"/>
    <x v="0"/>
    <n v="19"/>
    <n v="37"/>
    <n v="26"/>
    <x v="1"/>
    <x v="0"/>
    <x v="0"/>
    <x v="0"/>
    <n v="9"/>
    <n v="4"/>
    <n v="0"/>
    <x v="1"/>
    <x v="2"/>
    <x v="1"/>
    <x v="8"/>
    <x v="1"/>
    <x v="0"/>
  </r>
  <r>
    <s v="Komplett"/>
    <n v="143219"/>
    <n v="1329"/>
    <x v="0"/>
    <x v="0"/>
    <x v="0"/>
    <x v="0"/>
    <x v="0"/>
    <x v="5"/>
    <s v="Stockholm"/>
    <x v="1"/>
    <m/>
    <s v="Yes"/>
    <x v="0"/>
    <x v="0"/>
    <n v="-1.6898139754142942"/>
    <x v="1"/>
    <x v="2"/>
    <x v="1"/>
    <x v="1"/>
    <n v="14"/>
    <n v="64"/>
    <n v="0"/>
    <x v="0"/>
    <x v="0"/>
    <x v="0"/>
    <x v="0"/>
    <n v="4"/>
    <n v="0"/>
    <n v="0"/>
    <x v="0"/>
    <x v="0"/>
    <x v="1"/>
    <x v="9"/>
    <x v="0"/>
    <x v="0"/>
  </r>
  <r>
    <s v="Komplett"/>
    <n v="143233"/>
    <n v="1330"/>
    <x v="0"/>
    <x v="1"/>
    <x v="1"/>
    <x v="0"/>
    <x v="0"/>
    <x v="2"/>
    <s v="Stockholm"/>
    <x v="1"/>
    <m/>
    <s v="Yes"/>
    <x v="0"/>
    <x v="0"/>
    <n v="0.16682306328849961"/>
    <x v="0"/>
    <x v="1"/>
    <x v="1"/>
    <x v="0"/>
    <n v="44"/>
    <n v="0"/>
    <n v="0"/>
    <x v="0"/>
    <x v="0"/>
    <x v="0"/>
    <x v="0"/>
    <n v="5"/>
    <n v="5"/>
    <n v="0"/>
    <x v="0"/>
    <x v="0"/>
    <x v="1"/>
    <x v="10"/>
    <x v="0"/>
    <x v="0"/>
  </r>
  <r>
    <s v="Komplett"/>
    <n v="143249"/>
    <n v="1331"/>
    <x v="1"/>
    <x v="0"/>
    <x v="1"/>
    <x v="0"/>
    <x v="0"/>
    <x v="2"/>
    <s v="Umeå"/>
    <x v="1"/>
    <m/>
    <s v="Yes"/>
    <x v="0"/>
    <x v="1"/>
    <n v="1.0573794735285418"/>
    <x v="1"/>
    <x v="1"/>
    <x v="1"/>
    <x v="1"/>
    <n v="37"/>
    <n v="13"/>
    <n v="0"/>
    <x v="1"/>
    <x v="0"/>
    <x v="0"/>
    <x v="0"/>
    <n v="2"/>
    <n v="0"/>
    <n v="0"/>
    <x v="0"/>
    <x v="0"/>
    <x v="0"/>
    <x v="8"/>
    <x v="0"/>
    <x v="0"/>
  </r>
  <r>
    <s v="Komplett"/>
    <n v="143267"/>
    <n v="1332"/>
    <x v="1"/>
    <x v="0"/>
    <x v="1"/>
    <x v="0"/>
    <x v="0"/>
    <x v="2"/>
    <s v="Stockholm"/>
    <x v="1"/>
    <m/>
    <s v="Yes"/>
    <x v="0"/>
    <x v="0"/>
    <n v="-0.61756063548981521"/>
    <x v="0"/>
    <x v="2"/>
    <x v="1"/>
    <x v="1"/>
    <n v="34"/>
    <n v="13"/>
    <n v="8"/>
    <x v="0"/>
    <x v="0"/>
    <x v="0"/>
    <x v="0"/>
    <n v="7"/>
    <n v="2"/>
    <n v="0"/>
    <x v="0"/>
    <x v="0"/>
    <x v="2"/>
    <x v="10"/>
    <x v="0"/>
    <x v="0"/>
  </r>
  <r>
    <s v="Komplett"/>
    <n v="143305"/>
    <n v="1333"/>
    <x v="0"/>
    <x v="1"/>
    <x v="1"/>
    <x v="0"/>
    <x v="0"/>
    <x v="2"/>
    <s v="Linköping"/>
    <x v="1"/>
    <s v="Yes"/>
    <m/>
    <x v="0"/>
    <x v="0"/>
    <n v="0.41612856937867704"/>
    <x v="0"/>
    <x v="0"/>
    <x v="1"/>
    <x v="1"/>
    <n v="138"/>
    <n v="18"/>
    <n v="52"/>
    <x v="0"/>
    <x v="0"/>
    <x v="0"/>
    <x v="0"/>
    <n v="10"/>
    <n v="7"/>
    <n v="0"/>
    <x v="1"/>
    <x v="0"/>
    <x v="0"/>
    <x v="10"/>
    <x v="0"/>
    <x v="0"/>
  </r>
  <r>
    <s v="Bruten"/>
    <n v="143330"/>
    <n v="1334"/>
    <x v="0"/>
    <x v="1"/>
    <x v="1"/>
    <x v="0"/>
    <x v="0"/>
    <x v="0"/>
    <s v="Linköping"/>
    <x v="1"/>
    <s v="Yes"/>
    <m/>
    <x v="1"/>
    <x v="1"/>
    <n v="-1.4050901378579004"/>
    <x v="0"/>
    <x v="0"/>
    <x v="1"/>
    <x v="0"/>
    <n v="141"/>
    <n v="0"/>
    <n v="258"/>
    <x v="0"/>
    <x v="0"/>
    <x v="0"/>
    <x v="0"/>
    <n v="13"/>
    <n v="8"/>
    <n v="0"/>
    <x v="0"/>
    <x v="0"/>
    <x v="1"/>
    <x v="11"/>
    <x v="0"/>
    <x v="0"/>
  </r>
  <r>
    <s v="Komplett"/>
    <n v="143376"/>
    <n v="1335"/>
    <x v="1"/>
    <x v="1"/>
    <x v="1"/>
    <x v="0"/>
    <x v="0"/>
    <x v="3"/>
    <s v="Göteborg"/>
    <x v="1"/>
    <s v="Yes"/>
    <s v="&lt;-2 SD"/>
    <x v="1"/>
    <x v="0"/>
    <n v="-2.5687375130815338"/>
    <x v="1"/>
    <x v="1"/>
    <x v="0"/>
    <x v="0"/>
    <n v="0"/>
    <n v="0"/>
    <n v="8"/>
    <x v="0"/>
    <x v="1"/>
    <x v="1"/>
    <x v="1"/>
    <n v="0"/>
    <n v="0"/>
    <n v="0"/>
    <x v="1"/>
    <x v="1"/>
    <x v="0"/>
    <x v="9"/>
    <x v="0"/>
    <x v="0"/>
  </r>
  <r>
    <s v="Komplett"/>
    <n v="143386"/>
    <n v="1336"/>
    <x v="0"/>
    <x v="1"/>
    <x v="1"/>
    <x v="0"/>
    <x v="0"/>
    <x v="3"/>
    <s v="Göteborg"/>
    <x v="1"/>
    <s v="Yes"/>
    <m/>
    <x v="0"/>
    <x v="0"/>
    <n v="-1.5222148225668348"/>
    <x v="0"/>
    <x v="2"/>
    <x v="1"/>
    <x v="0"/>
    <n v="0"/>
    <n v="0"/>
    <n v="1"/>
    <x v="0"/>
    <x v="0"/>
    <x v="0"/>
    <x v="0"/>
    <n v="0"/>
    <n v="0"/>
    <n v="0"/>
    <x v="0"/>
    <x v="0"/>
    <x v="2"/>
    <x v="9"/>
    <x v="0"/>
    <x v="0"/>
  </r>
  <r>
    <s v="Komplett"/>
    <n v="143488"/>
    <n v="1337"/>
    <x v="0"/>
    <x v="1"/>
    <x v="1"/>
    <x v="0"/>
    <x v="0"/>
    <x v="3"/>
    <s v="Stockholm"/>
    <x v="1"/>
    <m/>
    <s v="Yes"/>
    <x v="1"/>
    <x v="1"/>
    <n v="1.0071887133356399"/>
    <x v="0"/>
    <x v="0"/>
    <x v="0"/>
    <x v="0"/>
    <n v="12"/>
    <n v="18"/>
    <n v="0"/>
    <x v="1"/>
    <x v="1"/>
    <x v="0"/>
    <x v="1"/>
    <n v="1"/>
    <n v="0"/>
    <n v="0"/>
    <x v="1"/>
    <x v="1"/>
    <x v="1"/>
    <x v="11"/>
    <x v="0"/>
    <x v="0"/>
  </r>
  <r>
    <s v="Komplett"/>
    <n v="143493"/>
    <n v="1338"/>
    <x v="0"/>
    <x v="0"/>
    <x v="1"/>
    <x v="0"/>
    <x v="0"/>
    <x v="5"/>
    <s v="Stockholm"/>
    <x v="1"/>
    <m/>
    <s v="Yes"/>
    <x v="1"/>
    <x v="1"/>
    <n v="0.67504552116178884"/>
    <x v="0"/>
    <x v="0"/>
    <x v="0"/>
    <x v="1"/>
    <n v="24"/>
    <n v="0"/>
    <n v="0"/>
    <x v="0"/>
    <x v="0"/>
    <x v="1"/>
    <x v="0"/>
    <n v="8"/>
    <n v="1"/>
    <n v="0"/>
    <x v="0"/>
    <x v="0"/>
    <x v="0"/>
    <x v="9"/>
    <x v="0"/>
    <x v="0"/>
  </r>
  <r>
    <s v="Komplett"/>
    <n v="143561"/>
    <n v="1339"/>
    <x v="1"/>
    <x v="1"/>
    <x v="1"/>
    <x v="0"/>
    <x v="0"/>
    <x v="5"/>
    <s v="Lund"/>
    <x v="1"/>
    <m/>
    <s v="Yes"/>
    <x v="0"/>
    <x v="0"/>
    <n v="-1.0951291271657404"/>
    <x v="1"/>
    <x v="1"/>
    <x v="1"/>
    <x v="0"/>
    <n v="75"/>
    <n v="1"/>
    <n v="2"/>
    <x v="0"/>
    <x v="0"/>
    <x v="0"/>
    <x v="0"/>
    <n v="2"/>
    <n v="0"/>
    <n v="0"/>
    <x v="0"/>
    <x v="0"/>
    <x v="2"/>
    <x v="10"/>
    <x v="0"/>
    <x v="0"/>
  </r>
  <r>
    <s v="Komplett"/>
    <n v="143562"/>
    <n v="1340"/>
    <x v="0"/>
    <x v="1"/>
    <x v="1"/>
    <x v="0"/>
    <x v="0"/>
    <x v="3"/>
    <s v="Lund"/>
    <x v="1"/>
    <m/>
    <s v="Yes"/>
    <x v="0"/>
    <x v="1"/>
    <n v="-1.2585812356979404"/>
    <x v="0"/>
    <x v="2"/>
    <x v="1"/>
    <x v="0"/>
    <n v="41"/>
    <n v="0"/>
    <n v="6"/>
    <x v="0"/>
    <x v="0"/>
    <x v="0"/>
    <x v="0"/>
    <n v="7"/>
    <n v="1"/>
    <n v="0"/>
    <x v="0"/>
    <x v="0"/>
    <x v="2"/>
    <x v="9"/>
    <x v="0"/>
    <x v="0"/>
  </r>
  <r>
    <s v="Komplett"/>
    <n v="143567"/>
    <n v="1341"/>
    <x v="1"/>
    <x v="0"/>
    <x v="1"/>
    <x v="0"/>
    <x v="2"/>
    <x v="1"/>
    <s v="Lund"/>
    <x v="1"/>
    <m/>
    <s v="Yes"/>
    <x v="0"/>
    <x v="0"/>
    <n v="0.8031508224573326"/>
    <x v="1"/>
    <x v="0"/>
    <x v="1"/>
    <x v="0"/>
    <n v="11"/>
    <n v="4"/>
    <n v="0"/>
    <x v="0"/>
    <x v="0"/>
    <x v="0"/>
    <x v="0"/>
    <n v="0"/>
    <n v="0"/>
    <n v="0"/>
    <x v="0"/>
    <x v="0"/>
    <x v="2"/>
    <x v="9"/>
    <x v="0"/>
    <x v="0"/>
  </r>
  <r>
    <s v="Bruten"/>
    <n v="143569"/>
    <n v="1342"/>
    <x v="0"/>
    <x v="1"/>
    <x v="1"/>
    <x v="0"/>
    <x v="0"/>
    <x v="5"/>
    <s v="Uppsala"/>
    <x v="1"/>
    <m/>
    <s v="No"/>
    <x v="0"/>
    <x v="0"/>
    <n v="-1.6787316249944486"/>
    <x v="0"/>
    <x v="2"/>
    <x v="1"/>
    <x v="1"/>
    <n v="41"/>
    <n v="22"/>
    <n v="0"/>
    <x v="1"/>
    <x v="0"/>
    <x v="0"/>
    <x v="0"/>
    <n v="0"/>
    <n v="0"/>
    <n v="0"/>
    <x v="0"/>
    <x v="0"/>
    <x v="2"/>
    <x v="9"/>
    <x v="0"/>
    <x v="0"/>
  </r>
  <r>
    <s v="Komplett"/>
    <n v="143713"/>
    <n v="1343"/>
    <x v="1"/>
    <x v="0"/>
    <x v="0"/>
    <x v="0"/>
    <x v="0"/>
    <x v="2"/>
    <s v="Linköping"/>
    <x v="0"/>
    <m/>
    <s v="Yes"/>
    <x v="1"/>
    <x v="0"/>
    <n v="-8.5741845593226382E-2"/>
    <x v="0"/>
    <x v="0"/>
    <x v="1"/>
    <x v="1"/>
    <n v="40"/>
    <n v="10"/>
    <n v="3"/>
    <x v="1"/>
    <x v="0"/>
    <x v="1"/>
    <x v="0"/>
    <n v="1"/>
    <n v="0"/>
    <n v="0"/>
    <x v="0"/>
    <x v="0"/>
    <x v="0"/>
    <x v="9"/>
    <x v="0"/>
    <x v="0"/>
  </r>
  <r>
    <s v="Komplett"/>
    <n v="143801"/>
    <n v="1344"/>
    <x v="1"/>
    <x v="0"/>
    <x v="1"/>
    <x v="0"/>
    <x v="0"/>
    <x v="5"/>
    <s v="Göteborg"/>
    <x v="1"/>
    <s v="Yes"/>
    <m/>
    <x v="1"/>
    <x v="0"/>
    <n v="-0.40530582166543844"/>
    <x v="0"/>
    <x v="0"/>
    <x v="0"/>
    <x v="1"/>
    <n v="47"/>
    <n v="13"/>
    <n v="37"/>
    <x v="0"/>
    <x v="0"/>
    <x v="1"/>
    <x v="1"/>
    <n v="14"/>
    <n v="3"/>
    <n v="0"/>
    <x v="0"/>
    <x v="0"/>
    <x v="2"/>
    <x v="10"/>
    <x v="0"/>
    <x v="0"/>
  </r>
  <r>
    <s v="Komplett"/>
    <n v="143802"/>
    <n v="1345"/>
    <x v="0"/>
    <x v="0"/>
    <x v="0"/>
    <x v="0"/>
    <x v="0"/>
    <x v="0"/>
    <s v="Uppsala"/>
    <x v="1"/>
    <m/>
    <s v="Yes"/>
    <x v="1"/>
    <x v="0"/>
    <n v="-0.81451035106904479"/>
    <x v="0"/>
    <x v="0"/>
    <x v="1"/>
    <x v="0"/>
    <n v="28"/>
    <n v="20"/>
    <n v="2"/>
    <x v="0"/>
    <x v="0"/>
    <x v="0"/>
    <x v="0"/>
    <n v="2"/>
    <n v="0"/>
    <n v="0"/>
    <x v="0"/>
    <x v="0"/>
    <x v="2"/>
    <x v="9"/>
    <x v="0"/>
    <x v="0"/>
  </r>
  <r>
    <s v="Komplett"/>
    <n v="143804"/>
    <n v="1346"/>
    <x v="0"/>
    <x v="1"/>
    <x v="1"/>
    <x v="0"/>
    <x v="0"/>
    <x v="5"/>
    <s v="Uppsala"/>
    <x v="0"/>
    <m/>
    <s v="Yes"/>
    <x v="0"/>
    <x v="2"/>
    <s v="m"/>
    <x v="0"/>
    <x v="2"/>
    <x v="1"/>
    <x v="0"/>
    <n v="0"/>
    <n v="0"/>
    <n v="4"/>
    <x v="0"/>
    <x v="0"/>
    <x v="0"/>
    <x v="0"/>
    <n v="3"/>
    <n v="0"/>
    <n v="0"/>
    <x v="0"/>
    <x v="0"/>
    <x v="2"/>
    <x v="10"/>
    <x v="0"/>
    <x v="0"/>
  </r>
  <r>
    <s v="Bruten"/>
    <n v="143819"/>
    <n v="1347"/>
    <x v="0"/>
    <x v="0"/>
    <x v="1"/>
    <x v="0"/>
    <x v="0"/>
    <x v="5"/>
    <s v="Lund"/>
    <x v="1"/>
    <s v="Yes"/>
    <s v="&lt;-2 SD"/>
    <x v="1"/>
    <x v="1"/>
    <n v="-3.8380019476427791"/>
    <x v="0"/>
    <x v="0"/>
    <x v="0"/>
    <x v="0"/>
    <n v="27"/>
    <n v="0"/>
    <n v="20"/>
    <x v="0"/>
    <x v="0"/>
    <x v="0"/>
    <x v="1"/>
    <n v="13"/>
    <n v="4"/>
    <n v="0"/>
    <x v="0"/>
    <x v="0"/>
    <x v="0"/>
    <x v="8"/>
    <x v="0"/>
    <x v="0"/>
  </r>
  <r>
    <s v="Komplett"/>
    <n v="143822"/>
    <n v="1348"/>
    <x v="1"/>
    <x v="1"/>
    <x v="1"/>
    <x v="0"/>
    <x v="1"/>
    <x v="5"/>
    <s v="Lund"/>
    <x v="1"/>
    <s v="Yes"/>
    <s v="&lt;-2 SD"/>
    <x v="0"/>
    <x v="0"/>
    <n v="-2.8527238357106031"/>
    <x v="0"/>
    <x v="1"/>
    <x v="1"/>
    <x v="0"/>
    <n v="21"/>
    <n v="7"/>
    <n v="28"/>
    <x v="0"/>
    <x v="0"/>
    <x v="0"/>
    <x v="0"/>
    <n v="14"/>
    <n v="2"/>
    <n v="0"/>
    <x v="1"/>
    <x v="2"/>
    <x v="1"/>
    <x v="10"/>
    <x v="1"/>
    <x v="0"/>
  </r>
  <r>
    <s v="Komplett"/>
    <n v="143834"/>
    <n v="1349"/>
    <x v="0"/>
    <x v="1"/>
    <x v="1"/>
    <x v="0"/>
    <x v="0"/>
    <x v="0"/>
    <s v="Linköping"/>
    <x v="1"/>
    <m/>
    <s v="Yes"/>
    <x v="1"/>
    <x v="1"/>
    <n v="-1.7819757534446661"/>
    <x v="0"/>
    <x v="0"/>
    <x v="1"/>
    <x v="0"/>
    <n v="47"/>
    <n v="14"/>
    <n v="21"/>
    <x v="0"/>
    <x v="0"/>
    <x v="0"/>
    <x v="0"/>
    <n v="10"/>
    <n v="0"/>
    <n v="0"/>
    <x v="0"/>
    <x v="0"/>
    <x v="0"/>
    <x v="9"/>
    <x v="0"/>
    <x v="0"/>
  </r>
  <r>
    <s v="Komplett"/>
    <n v="143857"/>
    <n v="1350"/>
    <x v="0"/>
    <x v="1"/>
    <x v="1"/>
    <x v="0"/>
    <x v="2"/>
    <x v="0"/>
    <s v="Göteborg"/>
    <x v="0"/>
    <s v="&lt;-2 SD"/>
    <s v="Yes"/>
    <x v="1"/>
    <x v="1"/>
    <n v="-2.9042285908955412"/>
    <x v="0"/>
    <x v="0"/>
    <x v="1"/>
    <x v="0"/>
    <n v="68"/>
    <n v="19"/>
    <n v="22"/>
    <x v="0"/>
    <x v="0"/>
    <x v="0"/>
    <x v="0"/>
    <n v="13"/>
    <n v="2"/>
    <n v="1"/>
    <x v="0"/>
    <x v="2"/>
    <x v="1"/>
    <x v="8"/>
    <x v="1"/>
    <x v="0"/>
  </r>
  <r>
    <s v="Komplett"/>
    <n v="144078"/>
    <n v="1351"/>
    <x v="0"/>
    <x v="1"/>
    <x v="1"/>
    <x v="0"/>
    <x v="0"/>
    <x v="3"/>
    <s v="Uppsala"/>
    <x v="1"/>
    <m/>
    <s v="Yes"/>
    <x v="1"/>
    <x v="0"/>
    <n v="-0.42809364548494983"/>
    <x v="0"/>
    <x v="0"/>
    <x v="0"/>
    <x v="1"/>
    <n v="33"/>
    <n v="20"/>
    <n v="2"/>
    <x v="1"/>
    <x v="0"/>
    <x v="1"/>
    <x v="0"/>
    <n v="1"/>
    <n v="0"/>
    <n v="0"/>
    <x v="0"/>
    <x v="0"/>
    <x v="2"/>
    <x v="9"/>
    <x v="0"/>
    <x v="0"/>
  </r>
  <r>
    <s v="Komplett"/>
    <n v="144193"/>
    <n v="1352"/>
    <x v="0"/>
    <x v="0"/>
    <x v="1"/>
    <x v="0"/>
    <x v="0"/>
    <x v="5"/>
    <s v="Lund"/>
    <x v="1"/>
    <m/>
    <s v="Yes"/>
    <x v="0"/>
    <x v="0"/>
    <n v="0.53939195815626018"/>
    <x v="0"/>
    <x v="2"/>
    <x v="1"/>
    <x v="0"/>
    <n v="5"/>
    <n v="9"/>
    <n v="3"/>
    <x v="0"/>
    <x v="0"/>
    <x v="0"/>
    <x v="0"/>
    <n v="2"/>
    <n v="1"/>
    <n v="0"/>
    <x v="0"/>
    <x v="0"/>
    <x v="0"/>
    <x v="9"/>
    <x v="0"/>
    <x v="0"/>
  </r>
  <r>
    <s v="Bruten"/>
    <n v="144225"/>
    <n v="1353"/>
    <x v="0"/>
    <x v="1"/>
    <x v="1"/>
    <x v="0"/>
    <x v="0"/>
    <x v="5"/>
    <s v="Lund"/>
    <x v="1"/>
    <m/>
    <s v="Yes"/>
    <x v="1"/>
    <x v="1"/>
    <n v="-1.0256410256410255"/>
    <x v="0"/>
    <x v="0"/>
    <x v="0"/>
    <x v="0"/>
    <n v="45"/>
    <n v="0"/>
    <n v="1"/>
    <x v="1"/>
    <x v="1"/>
    <x v="1"/>
    <x v="0"/>
    <n v="7"/>
    <n v="0"/>
    <n v="0"/>
    <x v="0"/>
    <x v="2"/>
    <x v="1"/>
    <x v="10"/>
    <x v="1"/>
    <x v="0"/>
  </r>
  <r>
    <s v="Komplett"/>
    <n v="144262"/>
    <n v="1354"/>
    <x v="0"/>
    <x v="0"/>
    <x v="1"/>
    <x v="0"/>
    <x v="0"/>
    <x v="5"/>
    <s v="Göteborg"/>
    <x v="1"/>
    <s v="Yes"/>
    <m/>
    <x v="0"/>
    <x v="0"/>
    <n v="0.39387971519466747"/>
    <x v="1"/>
    <x v="1"/>
    <x v="1"/>
    <x v="0"/>
    <n v="21"/>
    <n v="12"/>
    <n v="46"/>
    <x v="0"/>
    <x v="0"/>
    <x v="1"/>
    <x v="0"/>
    <n v="17"/>
    <n v="1"/>
    <n v="1"/>
    <x v="0"/>
    <x v="0"/>
    <x v="2"/>
    <x v="9"/>
    <x v="0"/>
    <x v="0"/>
  </r>
  <r>
    <s v="Komplett"/>
    <n v="144270"/>
    <n v="1355"/>
    <x v="0"/>
    <x v="1"/>
    <x v="1"/>
    <x v="0"/>
    <x v="0"/>
    <x v="2"/>
    <s v="Göteborg"/>
    <x v="1"/>
    <s v="Yes"/>
    <m/>
    <x v="0"/>
    <x v="0"/>
    <n v="-0.20258687860370889"/>
    <x v="0"/>
    <x v="2"/>
    <x v="1"/>
    <x v="0"/>
    <n v="20"/>
    <n v="21"/>
    <n v="45"/>
    <x v="0"/>
    <x v="0"/>
    <x v="0"/>
    <x v="0"/>
    <n v="15"/>
    <n v="4"/>
    <n v="0"/>
    <x v="0"/>
    <x v="0"/>
    <x v="2"/>
    <x v="9"/>
    <x v="0"/>
    <x v="0"/>
  </r>
  <r>
    <s v="Komplett"/>
    <n v="144275"/>
    <n v="1356"/>
    <x v="0"/>
    <x v="1"/>
    <x v="1"/>
    <x v="0"/>
    <x v="0"/>
    <x v="5"/>
    <s v="Lund"/>
    <x v="1"/>
    <m/>
    <s v="No"/>
    <x v="0"/>
    <x v="0"/>
    <n v="0.89207553462003408"/>
    <x v="0"/>
    <x v="0"/>
    <x v="1"/>
    <x v="0"/>
    <n v="32"/>
    <n v="12"/>
    <n v="2"/>
    <x v="0"/>
    <x v="0"/>
    <x v="0"/>
    <x v="0"/>
    <n v="4"/>
    <n v="1"/>
    <n v="0"/>
    <x v="0"/>
    <x v="0"/>
    <x v="0"/>
    <x v="9"/>
    <x v="0"/>
    <x v="0"/>
  </r>
  <r>
    <s v="Komplett"/>
    <n v="144331"/>
    <n v="1357"/>
    <x v="0"/>
    <x v="1"/>
    <x v="1"/>
    <x v="1"/>
    <x v="0"/>
    <x v="5"/>
    <s v="Uppsala"/>
    <x v="1"/>
    <s v="No"/>
    <m/>
    <x v="1"/>
    <x v="0"/>
    <n v="0.25055268975681649"/>
    <x v="0"/>
    <x v="1"/>
    <x v="1"/>
    <x v="0"/>
    <n v="69"/>
    <n v="6"/>
    <n v="56"/>
    <x v="0"/>
    <x v="0"/>
    <x v="0"/>
    <x v="0"/>
    <n v="27"/>
    <n v="10"/>
    <n v="7"/>
    <x v="1"/>
    <x v="2"/>
    <x v="1"/>
    <x v="9"/>
    <x v="1"/>
    <x v="0"/>
  </r>
  <r>
    <s v="Komplett"/>
    <n v="144340"/>
    <n v="1358"/>
    <x v="0"/>
    <x v="0"/>
    <x v="1"/>
    <x v="0"/>
    <x v="0"/>
    <x v="5"/>
    <s v="Lund"/>
    <x v="1"/>
    <s v="&lt;-2 SD"/>
    <s v="Yes"/>
    <x v="0"/>
    <x v="0"/>
    <n v="-2.8712059064807218"/>
    <x v="0"/>
    <x v="0"/>
    <x v="1"/>
    <x v="0"/>
    <n v="32"/>
    <n v="17"/>
    <n v="4"/>
    <x v="1"/>
    <x v="0"/>
    <x v="0"/>
    <x v="0"/>
    <n v="2"/>
    <n v="3"/>
    <n v="0"/>
    <x v="0"/>
    <x v="0"/>
    <x v="0"/>
    <x v="9"/>
    <x v="0"/>
    <x v="0"/>
  </r>
  <r>
    <s v="Komplett"/>
    <n v="144363"/>
    <n v="1359"/>
    <x v="0"/>
    <x v="1"/>
    <x v="1"/>
    <x v="0"/>
    <x v="0"/>
    <x v="5"/>
    <s v="Lund"/>
    <x v="1"/>
    <s v="&lt;-2 SD"/>
    <s v="No"/>
    <x v="0"/>
    <x v="0"/>
    <n v="-3.2128514056224895"/>
    <x v="1"/>
    <x v="1"/>
    <x v="1"/>
    <x v="0"/>
    <n v="11"/>
    <n v="42"/>
    <n v="10"/>
    <x v="1"/>
    <x v="0"/>
    <x v="1"/>
    <x v="0"/>
    <n v="7"/>
    <n v="1"/>
    <n v="0"/>
    <x v="0"/>
    <x v="0"/>
    <x v="2"/>
    <x v="10"/>
    <x v="0"/>
    <x v="0"/>
  </r>
  <r>
    <s v="Bruten"/>
    <n v="144364"/>
    <n v="1360"/>
    <x v="0"/>
    <x v="1"/>
    <x v="1"/>
    <x v="1"/>
    <x v="0"/>
    <x v="4"/>
    <s v="Lund"/>
    <x v="1"/>
    <m/>
    <s v="Yes"/>
    <x v="1"/>
    <x v="1"/>
    <n v="-0.85531004989308612"/>
    <x v="0"/>
    <x v="0"/>
    <x v="0"/>
    <x v="0"/>
    <n v="34"/>
    <n v="6"/>
    <n v="0"/>
    <x v="1"/>
    <x v="0"/>
    <x v="0"/>
    <x v="0"/>
    <n v="7"/>
    <n v="0"/>
    <n v="0"/>
    <x v="0"/>
    <x v="2"/>
    <x v="1"/>
    <x v="10"/>
    <x v="1"/>
    <x v="0"/>
  </r>
  <r>
    <s v="Komplett"/>
    <n v="144372"/>
    <n v="1361"/>
    <x v="1"/>
    <x v="0"/>
    <x v="1"/>
    <x v="0"/>
    <x v="0"/>
    <x v="0"/>
    <s v="Göteborg"/>
    <x v="0"/>
    <s v="No"/>
    <m/>
    <x v="0"/>
    <x v="0"/>
    <n v="1.1513407059536434"/>
    <x v="1"/>
    <x v="0"/>
    <x v="1"/>
    <x v="0"/>
    <n v="60"/>
    <n v="10"/>
    <n v="25"/>
    <x v="0"/>
    <x v="0"/>
    <x v="0"/>
    <x v="0"/>
    <n v="11"/>
    <n v="2"/>
    <n v="0"/>
    <x v="0"/>
    <x v="0"/>
    <x v="2"/>
    <x v="9"/>
    <x v="0"/>
    <x v="0"/>
  </r>
  <r>
    <s v="Komplett"/>
    <n v="144449"/>
    <n v="1362"/>
    <x v="1"/>
    <x v="1"/>
    <x v="1"/>
    <x v="0"/>
    <x v="0"/>
    <x v="2"/>
    <s v="Lund"/>
    <x v="0"/>
    <m/>
    <s v="Yes"/>
    <x v="0"/>
    <x v="1"/>
    <n v="-0.4120831150689715"/>
    <x v="0"/>
    <x v="0"/>
    <x v="1"/>
    <x v="0"/>
    <n v="1"/>
    <n v="0"/>
    <n v="1"/>
    <x v="0"/>
    <x v="0"/>
    <x v="0"/>
    <x v="0"/>
    <n v="2"/>
    <n v="0"/>
    <n v="0"/>
    <x v="0"/>
    <x v="0"/>
    <x v="0"/>
    <x v="9"/>
    <x v="0"/>
    <x v="0"/>
  </r>
  <r>
    <s v="Komplett"/>
    <n v="144486"/>
    <n v="1363"/>
    <x v="0"/>
    <x v="1"/>
    <x v="1"/>
    <x v="0"/>
    <x v="0"/>
    <x v="2"/>
    <s v="Uppsala"/>
    <x v="1"/>
    <s v="Yes"/>
    <m/>
    <x v="1"/>
    <x v="0"/>
    <n v="-0.77937983633023444"/>
    <x v="0"/>
    <x v="2"/>
    <x v="1"/>
    <x v="0"/>
    <n v="47"/>
    <n v="0"/>
    <n v="28"/>
    <x v="0"/>
    <x v="0"/>
    <x v="1"/>
    <x v="0"/>
    <n v="1"/>
    <n v="0"/>
    <n v="0"/>
    <x v="0"/>
    <x v="0"/>
    <x v="1"/>
    <x v="9"/>
    <x v="0"/>
    <x v="0"/>
  </r>
  <r>
    <s v="Komplett"/>
    <n v="144526"/>
    <n v="1364"/>
    <x v="0"/>
    <x v="0"/>
    <x v="1"/>
    <x v="1"/>
    <x v="2"/>
    <x v="5"/>
    <s v="Uppsala"/>
    <x v="0"/>
    <s v="No"/>
    <m/>
    <x v="1"/>
    <x v="0"/>
    <n v="-0.9608455440787893"/>
    <x v="0"/>
    <x v="0"/>
    <x v="0"/>
    <x v="1"/>
    <n v="0"/>
    <n v="0"/>
    <n v="3"/>
    <x v="0"/>
    <x v="0"/>
    <x v="1"/>
    <x v="0"/>
    <n v="2"/>
    <n v="0"/>
    <n v="0"/>
    <x v="0"/>
    <x v="1"/>
    <x v="2"/>
    <x v="11"/>
    <x v="0"/>
    <x v="0"/>
  </r>
  <r>
    <s v="Komplett"/>
    <n v="144527"/>
    <n v="1365"/>
    <x v="0"/>
    <x v="0"/>
    <x v="1"/>
    <x v="0"/>
    <x v="0"/>
    <x v="5"/>
    <s v="Uppsala"/>
    <x v="1"/>
    <s v="No"/>
    <m/>
    <x v="0"/>
    <x v="0"/>
    <n v="-0.78469052766434466"/>
    <x v="0"/>
    <x v="1"/>
    <x v="1"/>
    <x v="0"/>
    <n v="69"/>
    <n v="15"/>
    <n v="39"/>
    <x v="0"/>
    <x v="0"/>
    <x v="0"/>
    <x v="0"/>
    <n v="23"/>
    <n v="7"/>
    <n v="0"/>
    <x v="0"/>
    <x v="0"/>
    <x v="2"/>
    <x v="9"/>
    <x v="0"/>
    <x v="0"/>
  </r>
  <r>
    <s v="Komplett"/>
    <n v="144545"/>
    <n v="1366"/>
    <x v="1"/>
    <x v="1"/>
    <x v="1"/>
    <x v="0"/>
    <x v="0"/>
    <x v="4"/>
    <s v="Göteborg"/>
    <x v="1"/>
    <m/>
    <s v="Yes"/>
    <x v="0"/>
    <x v="0"/>
    <n v="-0.89186176142697882"/>
    <x v="0"/>
    <x v="1"/>
    <x v="1"/>
    <x v="0"/>
    <n v="36"/>
    <n v="12"/>
    <n v="26"/>
    <x v="0"/>
    <x v="0"/>
    <x v="0"/>
    <x v="0"/>
    <n v="15"/>
    <n v="3"/>
    <n v="0"/>
    <x v="0"/>
    <x v="0"/>
    <x v="2"/>
    <x v="9"/>
    <x v="0"/>
    <x v="0"/>
  </r>
  <r>
    <s v="Komplett"/>
    <n v="144546"/>
    <n v="1367"/>
    <x v="0"/>
    <x v="0"/>
    <x v="1"/>
    <x v="1"/>
    <x v="0"/>
    <x v="0"/>
    <s v="Umeå"/>
    <x v="0"/>
    <s v="Yes"/>
    <m/>
    <x v="0"/>
    <x v="0"/>
    <n v="6.5876152832674562E-2"/>
    <x v="0"/>
    <x v="2"/>
    <x v="1"/>
    <x v="0"/>
    <n v="62"/>
    <n v="20"/>
    <n v="34"/>
    <x v="0"/>
    <x v="0"/>
    <x v="1"/>
    <x v="0"/>
    <n v="20"/>
    <n v="1"/>
    <n v="0"/>
    <x v="0"/>
    <x v="0"/>
    <x v="0"/>
    <x v="10"/>
    <x v="0"/>
    <x v="0"/>
  </r>
  <r>
    <s v="Komplett"/>
    <n v="144547"/>
    <n v="1368"/>
    <x v="0"/>
    <x v="0"/>
    <x v="1"/>
    <x v="0"/>
    <x v="0"/>
    <x v="2"/>
    <s v="Umeå"/>
    <x v="1"/>
    <m/>
    <s v="Yes"/>
    <x v="0"/>
    <x v="0"/>
    <n v="-1.427092576160899"/>
    <x v="1"/>
    <x v="0"/>
    <x v="1"/>
    <x v="1"/>
    <n v="31"/>
    <n v="11"/>
    <n v="2"/>
    <x v="1"/>
    <x v="0"/>
    <x v="1"/>
    <x v="0"/>
    <n v="7"/>
    <n v="0"/>
    <n v="0"/>
    <x v="0"/>
    <x v="0"/>
    <x v="2"/>
    <x v="10"/>
    <x v="0"/>
    <x v="0"/>
  </r>
  <r>
    <s v="Komplett"/>
    <n v="144597"/>
    <n v="1369"/>
    <x v="0"/>
    <x v="1"/>
    <x v="1"/>
    <x v="0"/>
    <x v="0"/>
    <x v="5"/>
    <s v="Göteborg"/>
    <x v="1"/>
    <m/>
    <s v="Yes"/>
    <x v="1"/>
    <x v="1"/>
    <n v="-0.32044279367853762"/>
    <x v="0"/>
    <x v="2"/>
    <x v="1"/>
    <x v="0"/>
    <n v="28"/>
    <n v="0"/>
    <n v="2"/>
    <x v="0"/>
    <x v="0"/>
    <x v="0"/>
    <x v="0"/>
    <n v="5"/>
    <n v="0"/>
    <n v="0"/>
    <x v="0"/>
    <x v="2"/>
    <x v="1"/>
    <x v="8"/>
    <x v="1"/>
    <x v="0"/>
  </r>
  <r>
    <s v="Bruten"/>
    <n v="144645"/>
    <n v="1370"/>
    <x v="1"/>
    <x v="1"/>
    <x v="1"/>
    <x v="0"/>
    <x v="0"/>
    <x v="4"/>
    <s v="Stockholm"/>
    <x v="1"/>
    <m/>
    <s v="No"/>
    <x v="0"/>
    <x v="1"/>
    <n v="-2.1339023739663909E-2"/>
    <x v="0"/>
    <x v="2"/>
    <x v="1"/>
    <x v="0"/>
    <n v="12"/>
    <n v="0"/>
    <n v="6"/>
    <x v="0"/>
    <x v="1"/>
    <x v="1"/>
    <x v="0"/>
    <n v="2"/>
    <n v="0"/>
    <n v="0"/>
    <x v="0"/>
    <x v="2"/>
    <x v="1"/>
    <x v="10"/>
    <x v="1"/>
    <x v="0"/>
  </r>
  <r>
    <s v="Komplett"/>
    <n v="144705"/>
    <n v="1371"/>
    <x v="0"/>
    <x v="0"/>
    <x v="1"/>
    <x v="0"/>
    <x v="0"/>
    <x v="4"/>
    <s v="Lund"/>
    <x v="1"/>
    <m/>
    <s v="Yes"/>
    <x v="1"/>
    <x v="1"/>
    <n v="0.16987843074799597"/>
    <x v="0"/>
    <x v="2"/>
    <x v="1"/>
    <x v="1"/>
    <n v="6"/>
    <n v="0"/>
    <n v="2"/>
    <x v="1"/>
    <x v="0"/>
    <x v="0"/>
    <x v="0"/>
    <n v="1"/>
    <n v="1"/>
    <n v="0"/>
    <x v="1"/>
    <x v="0"/>
    <x v="2"/>
    <x v="9"/>
    <x v="0"/>
    <x v="0"/>
  </r>
  <r>
    <s v="Komplett"/>
    <n v="144708"/>
    <n v="1372"/>
    <x v="1"/>
    <x v="0"/>
    <x v="1"/>
    <x v="0"/>
    <x v="0"/>
    <x v="4"/>
    <s v="Göteborg"/>
    <x v="1"/>
    <s v="&lt;-2 SD"/>
    <s v="Yes"/>
    <x v="1"/>
    <x v="1"/>
    <n v="-3.1080845119608869"/>
    <x v="0"/>
    <x v="1"/>
    <x v="1"/>
    <x v="0"/>
    <n v="41"/>
    <n v="15"/>
    <n v="2"/>
    <x v="1"/>
    <x v="0"/>
    <x v="1"/>
    <x v="1"/>
    <n v="5"/>
    <n v="0"/>
    <n v="0"/>
    <x v="1"/>
    <x v="1"/>
    <x v="2"/>
    <x v="11"/>
    <x v="0"/>
    <x v="0"/>
  </r>
  <r>
    <s v="Komplett"/>
    <n v="144709"/>
    <n v="1373"/>
    <x v="1"/>
    <x v="0"/>
    <x v="1"/>
    <x v="0"/>
    <x v="0"/>
    <x v="2"/>
    <s v="Lund"/>
    <x v="1"/>
    <s v="Yes"/>
    <s v="&lt;-2 SD"/>
    <x v="1"/>
    <x v="1"/>
    <n v="-2.6235893910752131"/>
    <x v="0"/>
    <x v="0"/>
    <x v="0"/>
    <x v="1"/>
    <n v="50"/>
    <n v="0"/>
    <n v="27"/>
    <x v="0"/>
    <x v="0"/>
    <x v="0"/>
    <x v="0"/>
    <n v="13"/>
    <n v="3"/>
    <n v="0"/>
    <x v="1"/>
    <x v="1"/>
    <x v="0"/>
    <x v="10"/>
    <x v="0"/>
    <x v="0"/>
  </r>
  <r>
    <s v="Komplett"/>
    <n v="144718"/>
    <n v="1374"/>
    <x v="0"/>
    <x v="1"/>
    <x v="1"/>
    <x v="0"/>
    <x v="0"/>
    <x v="5"/>
    <s v="Lund"/>
    <x v="1"/>
    <s v="&lt;-2 SD"/>
    <s v="Yes"/>
    <x v="0"/>
    <x v="1"/>
    <n v="-4.3825293738535516"/>
    <x v="0"/>
    <x v="1"/>
    <x v="1"/>
    <x v="0"/>
    <n v="53"/>
    <n v="6"/>
    <n v="33"/>
    <x v="0"/>
    <x v="1"/>
    <x v="0"/>
    <x v="0"/>
    <n v="11"/>
    <n v="3"/>
    <n v="0"/>
    <x v="0"/>
    <x v="0"/>
    <x v="2"/>
    <x v="9"/>
    <x v="0"/>
    <x v="0"/>
  </r>
  <r>
    <s v="Komplett"/>
    <n v="144827"/>
    <n v="1375"/>
    <x v="1"/>
    <x v="0"/>
    <x v="1"/>
    <x v="0"/>
    <x v="0"/>
    <x v="2"/>
    <s v="Lund"/>
    <x v="1"/>
    <m/>
    <s v="Yes"/>
    <x v="1"/>
    <x v="1"/>
    <n v="-0.69307991854524664"/>
    <x v="0"/>
    <x v="0"/>
    <x v="1"/>
    <x v="1"/>
    <n v="3"/>
    <n v="32"/>
    <n v="1"/>
    <x v="0"/>
    <x v="0"/>
    <x v="1"/>
    <x v="0"/>
    <n v="3"/>
    <n v="0"/>
    <n v="0"/>
    <x v="0"/>
    <x v="1"/>
    <x v="0"/>
    <x v="10"/>
    <x v="0"/>
    <x v="0"/>
  </r>
  <r>
    <s v="Komplett"/>
    <n v="144843"/>
    <n v="1376"/>
    <x v="0"/>
    <x v="1"/>
    <x v="1"/>
    <x v="1"/>
    <x v="0"/>
    <x v="2"/>
    <s v="Stockholm"/>
    <x v="1"/>
    <m/>
    <s v="Yes"/>
    <x v="1"/>
    <x v="0"/>
    <n v="-1.3106262753099984"/>
    <x v="0"/>
    <x v="0"/>
    <x v="1"/>
    <x v="0"/>
    <n v="5"/>
    <n v="26"/>
    <n v="8"/>
    <x v="0"/>
    <x v="0"/>
    <x v="0"/>
    <x v="0"/>
    <n v="2"/>
    <n v="3"/>
    <n v="0"/>
    <x v="1"/>
    <x v="2"/>
    <x v="1"/>
    <x v="10"/>
    <x v="1"/>
    <x v="0"/>
  </r>
  <r>
    <s v="Komplett"/>
    <n v="144844"/>
    <n v="1377"/>
    <x v="1"/>
    <x v="1"/>
    <x v="1"/>
    <x v="1"/>
    <x v="0"/>
    <x v="5"/>
    <s v="Stockholm"/>
    <x v="1"/>
    <m/>
    <s v="Yes"/>
    <x v="1"/>
    <x v="0"/>
    <n v="-1.6167006749332915"/>
    <x v="0"/>
    <x v="0"/>
    <x v="0"/>
    <x v="0"/>
    <n v="15"/>
    <n v="26"/>
    <n v="0"/>
    <x v="0"/>
    <x v="0"/>
    <x v="1"/>
    <x v="0"/>
    <n v="3"/>
    <n v="0"/>
    <n v="0"/>
    <x v="0"/>
    <x v="0"/>
    <x v="0"/>
    <x v="9"/>
    <x v="0"/>
    <x v="0"/>
  </r>
  <r>
    <s v="Komplett"/>
    <n v="144866"/>
    <n v="1378"/>
    <x v="1"/>
    <x v="1"/>
    <x v="1"/>
    <x v="1"/>
    <x v="0"/>
    <x v="3"/>
    <s v="Göteborg"/>
    <x v="0"/>
    <s v="&lt;-2 SD"/>
    <s v="Yes"/>
    <x v="1"/>
    <x v="0"/>
    <n v="-2.213968392688078"/>
    <x v="0"/>
    <x v="0"/>
    <x v="1"/>
    <x v="0"/>
    <n v="25"/>
    <n v="13"/>
    <n v="0"/>
    <x v="0"/>
    <x v="0"/>
    <x v="0"/>
    <x v="1"/>
    <n v="2"/>
    <n v="0"/>
    <n v="0"/>
    <x v="1"/>
    <x v="0"/>
    <x v="0"/>
    <x v="9"/>
    <x v="0"/>
    <x v="0"/>
  </r>
  <r>
    <s v="Komplett"/>
    <n v="144951"/>
    <n v="1379"/>
    <x v="0"/>
    <x v="0"/>
    <x v="1"/>
    <x v="0"/>
    <x v="0"/>
    <x v="5"/>
    <s v="Lund"/>
    <x v="1"/>
    <m/>
    <s v="Yes"/>
    <x v="0"/>
    <x v="0"/>
    <n v="8.1726054266100037E-2"/>
    <x v="0"/>
    <x v="0"/>
    <x v="1"/>
    <x v="0"/>
    <n v="10"/>
    <n v="15"/>
    <n v="5"/>
    <x v="0"/>
    <x v="0"/>
    <x v="0"/>
    <x v="0"/>
    <n v="5"/>
    <n v="3"/>
    <n v="0"/>
    <x v="0"/>
    <x v="0"/>
    <x v="2"/>
    <x v="9"/>
    <x v="0"/>
    <x v="0"/>
  </r>
  <r>
    <s v="Komplett"/>
    <n v="144973"/>
    <n v="1380"/>
    <x v="1"/>
    <x v="1"/>
    <x v="1"/>
    <x v="0"/>
    <x v="1"/>
    <x v="2"/>
    <s v="Göteborg"/>
    <x v="0"/>
    <s v="&lt;-2 SD"/>
    <s v="Yes"/>
    <x v="0"/>
    <x v="0"/>
    <n v="-2.3605716655982505"/>
    <x v="0"/>
    <x v="2"/>
    <x v="1"/>
    <x v="0"/>
    <n v="37"/>
    <n v="0"/>
    <n v="10"/>
    <x v="0"/>
    <x v="0"/>
    <x v="0"/>
    <x v="0"/>
    <n v="8"/>
    <n v="6"/>
    <n v="2"/>
    <x v="0"/>
    <x v="2"/>
    <x v="1"/>
    <x v="9"/>
    <x v="1"/>
    <x v="0"/>
  </r>
  <r>
    <s v="Bruten"/>
    <n v="145008"/>
    <n v="1381"/>
    <x v="0"/>
    <x v="1"/>
    <x v="1"/>
    <x v="0"/>
    <x v="0"/>
    <x v="4"/>
    <s v="Uppsala"/>
    <x v="1"/>
    <m/>
    <s v="Yes"/>
    <x v="0"/>
    <x v="0"/>
    <n v="-0.9133696817186262"/>
    <x v="0"/>
    <x v="1"/>
    <x v="1"/>
    <x v="0"/>
    <n v="19"/>
    <n v="0"/>
    <n v="8"/>
    <x v="0"/>
    <x v="0"/>
    <x v="0"/>
    <x v="0"/>
    <n v="6"/>
    <n v="0"/>
    <n v="0"/>
    <x v="0"/>
    <x v="0"/>
    <x v="2"/>
    <x v="9"/>
    <x v="0"/>
    <x v="0"/>
  </r>
  <r>
    <s v="Komplett"/>
    <n v="145017"/>
    <n v="1382"/>
    <x v="0"/>
    <x v="1"/>
    <x v="1"/>
    <x v="0"/>
    <x v="2"/>
    <x v="0"/>
    <s v="Göteborg"/>
    <x v="1"/>
    <m/>
    <s v="Yes"/>
    <x v="0"/>
    <x v="0"/>
    <n v="-1.5309777895094083"/>
    <x v="1"/>
    <x v="0"/>
    <x v="1"/>
    <x v="0"/>
    <n v="41"/>
    <n v="0"/>
    <n v="6"/>
    <x v="0"/>
    <x v="0"/>
    <x v="0"/>
    <x v="1"/>
    <n v="10"/>
    <n v="1"/>
    <n v="0"/>
    <x v="0"/>
    <x v="0"/>
    <x v="0"/>
    <x v="11"/>
    <x v="0"/>
    <x v="0"/>
  </r>
  <r>
    <s v="Komplett"/>
    <n v="145027"/>
    <n v="1383"/>
    <x v="0"/>
    <x v="1"/>
    <x v="1"/>
    <x v="1"/>
    <x v="0"/>
    <x v="1"/>
    <s v="Göteborg"/>
    <x v="0"/>
    <s v="Yes"/>
    <m/>
    <x v="1"/>
    <x v="0"/>
    <n v="-0.87092603932775392"/>
    <x v="0"/>
    <x v="0"/>
    <x v="0"/>
    <x v="0"/>
    <n v="30"/>
    <n v="29"/>
    <n v="35"/>
    <x v="0"/>
    <x v="0"/>
    <x v="1"/>
    <x v="1"/>
    <n v="19"/>
    <n v="12"/>
    <n v="1"/>
    <x v="0"/>
    <x v="1"/>
    <x v="2"/>
    <x v="11"/>
    <x v="0"/>
    <x v="0"/>
  </r>
  <r>
    <s v="Komplett"/>
    <n v="145029"/>
    <n v="1384"/>
    <x v="1"/>
    <x v="1"/>
    <x v="1"/>
    <x v="0"/>
    <x v="0"/>
    <x v="2"/>
    <s v="Göteborg"/>
    <x v="1"/>
    <s v="Yes"/>
    <m/>
    <x v="1"/>
    <x v="0"/>
    <n v="-0.87530492179652752"/>
    <x v="0"/>
    <x v="1"/>
    <x v="1"/>
    <x v="0"/>
    <n v="38"/>
    <n v="15"/>
    <n v="33"/>
    <x v="0"/>
    <x v="0"/>
    <x v="1"/>
    <x v="0"/>
    <n v="19"/>
    <n v="7"/>
    <n v="1"/>
    <x v="0"/>
    <x v="0"/>
    <x v="0"/>
    <x v="10"/>
    <x v="0"/>
    <x v="0"/>
  </r>
  <r>
    <s v="Komplett"/>
    <n v="145047"/>
    <n v="1385"/>
    <x v="0"/>
    <x v="0"/>
    <x v="1"/>
    <x v="0"/>
    <x v="0"/>
    <x v="1"/>
    <s v="Uppsala"/>
    <x v="1"/>
    <m/>
    <s v="Yes"/>
    <x v="0"/>
    <x v="0"/>
    <n v="9.2506938020351523E-2"/>
    <x v="0"/>
    <x v="1"/>
    <x v="1"/>
    <x v="1"/>
    <n v="31"/>
    <n v="0"/>
    <n v="3"/>
    <x v="0"/>
    <x v="0"/>
    <x v="1"/>
    <x v="0"/>
    <n v="1"/>
    <n v="0"/>
    <n v="0"/>
    <x v="0"/>
    <x v="0"/>
    <x v="0"/>
    <x v="9"/>
    <x v="0"/>
    <x v="0"/>
  </r>
  <r>
    <s v="Komplett"/>
    <n v="145098"/>
    <n v="1386"/>
    <x v="0"/>
    <x v="1"/>
    <x v="1"/>
    <x v="0"/>
    <x v="0"/>
    <x v="4"/>
    <s v="Lund"/>
    <x v="1"/>
    <s v="No"/>
    <m/>
    <x v="0"/>
    <x v="1"/>
    <n v="-0.53132897038812932"/>
    <x v="0"/>
    <x v="2"/>
    <x v="1"/>
    <x v="0"/>
    <n v="50"/>
    <n v="0"/>
    <n v="27"/>
    <x v="0"/>
    <x v="0"/>
    <x v="0"/>
    <x v="0"/>
    <n v="13"/>
    <n v="2"/>
    <n v="0"/>
    <x v="0"/>
    <x v="0"/>
    <x v="2"/>
    <x v="9"/>
    <x v="0"/>
    <x v="0"/>
  </r>
  <r>
    <s v="Komplett"/>
    <n v="145105"/>
    <n v="1387"/>
    <x v="0"/>
    <x v="1"/>
    <x v="1"/>
    <x v="1"/>
    <x v="0"/>
    <x v="3"/>
    <s v="Stockholm"/>
    <x v="1"/>
    <m/>
    <s v="Yes"/>
    <x v="1"/>
    <x v="0"/>
    <n v="5.3347559349159773E-2"/>
    <x v="0"/>
    <x v="0"/>
    <x v="0"/>
    <x v="1"/>
    <n v="26"/>
    <n v="12"/>
    <n v="27"/>
    <x v="1"/>
    <x v="1"/>
    <x v="0"/>
    <x v="1"/>
    <n v="13"/>
    <n v="4"/>
    <n v="6"/>
    <x v="1"/>
    <x v="1"/>
    <x v="2"/>
    <x v="11"/>
    <x v="0"/>
    <x v="0"/>
  </r>
  <r>
    <s v="Bruten"/>
    <n v="145123"/>
    <n v="1388"/>
    <x v="1"/>
    <x v="0"/>
    <x v="1"/>
    <x v="0"/>
    <x v="0"/>
    <x v="5"/>
    <s v="Lund"/>
    <x v="1"/>
    <m/>
    <s v="Yes"/>
    <x v="1"/>
    <x v="1"/>
    <n v="-0.99725057085605107"/>
    <x v="0"/>
    <x v="0"/>
    <x v="0"/>
    <x v="0"/>
    <n v="4"/>
    <n v="12"/>
    <n v="0"/>
    <x v="0"/>
    <x v="0"/>
    <x v="0"/>
    <x v="1"/>
    <n v="1"/>
    <n v="0"/>
    <n v="0"/>
    <x v="0"/>
    <x v="0"/>
    <x v="0"/>
    <x v="11"/>
    <x v="0"/>
    <x v="0"/>
  </r>
  <r>
    <s v="Komplett"/>
    <n v="145143"/>
    <n v="1389"/>
    <x v="1"/>
    <x v="1"/>
    <x v="1"/>
    <x v="0"/>
    <x v="0"/>
    <x v="5"/>
    <s v="Linköping"/>
    <x v="1"/>
    <s v="&lt;-2 SD"/>
    <s v="No"/>
    <x v="1"/>
    <x v="0"/>
    <n v="-3.0525677927586727"/>
    <x v="0"/>
    <x v="2"/>
    <x v="1"/>
    <x v="0"/>
    <n v="12"/>
    <n v="0"/>
    <n v="2"/>
    <x v="0"/>
    <x v="0"/>
    <x v="0"/>
    <x v="0"/>
    <n v="4"/>
    <n v="2"/>
    <n v="0"/>
    <x v="0"/>
    <x v="2"/>
    <x v="1"/>
    <x v="9"/>
    <x v="1"/>
    <x v="0"/>
  </r>
  <r>
    <s v="Komplett"/>
    <n v="145183"/>
    <n v="1390"/>
    <x v="0"/>
    <x v="1"/>
    <x v="1"/>
    <x v="0"/>
    <x v="0"/>
    <x v="0"/>
    <s v="Linköping"/>
    <x v="0"/>
    <m/>
    <s v="Yes"/>
    <x v="0"/>
    <x v="0"/>
    <n v="-1.4911619334841248"/>
    <x v="0"/>
    <x v="0"/>
    <x v="1"/>
    <x v="0"/>
    <n v="38"/>
    <n v="9"/>
    <n v="4"/>
    <x v="0"/>
    <x v="0"/>
    <x v="0"/>
    <x v="0"/>
    <n v="3"/>
    <n v="2"/>
    <n v="0"/>
    <x v="0"/>
    <x v="0"/>
    <x v="2"/>
    <x v="8"/>
    <x v="0"/>
    <x v="0"/>
  </r>
  <r>
    <s v="Komplett"/>
    <n v="145205"/>
    <n v="1391"/>
    <x v="0"/>
    <x v="1"/>
    <x v="1"/>
    <x v="0"/>
    <x v="0"/>
    <x v="2"/>
    <s v="Linköping"/>
    <x v="1"/>
    <m/>
    <s v="No"/>
    <x v="1"/>
    <x v="0"/>
    <n v="-0.40211108318673033"/>
    <x v="0"/>
    <x v="0"/>
    <x v="0"/>
    <x v="1"/>
    <n v="17"/>
    <n v="0"/>
    <n v="4"/>
    <x v="1"/>
    <x v="0"/>
    <x v="1"/>
    <x v="1"/>
    <n v="5"/>
    <n v="2"/>
    <n v="3"/>
    <x v="1"/>
    <x v="2"/>
    <x v="1"/>
    <x v="10"/>
    <x v="1"/>
    <x v="0"/>
  </r>
  <r>
    <s v="Komplett"/>
    <n v="145238"/>
    <n v="1392"/>
    <x v="0"/>
    <x v="1"/>
    <x v="1"/>
    <x v="0"/>
    <x v="0"/>
    <x v="2"/>
    <s v="Göteborg"/>
    <x v="1"/>
    <s v="&lt;-2 SD"/>
    <s v="Yes"/>
    <x v="0"/>
    <x v="0"/>
    <n v="-4.8859469498547545"/>
    <x v="0"/>
    <x v="0"/>
    <x v="1"/>
    <x v="1"/>
    <n v="1"/>
    <n v="0"/>
    <n v="13"/>
    <x v="1"/>
    <x v="0"/>
    <x v="1"/>
    <x v="0"/>
    <n v="12"/>
    <n v="4"/>
    <n v="7"/>
    <x v="0"/>
    <x v="0"/>
    <x v="1"/>
    <x v="10"/>
    <x v="0"/>
    <x v="0"/>
  </r>
  <r>
    <s v="Komplett"/>
    <n v="145248"/>
    <n v="1393"/>
    <x v="0"/>
    <x v="1"/>
    <x v="1"/>
    <x v="0"/>
    <x v="0"/>
    <x v="2"/>
    <s v="Lund"/>
    <x v="1"/>
    <m/>
    <s v="No"/>
    <x v="0"/>
    <x v="0"/>
    <n v="-0.65466448445171854"/>
    <x v="0"/>
    <x v="0"/>
    <x v="1"/>
    <x v="1"/>
    <n v="30"/>
    <n v="0"/>
    <n v="10"/>
    <x v="1"/>
    <x v="0"/>
    <x v="1"/>
    <x v="0"/>
    <n v="1"/>
    <n v="0"/>
    <n v="0"/>
    <x v="0"/>
    <x v="0"/>
    <x v="1"/>
    <x v="9"/>
    <x v="0"/>
    <x v="0"/>
  </r>
  <r>
    <s v="Komplett"/>
    <n v="145268"/>
    <n v="1394"/>
    <x v="1"/>
    <x v="0"/>
    <x v="1"/>
    <x v="0"/>
    <x v="1"/>
    <x v="4"/>
    <s v="Stockholm"/>
    <x v="1"/>
    <m/>
    <s v="Yes"/>
    <x v="0"/>
    <x v="1"/>
    <n v="6.4017071218991722E-2"/>
    <x v="0"/>
    <x v="2"/>
    <x v="1"/>
    <x v="1"/>
    <n v="20"/>
    <n v="49"/>
    <n v="18"/>
    <x v="1"/>
    <x v="0"/>
    <x v="0"/>
    <x v="0"/>
    <n v="6"/>
    <n v="1"/>
    <n v="0"/>
    <x v="0"/>
    <x v="0"/>
    <x v="2"/>
    <x v="9"/>
    <x v="0"/>
    <x v="0"/>
  </r>
  <r>
    <s v="Komplett"/>
    <n v="145273"/>
    <n v="1395"/>
    <x v="1"/>
    <x v="1"/>
    <x v="1"/>
    <x v="1"/>
    <x v="1"/>
    <x v="5"/>
    <s v="Stockholm"/>
    <x v="0"/>
    <m/>
    <s v="Yes"/>
    <x v="1"/>
    <x v="0"/>
    <n v="-1.7819757534446661"/>
    <x v="0"/>
    <x v="0"/>
    <x v="1"/>
    <x v="0"/>
    <n v="7"/>
    <n v="0"/>
    <n v="17"/>
    <x v="1"/>
    <x v="1"/>
    <x v="0"/>
    <x v="0"/>
    <n v="10"/>
    <n v="7"/>
    <n v="8"/>
    <x v="0"/>
    <x v="2"/>
    <x v="1"/>
    <x v="9"/>
    <x v="1"/>
    <x v="0"/>
  </r>
  <r>
    <s v="Komplett"/>
    <n v="145294"/>
    <n v="1396"/>
    <x v="1"/>
    <x v="1"/>
    <x v="1"/>
    <x v="0"/>
    <x v="0"/>
    <x v="1"/>
    <s v="Lund"/>
    <x v="1"/>
    <m/>
    <s v="Yes"/>
    <x v="1"/>
    <x v="0"/>
    <n v="-1.7572306648063654"/>
    <x v="0"/>
    <x v="0"/>
    <x v="1"/>
    <x v="0"/>
    <n v="28"/>
    <n v="7"/>
    <n v="70"/>
    <x v="1"/>
    <x v="0"/>
    <x v="0"/>
    <x v="0"/>
    <n v="25"/>
    <n v="2"/>
    <n v="2"/>
    <x v="0"/>
    <x v="0"/>
    <x v="0"/>
    <x v="11"/>
    <x v="0"/>
    <x v="0"/>
  </r>
  <r>
    <s v="Bruten"/>
    <n v="145319"/>
    <n v="1397"/>
    <x v="0"/>
    <x v="1"/>
    <x v="1"/>
    <x v="0"/>
    <x v="0"/>
    <x v="2"/>
    <s v="Lund"/>
    <x v="1"/>
    <s v="No"/>
    <m/>
    <x v="0"/>
    <x v="0"/>
    <n v="0.58324496288441152"/>
    <x v="0"/>
    <x v="0"/>
    <x v="1"/>
    <x v="0"/>
    <n v="20"/>
    <n v="13"/>
    <n v="0"/>
    <x v="0"/>
    <x v="0"/>
    <x v="1"/>
    <x v="0"/>
    <n v="2"/>
    <n v="0"/>
    <n v="0"/>
    <x v="0"/>
    <x v="0"/>
    <x v="0"/>
    <x v="10"/>
    <x v="0"/>
    <x v="0"/>
  </r>
  <r>
    <s v="Bruten"/>
    <n v="145320"/>
    <n v="1398"/>
    <x v="1"/>
    <x v="1"/>
    <x v="1"/>
    <x v="0"/>
    <x v="0"/>
    <x v="3"/>
    <s v="Uppsala"/>
    <x v="1"/>
    <s v="&lt;-2 SD"/>
    <s v="Yes"/>
    <x v="0"/>
    <x v="1"/>
    <n v="-2.0866594883600045"/>
    <x v="0"/>
    <x v="0"/>
    <x v="0"/>
    <x v="0"/>
    <n v="2"/>
    <n v="0"/>
    <n v="1"/>
    <x v="0"/>
    <x v="0"/>
    <x v="1"/>
    <x v="0"/>
    <n v="0"/>
    <n v="0"/>
    <n v="0"/>
    <x v="0"/>
    <x v="0"/>
    <x v="2"/>
    <x v="11"/>
    <x v="0"/>
    <x v="0"/>
  </r>
  <r>
    <s v="Komplett"/>
    <n v="145346"/>
    <n v="1399"/>
    <x v="0"/>
    <x v="1"/>
    <x v="1"/>
    <x v="0"/>
    <x v="0"/>
    <x v="3"/>
    <s v="Lund"/>
    <x v="1"/>
    <m/>
    <s v="Yes"/>
    <x v="0"/>
    <x v="0"/>
    <n v="-0.8"/>
    <x v="0"/>
    <x v="1"/>
    <x v="1"/>
    <x v="0"/>
    <n v="13"/>
    <n v="40"/>
    <n v="0"/>
    <x v="0"/>
    <x v="0"/>
    <x v="0"/>
    <x v="0"/>
    <n v="4"/>
    <n v="0"/>
    <n v="0"/>
    <x v="0"/>
    <x v="0"/>
    <x v="1"/>
    <x v="9"/>
    <x v="0"/>
    <x v="0"/>
  </r>
  <r>
    <s v="Komplett"/>
    <n v="145353"/>
    <n v="1400"/>
    <x v="1"/>
    <x v="1"/>
    <x v="1"/>
    <x v="0"/>
    <x v="0"/>
    <x v="0"/>
    <s v="Stockholm"/>
    <x v="1"/>
    <m/>
    <s v="Yes"/>
    <x v="1"/>
    <x v="1"/>
    <n v="-1.1242175190563386"/>
    <x v="0"/>
    <x v="0"/>
    <x v="1"/>
    <x v="0"/>
    <n v="35"/>
    <n v="0"/>
    <n v="3"/>
    <x v="0"/>
    <x v="0"/>
    <x v="0"/>
    <x v="0"/>
    <n v="2"/>
    <n v="0"/>
    <n v="0"/>
    <x v="0"/>
    <x v="2"/>
    <x v="1"/>
    <x v="9"/>
    <x v="1"/>
    <x v="0"/>
  </r>
  <r>
    <s v="Komplett"/>
    <n v="145355"/>
    <n v="1401"/>
    <x v="0"/>
    <x v="0"/>
    <x v="1"/>
    <x v="0"/>
    <x v="0"/>
    <x v="0"/>
    <s v="Stockholm"/>
    <x v="1"/>
    <s v="&lt;-2 SD"/>
    <s v="Yes"/>
    <x v="0"/>
    <x v="0"/>
    <n v="-3.0938515951555856"/>
    <x v="1"/>
    <x v="0"/>
    <x v="1"/>
    <x v="1"/>
    <n v="40"/>
    <n v="19"/>
    <n v="0"/>
    <x v="0"/>
    <x v="0"/>
    <x v="1"/>
    <x v="0"/>
    <n v="3"/>
    <n v="1"/>
    <n v="0"/>
    <x v="0"/>
    <x v="0"/>
    <x v="1"/>
    <x v="11"/>
    <x v="0"/>
    <x v="0"/>
  </r>
  <r>
    <s v="Komplett"/>
    <n v="145394"/>
    <n v="1402"/>
    <x v="0"/>
    <x v="0"/>
    <x v="1"/>
    <x v="1"/>
    <x v="0"/>
    <x v="0"/>
    <s v="Stockholm"/>
    <x v="1"/>
    <s v="Yes"/>
    <m/>
    <x v="0"/>
    <x v="0"/>
    <n v="0.51854806541683285"/>
    <x v="1"/>
    <x v="0"/>
    <x v="1"/>
    <x v="1"/>
    <n v="27"/>
    <n v="37"/>
    <n v="5"/>
    <x v="1"/>
    <x v="0"/>
    <x v="0"/>
    <x v="0"/>
    <n v="6"/>
    <n v="0"/>
    <n v="0"/>
    <x v="0"/>
    <x v="0"/>
    <x v="1"/>
    <x v="11"/>
    <x v="0"/>
    <x v="0"/>
  </r>
  <r>
    <s v="Bruten"/>
    <n v="145477"/>
    <n v="1403"/>
    <x v="1"/>
    <x v="1"/>
    <x v="1"/>
    <x v="0"/>
    <x v="0"/>
    <x v="0"/>
    <s v="Linköping"/>
    <x v="1"/>
    <m/>
    <s v="Yes"/>
    <x v="0"/>
    <x v="0"/>
    <n v="0.90797974506722534"/>
    <x v="0"/>
    <x v="0"/>
    <x v="1"/>
    <x v="0"/>
    <n v="13"/>
    <n v="0"/>
    <n v="0"/>
    <x v="0"/>
    <x v="0"/>
    <x v="0"/>
    <x v="0"/>
    <n v="0"/>
    <n v="1"/>
    <n v="0"/>
    <x v="0"/>
    <x v="2"/>
    <x v="1"/>
    <x v="9"/>
    <x v="1"/>
    <x v="0"/>
  </r>
  <r>
    <s v="Bruten"/>
    <n v="145567"/>
    <n v="1404"/>
    <x v="0"/>
    <x v="1"/>
    <x v="1"/>
    <x v="0"/>
    <x v="1"/>
    <x v="5"/>
    <s v="Umeå"/>
    <x v="0"/>
    <s v="Yes"/>
    <m/>
    <x v="0"/>
    <x v="0"/>
    <n v="-1.6014092401313156"/>
    <x v="0"/>
    <x v="0"/>
    <x v="1"/>
    <x v="0"/>
    <n v="41"/>
    <n v="0"/>
    <n v="63"/>
    <x v="0"/>
    <x v="0"/>
    <x v="0"/>
    <x v="0"/>
    <n v="30"/>
    <n v="2"/>
    <n v="0"/>
    <x v="0"/>
    <x v="0"/>
    <x v="0"/>
    <x v="9"/>
    <x v="0"/>
    <x v="0"/>
  </r>
  <r>
    <s v="Bruten"/>
    <n v="145568"/>
    <n v="1405"/>
    <x v="1"/>
    <x v="1"/>
    <x v="1"/>
    <x v="0"/>
    <x v="0"/>
    <x v="2"/>
    <s v="Umeå"/>
    <x v="0"/>
    <s v="Yes"/>
    <m/>
    <x v="0"/>
    <x v="0"/>
    <n v="-1.8416206261510129"/>
    <x v="0"/>
    <x v="2"/>
    <x v="1"/>
    <x v="0"/>
    <n v="45"/>
    <n v="0"/>
    <n v="59"/>
    <x v="0"/>
    <x v="0"/>
    <x v="0"/>
    <x v="0"/>
    <n v="29"/>
    <n v="0"/>
    <n v="0"/>
    <x v="0"/>
    <x v="0"/>
    <x v="2"/>
    <x v="9"/>
    <x v="0"/>
    <x v="0"/>
  </r>
  <r>
    <s v="Komplett"/>
    <n v="145627"/>
    <n v="1406"/>
    <x v="1"/>
    <x v="1"/>
    <x v="1"/>
    <x v="0"/>
    <x v="0"/>
    <x v="2"/>
    <s v="Lund"/>
    <x v="1"/>
    <s v="&lt;-2 SD"/>
    <s v="No"/>
    <x v="0"/>
    <x v="0"/>
    <n v="-2.2451202144592441"/>
    <x v="1"/>
    <x v="1"/>
    <x v="1"/>
    <x v="0"/>
    <n v="25"/>
    <n v="10"/>
    <n v="0"/>
    <x v="0"/>
    <x v="0"/>
    <x v="0"/>
    <x v="0"/>
    <n v="1"/>
    <n v="0"/>
    <n v="0"/>
    <x v="0"/>
    <x v="0"/>
    <x v="2"/>
    <x v="11"/>
    <x v="0"/>
    <x v="0"/>
  </r>
  <r>
    <s v="Bruten"/>
    <n v="145692"/>
    <n v="1407"/>
    <x v="1"/>
    <x v="0"/>
    <x v="0"/>
    <x v="0"/>
    <x v="1"/>
    <x v="1"/>
    <s v="Umeå"/>
    <x v="0"/>
    <s v="Yes"/>
    <m/>
    <x v="1"/>
    <x v="1"/>
    <n v="-1.4289448462141674"/>
    <x v="0"/>
    <x v="2"/>
    <x v="0"/>
    <x v="1"/>
    <n v="0"/>
    <n v="0"/>
    <n v="32"/>
    <x v="0"/>
    <x v="1"/>
    <x v="1"/>
    <x v="1"/>
    <n v="16"/>
    <n v="6"/>
    <n v="1"/>
    <x v="1"/>
    <x v="0"/>
    <x v="0"/>
    <x v="12"/>
    <x v="0"/>
    <x v="0"/>
  </r>
  <r>
    <s v="Komplett"/>
    <n v="145753"/>
    <n v="1408"/>
    <x v="0"/>
    <x v="1"/>
    <x v="1"/>
    <x v="0"/>
    <x v="0"/>
    <x v="5"/>
    <s v="Uppsala"/>
    <x v="1"/>
    <s v="No"/>
    <m/>
    <x v="0"/>
    <x v="1"/>
    <n v="-1.3055795048651313"/>
    <x v="0"/>
    <x v="2"/>
    <x v="1"/>
    <x v="0"/>
    <n v="27"/>
    <n v="46"/>
    <n v="14"/>
    <x v="0"/>
    <x v="0"/>
    <x v="0"/>
    <x v="0"/>
    <n v="5"/>
    <n v="0"/>
    <n v="0"/>
    <x v="0"/>
    <x v="0"/>
    <x v="2"/>
    <x v="11"/>
    <x v="0"/>
    <x v="0"/>
  </r>
  <r>
    <s v="Komplett"/>
    <n v="145756"/>
    <n v="1409"/>
    <x v="0"/>
    <x v="0"/>
    <x v="1"/>
    <x v="0"/>
    <x v="0"/>
    <x v="3"/>
    <s v="Uppsala"/>
    <x v="1"/>
    <s v="Yes"/>
    <m/>
    <x v="1"/>
    <x v="1"/>
    <n v="1.5594541910331383"/>
    <x v="0"/>
    <x v="0"/>
    <x v="0"/>
    <x v="0"/>
    <n v="51"/>
    <n v="0"/>
    <n v="22"/>
    <x v="0"/>
    <x v="1"/>
    <x v="0"/>
    <x v="0"/>
    <n v="0"/>
    <n v="0"/>
    <n v="0"/>
    <x v="1"/>
    <x v="1"/>
    <x v="2"/>
    <x v="11"/>
    <x v="0"/>
    <x v="0"/>
  </r>
  <r>
    <s v="Komplett"/>
    <n v="145776"/>
    <n v="1410"/>
    <x v="0"/>
    <x v="1"/>
    <x v="1"/>
    <x v="1"/>
    <x v="0"/>
    <x v="2"/>
    <s v="Stockholm"/>
    <x v="1"/>
    <m/>
    <s v="No"/>
    <x v="0"/>
    <x v="0"/>
    <n v="-1.1886143259305597"/>
    <x v="0"/>
    <x v="0"/>
    <x v="1"/>
    <x v="0"/>
    <n v="27"/>
    <n v="12"/>
    <n v="10"/>
    <x v="0"/>
    <x v="0"/>
    <x v="0"/>
    <x v="0"/>
    <n v="4"/>
    <n v="0"/>
    <n v="0"/>
    <x v="1"/>
    <x v="2"/>
    <x v="1"/>
    <x v="10"/>
    <x v="1"/>
    <x v="0"/>
  </r>
  <r>
    <s v="Komplett"/>
    <n v="145801"/>
    <n v="1411"/>
    <x v="1"/>
    <x v="1"/>
    <x v="1"/>
    <x v="0"/>
    <x v="0"/>
    <x v="2"/>
    <s v="Göteborg"/>
    <x v="1"/>
    <m/>
    <s v="No"/>
    <x v="1"/>
    <x v="0"/>
    <n v="-0.40560734362769513"/>
    <x v="1"/>
    <x v="2"/>
    <x v="1"/>
    <x v="0"/>
    <n v="36"/>
    <n v="18"/>
    <n v="17"/>
    <x v="0"/>
    <x v="0"/>
    <x v="0"/>
    <x v="0"/>
    <n v="11"/>
    <n v="3"/>
    <n v="0"/>
    <x v="0"/>
    <x v="2"/>
    <x v="1"/>
    <x v="10"/>
    <x v="1"/>
    <x v="0"/>
  </r>
  <r>
    <s v="Bruten"/>
    <n v="145813"/>
    <n v="1412"/>
    <x v="1"/>
    <x v="0"/>
    <x v="1"/>
    <x v="0"/>
    <x v="0"/>
    <x v="2"/>
    <s v="Stockholm"/>
    <x v="1"/>
    <s v="Yes"/>
    <m/>
    <x v="1"/>
    <x v="1"/>
    <n v="-0.85474955837939481"/>
    <x v="0"/>
    <x v="1"/>
    <x v="1"/>
    <x v="1"/>
    <n v="43"/>
    <n v="3"/>
    <n v="54"/>
    <x v="0"/>
    <x v="0"/>
    <x v="1"/>
    <x v="0"/>
    <n v="11"/>
    <n v="2"/>
    <n v="0"/>
    <x v="0"/>
    <x v="0"/>
    <x v="1"/>
    <x v="9"/>
    <x v="0"/>
    <x v="0"/>
  </r>
  <r>
    <s v="Komplett"/>
    <n v="145886"/>
    <n v="1413"/>
    <x v="1"/>
    <x v="1"/>
    <x v="1"/>
    <x v="0"/>
    <x v="2"/>
    <x v="3"/>
    <s v="Göteborg"/>
    <x v="1"/>
    <s v="Yes"/>
    <m/>
    <x v="1"/>
    <x v="1"/>
    <n v="-3.8762193940177006E-2"/>
    <x v="0"/>
    <x v="2"/>
    <x v="1"/>
    <x v="0"/>
    <n v="0"/>
    <n v="0"/>
    <n v="4"/>
    <x v="0"/>
    <x v="0"/>
    <x v="0"/>
    <x v="0"/>
    <n v="5"/>
    <n v="2"/>
    <n v="1"/>
    <x v="0"/>
    <x v="2"/>
    <x v="1"/>
    <x v="9"/>
    <x v="1"/>
    <x v="0"/>
  </r>
  <r>
    <s v="Komplett"/>
    <n v="145891"/>
    <n v="1414"/>
    <x v="0"/>
    <x v="0"/>
    <x v="0"/>
    <x v="1"/>
    <x v="0"/>
    <x v="3"/>
    <s v="Lund"/>
    <x v="1"/>
    <s v="Yes"/>
    <m/>
    <x v="1"/>
    <x v="1"/>
    <n v="-0.19706860450794433"/>
    <x v="0"/>
    <x v="0"/>
    <x v="0"/>
    <x v="0"/>
    <n v="30"/>
    <n v="40"/>
    <n v="18"/>
    <x v="0"/>
    <x v="1"/>
    <x v="0"/>
    <x v="1"/>
    <n v="11"/>
    <n v="0"/>
    <n v="0"/>
    <x v="1"/>
    <x v="1"/>
    <x v="2"/>
    <x v="11"/>
    <x v="0"/>
    <x v="0"/>
  </r>
  <r>
    <s v="Komplett"/>
    <n v="145934"/>
    <n v="1415"/>
    <x v="1"/>
    <x v="1"/>
    <x v="1"/>
    <x v="0"/>
    <x v="0"/>
    <x v="3"/>
    <s v="Lund"/>
    <x v="1"/>
    <m/>
    <s v="No"/>
    <x v="0"/>
    <x v="0"/>
    <m/>
    <x v="0"/>
    <x v="0"/>
    <x v="0"/>
    <x v="0"/>
    <n v="31"/>
    <n v="27"/>
    <n v="3"/>
    <x v="1"/>
    <x v="1"/>
    <x v="1"/>
    <x v="0"/>
    <n v="4"/>
    <n v="1"/>
    <n v="0"/>
    <x v="1"/>
    <x v="1"/>
    <x v="0"/>
    <x v="11"/>
    <x v="0"/>
    <x v="0"/>
  </r>
  <r>
    <s v="Bruten"/>
    <n v="145962"/>
    <n v="1416"/>
    <x v="0"/>
    <x v="1"/>
    <x v="1"/>
    <x v="0"/>
    <x v="0"/>
    <x v="0"/>
    <s v="Göteborg"/>
    <x v="1"/>
    <s v="&lt;-2 SD"/>
    <s v="Yes"/>
    <x v="1"/>
    <x v="1"/>
    <n v="-3.771318760509248"/>
    <x v="0"/>
    <x v="0"/>
    <x v="1"/>
    <x v="0"/>
    <n v="54"/>
    <n v="8"/>
    <n v="2"/>
    <x v="0"/>
    <x v="1"/>
    <x v="0"/>
    <x v="0"/>
    <n v="5"/>
    <n v="1"/>
    <n v="0"/>
    <x v="1"/>
    <x v="2"/>
    <x v="1"/>
    <x v="9"/>
    <x v="1"/>
    <x v="0"/>
  </r>
  <r>
    <s v="Komplett"/>
    <n v="145979"/>
    <n v="1417"/>
    <x v="0"/>
    <x v="1"/>
    <x v="1"/>
    <x v="0"/>
    <x v="0"/>
    <x v="2"/>
    <s v="Uppsala"/>
    <x v="1"/>
    <s v="Yes"/>
    <m/>
    <x v="0"/>
    <x v="1"/>
    <n v="0.5932706161539113"/>
    <x v="0"/>
    <x v="2"/>
    <x v="1"/>
    <x v="0"/>
    <n v="24"/>
    <n v="19"/>
    <n v="57"/>
    <x v="0"/>
    <x v="0"/>
    <x v="0"/>
    <x v="0"/>
    <n v="10"/>
    <n v="0"/>
    <n v="1"/>
    <x v="0"/>
    <x v="0"/>
    <x v="2"/>
    <x v="9"/>
    <x v="0"/>
    <x v="0"/>
  </r>
  <r>
    <s v="Komplett"/>
    <n v="146083"/>
    <n v="1418"/>
    <x v="0"/>
    <x v="1"/>
    <x v="1"/>
    <x v="0"/>
    <x v="0"/>
    <x v="2"/>
    <s v="Umeå"/>
    <x v="1"/>
    <s v="No"/>
    <m/>
    <x v="1"/>
    <x v="1"/>
    <n v="0"/>
    <x v="0"/>
    <x v="0"/>
    <x v="1"/>
    <x v="1"/>
    <n v="46"/>
    <n v="23"/>
    <n v="43"/>
    <x v="0"/>
    <x v="0"/>
    <x v="0"/>
    <x v="0"/>
    <n v="22"/>
    <n v="5"/>
    <n v="0"/>
    <x v="0"/>
    <x v="0"/>
    <x v="2"/>
    <x v="11"/>
    <x v="0"/>
    <x v="0"/>
  </r>
  <r>
    <s v="Komplett"/>
    <n v="146114"/>
    <n v="1419"/>
    <x v="0"/>
    <x v="1"/>
    <x v="1"/>
    <x v="1"/>
    <x v="0"/>
    <x v="3"/>
    <s v="Göteborg"/>
    <x v="1"/>
    <s v="Yes"/>
    <m/>
    <x v="0"/>
    <x v="0"/>
    <n v="5.6010642021984171E-2"/>
    <x v="0"/>
    <x v="2"/>
    <x v="1"/>
    <x v="0"/>
    <n v="0"/>
    <n v="0"/>
    <n v="9"/>
    <x v="0"/>
    <x v="0"/>
    <x v="0"/>
    <x v="0"/>
    <n v="7"/>
    <n v="3"/>
    <n v="1"/>
    <x v="0"/>
    <x v="0"/>
    <x v="1"/>
    <x v="9"/>
    <x v="0"/>
    <x v="0"/>
  </r>
  <r>
    <s v="Komplett"/>
    <n v="146133"/>
    <n v="1420"/>
    <x v="0"/>
    <x v="0"/>
    <x v="1"/>
    <x v="0"/>
    <x v="0"/>
    <x v="0"/>
    <s v="Linköping"/>
    <x v="1"/>
    <m/>
    <s v="Yes"/>
    <x v="1"/>
    <x v="1"/>
    <n v="-0.32044279367853762"/>
    <x v="0"/>
    <x v="1"/>
    <x v="1"/>
    <x v="0"/>
    <n v="26"/>
    <n v="16"/>
    <n v="8"/>
    <x v="0"/>
    <x v="0"/>
    <x v="0"/>
    <x v="0"/>
    <n v="2"/>
    <n v="2"/>
    <n v="0"/>
    <x v="0"/>
    <x v="0"/>
    <x v="0"/>
    <x v="12"/>
    <x v="0"/>
    <x v="0"/>
  </r>
  <r>
    <s v="Bruten"/>
    <n v="146140"/>
    <n v="1421"/>
    <x v="0"/>
    <x v="1"/>
    <x v="1"/>
    <x v="0"/>
    <x v="0"/>
    <x v="5"/>
    <s v="Linköping"/>
    <x v="0"/>
    <m/>
    <s v="Yes"/>
    <x v="1"/>
    <x v="1"/>
    <n v="-0.58792850030818833"/>
    <x v="0"/>
    <x v="2"/>
    <x v="1"/>
    <x v="0"/>
    <n v="53"/>
    <n v="15"/>
    <n v="0"/>
    <x v="0"/>
    <x v="0"/>
    <x v="0"/>
    <x v="0"/>
    <n v="1"/>
    <n v="0"/>
    <n v="0"/>
    <x v="0"/>
    <x v="2"/>
    <x v="1"/>
    <x v="10"/>
    <x v="1"/>
    <x v="0"/>
  </r>
  <r>
    <s v="Bruten"/>
    <n v="146152"/>
    <n v="1422"/>
    <x v="1"/>
    <x v="1"/>
    <x v="1"/>
    <x v="0"/>
    <x v="0"/>
    <x v="0"/>
    <s v="Uppsala"/>
    <x v="0"/>
    <s v="Yes"/>
    <m/>
    <x v="0"/>
    <x v="1"/>
    <n v="-1.024901913684042"/>
    <x v="0"/>
    <x v="2"/>
    <x v="1"/>
    <x v="0"/>
    <n v="10"/>
    <n v="0"/>
    <n v="39"/>
    <x v="0"/>
    <x v="0"/>
    <x v="0"/>
    <x v="0"/>
    <n v="3"/>
    <n v="0"/>
    <n v="0"/>
    <x v="0"/>
    <x v="0"/>
    <x v="0"/>
    <x v="9"/>
    <x v="0"/>
    <x v="0"/>
  </r>
  <r>
    <s v="Komplett"/>
    <n v="146154"/>
    <n v="1423"/>
    <x v="1"/>
    <x v="0"/>
    <x v="1"/>
    <x v="0"/>
    <x v="0"/>
    <x v="5"/>
    <s v="Göteborg"/>
    <x v="1"/>
    <s v="&lt;-2 SD"/>
    <s v="Yes"/>
    <x v="1"/>
    <x v="0"/>
    <n v="-2.9877369007803791"/>
    <x v="0"/>
    <x v="0"/>
    <x v="0"/>
    <x v="0"/>
    <n v="28"/>
    <n v="28"/>
    <n v="4"/>
    <x v="0"/>
    <x v="1"/>
    <x v="1"/>
    <x v="1"/>
    <n v="5"/>
    <n v="2"/>
    <n v="0"/>
    <x v="0"/>
    <x v="0"/>
    <x v="2"/>
    <x v="11"/>
    <x v="0"/>
    <x v="0"/>
  </r>
  <r>
    <s v="Bruten"/>
    <n v="146212"/>
    <n v="1424"/>
    <x v="0"/>
    <x v="0"/>
    <x v="1"/>
    <x v="0"/>
    <x v="1"/>
    <x v="4"/>
    <s v="Linköping"/>
    <x v="0"/>
    <s v="&lt;-2 SD"/>
    <s v="Yes"/>
    <x v="1"/>
    <x v="1"/>
    <n v="-3.2542011202987462"/>
    <x v="0"/>
    <x v="1"/>
    <x v="0"/>
    <x v="0"/>
    <n v="35"/>
    <n v="11"/>
    <n v="44"/>
    <x v="0"/>
    <x v="0"/>
    <x v="1"/>
    <x v="0"/>
    <n v="9"/>
    <n v="1"/>
    <n v="2"/>
    <x v="0"/>
    <x v="0"/>
    <x v="2"/>
    <x v="11"/>
    <x v="0"/>
    <x v="0"/>
  </r>
  <r>
    <s v="Komplett"/>
    <n v="146290"/>
    <n v="1425"/>
    <x v="0"/>
    <x v="1"/>
    <x v="1"/>
    <x v="0"/>
    <x v="1"/>
    <x v="4"/>
    <s v="Lund"/>
    <x v="0"/>
    <s v="&lt;-2 SD"/>
    <s v="Yes"/>
    <x v="1"/>
    <x v="1"/>
    <n v="-2.9877369007803791"/>
    <x v="0"/>
    <x v="0"/>
    <x v="1"/>
    <x v="0"/>
    <n v="45"/>
    <n v="4"/>
    <n v="0"/>
    <x v="0"/>
    <x v="0"/>
    <x v="0"/>
    <x v="0"/>
    <n v="7"/>
    <n v="11"/>
    <n v="0"/>
    <x v="0"/>
    <x v="2"/>
    <x v="1"/>
    <x v="9"/>
    <x v="1"/>
    <x v="0"/>
  </r>
  <r>
    <s v="Komplett"/>
    <n v="146291"/>
    <n v="1426"/>
    <x v="0"/>
    <x v="1"/>
    <x v="1"/>
    <x v="0"/>
    <x v="1"/>
    <x v="3"/>
    <s v="Lund"/>
    <x v="1"/>
    <m/>
    <s v="Yes"/>
    <x v="1"/>
    <x v="1"/>
    <n v="1.471571906354515"/>
    <x v="0"/>
    <x v="0"/>
    <x v="0"/>
    <x v="0"/>
    <n v="37"/>
    <n v="7"/>
    <n v="12"/>
    <x v="0"/>
    <x v="0"/>
    <x v="0"/>
    <x v="0"/>
    <n v="8"/>
    <n v="8"/>
    <n v="0"/>
    <x v="1"/>
    <x v="2"/>
    <x v="1"/>
    <x v="9"/>
    <x v="1"/>
    <x v="0"/>
  </r>
  <r>
    <s v="Bruten"/>
    <n v="146296"/>
    <n v="1427"/>
    <x v="0"/>
    <x v="1"/>
    <x v="1"/>
    <x v="1"/>
    <x v="2"/>
    <x v="0"/>
    <s v="Lund"/>
    <x v="1"/>
    <m/>
    <s v="Yes"/>
    <x v="1"/>
    <x v="0"/>
    <n v="-0.35449900948806168"/>
    <x v="0"/>
    <x v="0"/>
    <x v="1"/>
    <x v="0"/>
    <n v="0"/>
    <n v="10"/>
    <n v="0"/>
    <x v="1"/>
    <x v="0"/>
    <x v="1"/>
    <x v="0"/>
    <n v="0"/>
    <n v="0"/>
    <n v="0"/>
    <x v="1"/>
    <x v="2"/>
    <x v="1"/>
    <x v="9"/>
    <x v="1"/>
    <x v="0"/>
  </r>
  <r>
    <s v="Bruten"/>
    <n v="146300"/>
    <n v="1428"/>
    <x v="1"/>
    <x v="1"/>
    <x v="1"/>
    <x v="0"/>
    <x v="0"/>
    <x v="3"/>
    <s v="Lund"/>
    <x v="1"/>
    <m/>
    <s v="Yes"/>
    <x v="0"/>
    <x v="0"/>
    <n v="-1.320565294617345"/>
    <x v="0"/>
    <x v="2"/>
    <x v="1"/>
    <x v="0"/>
    <n v="19"/>
    <n v="0"/>
    <n v="12"/>
    <x v="0"/>
    <x v="0"/>
    <x v="0"/>
    <x v="0"/>
    <n v="2"/>
    <n v="0"/>
    <n v="0"/>
    <x v="0"/>
    <x v="0"/>
    <x v="0"/>
    <x v="11"/>
    <x v="0"/>
    <x v="0"/>
  </r>
  <r>
    <s v="Komplett"/>
    <n v="146316"/>
    <n v="1429"/>
    <x v="0"/>
    <x v="1"/>
    <x v="1"/>
    <x v="0"/>
    <x v="0"/>
    <x v="0"/>
    <s v="Umeå"/>
    <x v="1"/>
    <s v="Yes"/>
    <m/>
    <x v="1"/>
    <x v="1"/>
    <n v="-0.55325034578146604"/>
    <x v="0"/>
    <x v="0"/>
    <x v="1"/>
    <x v="0"/>
    <n v="104"/>
    <n v="36"/>
    <n v="47"/>
    <x v="0"/>
    <x v="0"/>
    <x v="0"/>
    <x v="0"/>
    <n v="20"/>
    <n v="0"/>
    <n v="0"/>
    <x v="0"/>
    <x v="2"/>
    <x v="1"/>
    <x v="11"/>
    <x v="1"/>
    <x v="0"/>
  </r>
  <r>
    <s v="Komplett"/>
    <n v="146352"/>
    <n v="1430"/>
    <x v="0"/>
    <x v="0"/>
    <x v="1"/>
    <x v="0"/>
    <x v="0"/>
    <x v="2"/>
    <s v="Lund"/>
    <x v="1"/>
    <s v="Yes"/>
    <s v="&lt;-2 SD"/>
    <x v="0"/>
    <x v="1"/>
    <n v="-3.3934252386002122"/>
    <x v="0"/>
    <x v="0"/>
    <x v="1"/>
    <x v="1"/>
    <n v="44"/>
    <n v="19"/>
    <n v="39"/>
    <x v="0"/>
    <x v="0"/>
    <x v="1"/>
    <x v="0"/>
    <n v="13"/>
    <n v="1"/>
    <n v="0"/>
    <x v="0"/>
    <x v="0"/>
    <x v="1"/>
    <x v="9"/>
    <x v="0"/>
    <x v="0"/>
  </r>
  <r>
    <s v="Komplett"/>
    <n v="146393"/>
    <n v="1431"/>
    <x v="1"/>
    <x v="1"/>
    <x v="1"/>
    <x v="0"/>
    <x v="0"/>
    <x v="0"/>
    <s v="Umeå"/>
    <x v="1"/>
    <m/>
    <s v="Yes"/>
    <x v="1"/>
    <x v="1"/>
    <n v="-0.24655066141956286"/>
    <x v="0"/>
    <x v="2"/>
    <x v="1"/>
    <x v="0"/>
    <n v="44"/>
    <n v="14"/>
    <n v="16"/>
    <x v="0"/>
    <x v="0"/>
    <x v="0"/>
    <x v="0"/>
    <n v="11"/>
    <n v="1"/>
    <n v="0"/>
    <x v="0"/>
    <x v="2"/>
    <x v="1"/>
    <x v="9"/>
    <x v="1"/>
    <x v="0"/>
  </r>
  <r>
    <s v="Komplett"/>
    <n v="146419"/>
    <n v="1432"/>
    <x v="0"/>
    <x v="1"/>
    <x v="1"/>
    <x v="0"/>
    <x v="0"/>
    <x v="2"/>
    <s v="Uppsala"/>
    <x v="1"/>
    <m/>
    <s v="Yes"/>
    <x v="1"/>
    <x v="0"/>
    <n v="-1.2658844150153366"/>
    <x v="0"/>
    <x v="0"/>
    <x v="0"/>
    <x v="0"/>
    <n v="35"/>
    <n v="6"/>
    <n v="0"/>
    <x v="0"/>
    <x v="0"/>
    <x v="1"/>
    <x v="1"/>
    <n v="3"/>
    <n v="0"/>
    <n v="0"/>
    <x v="0"/>
    <x v="2"/>
    <x v="1"/>
    <x v="10"/>
    <x v="1"/>
    <x v="0"/>
  </r>
  <r>
    <s v="Komplett"/>
    <n v="146433"/>
    <n v="1433"/>
    <x v="0"/>
    <x v="0"/>
    <x v="1"/>
    <x v="0"/>
    <x v="0"/>
    <x v="2"/>
    <s v="Uppsala"/>
    <x v="1"/>
    <s v="&lt;-2 SD"/>
    <s v="No"/>
    <x v="1"/>
    <x v="1"/>
    <n v="-2.8293642123661784"/>
    <x v="0"/>
    <x v="0"/>
    <x v="1"/>
    <x v="1"/>
    <n v="12"/>
    <n v="32"/>
    <n v="29"/>
    <x v="1"/>
    <x v="0"/>
    <x v="1"/>
    <x v="0"/>
    <n v="2"/>
    <n v="0"/>
    <n v="0"/>
    <x v="0"/>
    <x v="0"/>
    <x v="1"/>
    <x v="9"/>
    <x v="0"/>
    <x v="0"/>
  </r>
  <r>
    <s v="Komplett"/>
    <n v="146472"/>
    <n v="1434"/>
    <x v="1"/>
    <x v="1"/>
    <x v="1"/>
    <x v="0"/>
    <x v="2"/>
    <x v="5"/>
    <s v="Göteborg"/>
    <x v="0"/>
    <s v="Yes"/>
    <s v="&lt;-2 SD"/>
    <x v="0"/>
    <x v="0"/>
    <n v="-3.097826086956522"/>
    <x v="1"/>
    <x v="2"/>
    <x v="1"/>
    <x v="0"/>
    <n v="0"/>
    <n v="0"/>
    <n v="1"/>
    <x v="0"/>
    <x v="0"/>
    <x v="1"/>
    <x v="0"/>
    <n v="0"/>
    <n v="0"/>
    <n v="0"/>
    <x v="0"/>
    <x v="0"/>
    <x v="2"/>
    <x v="11"/>
    <x v="0"/>
    <x v="0"/>
  </r>
  <r>
    <s v="Komplett"/>
    <n v="146586"/>
    <n v="1435"/>
    <x v="0"/>
    <x v="1"/>
    <x v="1"/>
    <x v="0"/>
    <x v="0"/>
    <x v="3"/>
    <s v="Stockholm"/>
    <x v="1"/>
    <s v="No"/>
    <m/>
    <x v="0"/>
    <x v="0"/>
    <n v="-0.3395585738539898"/>
    <x v="0"/>
    <x v="2"/>
    <x v="1"/>
    <x v="0"/>
    <n v="36"/>
    <n v="27"/>
    <n v="69"/>
    <x v="1"/>
    <x v="0"/>
    <x v="0"/>
    <x v="0"/>
    <n v="16"/>
    <n v="2"/>
    <n v="1"/>
    <x v="0"/>
    <x v="0"/>
    <x v="2"/>
    <x v="11"/>
    <x v="0"/>
    <x v="0"/>
  </r>
  <r>
    <s v="Komplett"/>
    <n v="146590"/>
    <n v="1436"/>
    <x v="0"/>
    <x v="0"/>
    <x v="1"/>
    <x v="0"/>
    <x v="0"/>
    <x v="3"/>
    <s v="Göteborg"/>
    <x v="1"/>
    <m/>
    <s v="Yes"/>
    <x v="0"/>
    <x v="0"/>
    <s v="m"/>
    <x v="0"/>
    <x v="2"/>
    <x v="1"/>
    <x v="0"/>
    <n v="10"/>
    <n v="23"/>
    <n v="10"/>
    <x v="0"/>
    <x v="0"/>
    <x v="0"/>
    <x v="0"/>
    <n v="10"/>
    <n v="5"/>
    <n v="3"/>
    <x v="0"/>
    <x v="1"/>
    <x v="0"/>
    <x v="11"/>
    <x v="0"/>
    <x v="0"/>
  </r>
  <r>
    <s v="Komplett"/>
    <n v="146626"/>
    <n v="1437"/>
    <x v="1"/>
    <x v="1"/>
    <x v="1"/>
    <x v="0"/>
    <x v="2"/>
    <x v="2"/>
    <s v="Umeå"/>
    <x v="1"/>
    <s v="Yes"/>
    <m/>
    <x v="0"/>
    <x v="0"/>
    <n v="-0.51792285675344141"/>
    <x v="0"/>
    <x v="1"/>
    <x v="1"/>
    <x v="0"/>
    <n v="25"/>
    <n v="0"/>
    <n v="52"/>
    <x v="0"/>
    <x v="1"/>
    <x v="0"/>
    <x v="0"/>
    <n v="24"/>
    <n v="7"/>
    <n v="0"/>
    <x v="0"/>
    <x v="0"/>
    <x v="0"/>
    <x v="10"/>
    <x v="0"/>
    <x v="0"/>
  </r>
  <r>
    <s v="Komplett"/>
    <n v="146664"/>
    <n v="1438"/>
    <x v="1"/>
    <x v="0"/>
    <x v="1"/>
    <x v="0"/>
    <x v="2"/>
    <x v="2"/>
    <s v="Umeå"/>
    <x v="1"/>
    <s v="&lt;-2 SD"/>
    <s v="Yes"/>
    <x v="0"/>
    <x v="0"/>
    <n v="-3.0731622140736858"/>
    <x v="1"/>
    <x v="0"/>
    <x v="1"/>
    <x v="1"/>
    <n v="26"/>
    <n v="0"/>
    <n v="0"/>
    <x v="1"/>
    <x v="0"/>
    <x v="1"/>
    <x v="1"/>
    <n v="0"/>
    <n v="0"/>
    <n v="0"/>
    <x v="1"/>
    <x v="0"/>
    <x v="0"/>
    <x v="9"/>
    <x v="0"/>
    <x v="0"/>
  </r>
  <r>
    <s v="Komplett"/>
    <n v="146803"/>
    <n v="1439"/>
    <x v="0"/>
    <x v="0"/>
    <x v="1"/>
    <x v="1"/>
    <x v="0"/>
    <x v="2"/>
    <s v="Lund"/>
    <x v="1"/>
    <m/>
    <s v="Yes"/>
    <x v="0"/>
    <x v="0"/>
    <n v="0.83105300496604839"/>
    <x v="0"/>
    <x v="1"/>
    <x v="1"/>
    <x v="0"/>
    <n v="0"/>
    <n v="0"/>
    <n v="2"/>
    <x v="0"/>
    <x v="0"/>
    <x v="1"/>
    <x v="0"/>
    <n v="1"/>
    <n v="1"/>
    <n v="0"/>
    <x v="1"/>
    <x v="0"/>
    <x v="0"/>
    <x v="11"/>
    <x v="0"/>
    <x v="0"/>
  </r>
  <r>
    <s v="Komplett"/>
    <n v="146871"/>
    <n v="1440"/>
    <x v="0"/>
    <x v="0"/>
    <x v="1"/>
    <x v="0"/>
    <x v="0"/>
    <x v="2"/>
    <s v="Lund"/>
    <x v="1"/>
    <m/>
    <s v="No"/>
    <x v="0"/>
    <x v="0"/>
    <n v="0.38450162673765154"/>
    <x v="0"/>
    <x v="1"/>
    <x v="1"/>
    <x v="0"/>
    <n v="35"/>
    <n v="5"/>
    <n v="3"/>
    <x v="0"/>
    <x v="0"/>
    <x v="1"/>
    <x v="0"/>
    <n v="1"/>
    <n v="0"/>
    <n v="0"/>
    <x v="0"/>
    <x v="0"/>
    <x v="0"/>
    <x v="11"/>
    <x v="0"/>
    <x v="0"/>
  </r>
  <r>
    <s v="Komplett"/>
    <n v="146942"/>
    <n v="1441"/>
    <x v="1"/>
    <x v="1"/>
    <x v="1"/>
    <x v="0"/>
    <x v="0"/>
    <x v="2"/>
    <s v="Stockholm"/>
    <x v="1"/>
    <s v="Yes"/>
    <m/>
    <x v="0"/>
    <x v="0"/>
    <n v="-0.80698287220026343"/>
    <x v="1"/>
    <x v="0"/>
    <x v="1"/>
    <x v="0"/>
    <n v="0"/>
    <n v="0"/>
    <n v="0"/>
    <x v="0"/>
    <x v="0"/>
    <x v="1"/>
    <x v="0"/>
    <n v="0"/>
    <n v="0"/>
    <n v="0"/>
    <x v="0"/>
    <x v="0"/>
    <x v="2"/>
    <x v="11"/>
    <x v="0"/>
    <x v="0"/>
  </r>
  <r>
    <s v="Komplett"/>
    <n v="146943"/>
    <n v="1442"/>
    <x v="0"/>
    <x v="1"/>
    <x v="1"/>
    <x v="0"/>
    <x v="0"/>
    <x v="0"/>
    <s v="Stockholm"/>
    <x v="1"/>
    <s v="Yes"/>
    <m/>
    <x v="0"/>
    <x v="1"/>
    <n v="-0.68063134424690486"/>
    <x v="0"/>
    <x v="2"/>
    <x v="1"/>
    <x v="0"/>
    <n v="0"/>
    <n v="0"/>
    <n v="17"/>
    <x v="0"/>
    <x v="0"/>
    <x v="0"/>
    <x v="0"/>
    <n v="3"/>
    <n v="2"/>
    <n v="0"/>
    <x v="0"/>
    <x v="2"/>
    <x v="1"/>
    <x v="9"/>
    <x v="1"/>
    <x v="0"/>
  </r>
  <r>
    <s v="Komplett"/>
    <n v="146944"/>
    <n v="1443"/>
    <x v="0"/>
    <x v="1"/>
    <x v="1"/>
    <x v="0"/>
    <x v="0"/>
    <x v="3"/>
    <s v="Uppsala"/>
    <x v="1"/>
    <s v="Yes"/>
    <m/>
    <x v="0"/>
    <x v="0"/>
    <n v="-0.40080160320641278"/>
    <x v="0"/>
    <x v="0"/>
    <x v="0"/>
    <x v="0"/>
    <n v="0"/>
    <n v="0"/>
    <n v="16"/>
    <x v="0"/>
    <x v="1"/>
    <x v="1"/>
    <x v="0"/>
    <n v="7"/>
    <n v="0"/>
    <n v="1"/>
    <x v="1"/>
    <x v="1"/>
    <x v="2"/>
    <x v="11"/>
    <x v="0"/>
    <x v="0"/>
  </r>
  <r>
    <s v="Komplett"/>
    <n v="147007"/>
    <n v="1444"/>
    <x v="1"/>
    <x v="1"/>
    <x v="1"/>
    <x v="0"/>
    <x v="0"/>
    <x v="2"/>
    <s v="Göteborg"/>
    <x v="1"/>
    <m/>
    <s v="No"/>
    <x v="1"/>
    <x v="0"/>
    <n v="-1.9673806583485924"/>
    <x v="0"/>
    <x v="0"/>
    <x v="1"/>
    <x v="1"/>
    <n v="45"/>
    <n v="17"/>
    <n v="3"/>
    <x v="0"/>
    <x v="0"/>
    <x v="1"/>
    <x v="0"/>
    <n v="8"/>
    <n v="2"/>
    <n v="0"/>
    <x v="0"/>
    <x v="0"/>
    <x v="2"/>
    <x v="9"/>
    <x v="0"/>
    <x v="0"/>
  </r>
  <r>
    <s v="Komplett"/>
    <n v="147042"/>
    <n v="1445"/>
    <x v="1"/>
    <x v="1"/>
    <x v="1"/>
    <x v="0"/>
    <x v="0"/>
    <x v="2"/>
    <s v="Göteborg"/>
    <x v="1"/>
    <m/>
    <s v="Yes"/>
    <x v="1"/>
    <x v="1"/>
    <n v="-0.87933561309233021"/>
    <x v="0"/>
    <x v="2"/>
    <x v="1"/>
    <x v="0"/>
    <n v="24"/>
    <n v="27"/>
    <n v="2"/>
    <x v="0"/>
    <x v="0"/>
    <x v="0"/>
    <x v="0"/>
    <n v="4"/>
    <n v="0"/>
    <n v="0"/>
    <x v="0"/>
    <x v="2"/>
    <x v="1"/>
    <x v="10"/>
    <x v="1"/>
    <x v="0"/>
  </r>
  <r>
    <s v="Komplett"/>
    <n v="147091"/>
    <n v="1446"/>
    <x v="1"/>
    <x v="1"/>
    <x v="1"/>
    <x v="0"/>
    <x v="0"/>
    <x v="2"/>
    <s v="Uppsala"/>
    <x v="1"/>
    <m/>
    <s v="Yes"/>
    <x v="0"/>
    <x v="0"/>
    <n v="-0.20173063651324522"/>
    <x v="0"/>
    <x v="2"/>
    <x v="1"/>
    <x v="0"/>
    <n v="33"/>
    <n v="16"/>
    <n v="16"/>
    <x v="1"/>
    <x v="0"/>
    <x v="0"/>
    <x v="0"/>
    <n v="3"/>
    <n v="0"/>
    <n v="0"/>
    <x v="1"/>
    <x v="1"/>
    <x v="0"/>
    <x v="9"/>
    <x v="0"/>
    <x v="0"/>
  </r>
  <r>
    <s v="Komplett"/>
    <n v="147108"/>
    <n v="1447"/>
    <x v="0"/>
    <x v="1"/>
    <x v="1"/>
    <x v="0"/>
    <x v="0"/>
    <x v="2"/>
    <s v="Göteborg"/>
    <x v="1"/>
    <s v="&lt;-2 SD"/>
    <s v="Yes"/>
    <x v="0"/>
    <x v="1"/>
    <n v="-3.0828516377649327"/>
    <x v="0"/>
    <x v="0"/>
    <x v="1"/>
    <x v="1"/>
    <n v="17"/>
    <n v="21"/>
    <n v="38"/>
    <x v="0"/>
    <x v="0"/>
    <x v="1"/>
    <x v="0"/>
    <n v="12"/>
    <n v="2"/>
    <n v="0"/>
    <x v="0"/>
    <x v="2"/>
    <x v="2"/>
    <x v="9"/>
    <x v="0"/>
    <x v="0"/>
  </r>
  <r>
    <s v="Bruten"/>
    <n v="147157"/>
    <n v="1448"/>
    <x v="1"/>
    <x v="1"/>
    <x v="1"/>
    <x v="0"/>
    <x v="0"/>
    <x v="3"/>
    <s v="Uppsala"/>
    <x v="1"/>
    <s v="Yes"/>
    <m/>
    <x v="0"/>
    <x v="0"/>
    <n v="-0.2824858757062147"/>
    <x v="0"/>
    <x v="0"/>
    <x v="1"/>
    <x v="0"/>
    <n v="15"/>
    <n v="0"/>
    <n v="29"/>
    <x v="0"/>
    <x v="0"/>
    <x v="1"/>
    <x v="0"/>
    <n v="8"/>
    <n v="0"/>
    <n v="0"/>
    <x v="0"/>
    <x v="0"/>
    <x v="2"/>
    <x v="11"/>
    <x v="0"/>
    <x v="0"/>
  </r>
  <r>
    <s v="Komplett"/>
    <n v="147196"/>
    <n v="1449"/>
    <x v="1"/>
    <x v="0"/>
    <x v="1"/>
    <x v="0"/>
    <x v="0"/>
    <x v="1"/>
    <s v="Stockholm"/>
    <x v="1"/>
    <m/>
    <s v="Yes"/>
    <x v="1"/>
    <x v="1"/>
    <n v="-1.5586546349466774"/>
    <x v="0"/>
    <x v="0"/>
    <x v="0"/>
    <x v="1"/>
    <n v="10"/>
    <n v="0"/>
    <n v="5"/>
    <x v="1"/>
    <x v="1"/>
    <x v="1"/>
    <x v="0"/>
    <n v="7"/>
    <n v="8"/>
    <n v="8"/>
    <x v="0"/>
    <x v="1"/>
    <x v="0"/>
    <x v="11"/>
    <x v="0"/>
    <x v="0"/>
  </r>
  <r>
    <s v="Bruten"/>
    <n v="147200"/>
    <n v="1450"/>
    <x v="1"/>
    <x v="1"/>
    <x v="1"/>
    <x v="0"/>
    <x v="0"/>
    <x v="2"/>
    <s v="Lund"/>
    <x v="1"/>
    <s v="&lt;-2 SD"/>
    <s v="Yes"/>
    <x v="0"/>
    <x v="0"/>
    <n v="-2.850786228741657"/>
    <x v="0"/>
    <x v="0"/>
    <x v="1"/>
    <x v="0"/>
    <n v="44"/>
    <n v="30"/>
    <n v="0"/>
    <x v="0"/>
    <x v="0"/>
    <x v="0"/>
    <x v="0"/>
    <n v="3"/>
    <n v="0"/>
    <n v="0"/>
    <x v="0"/>
    <x v="0"/>
    <x v="2"/>
    <x v="9"/>
    <x v="0"/>
    <x v="0"/>
  </r>
  <r>
    <s v="Komplett"/>
    <n v="147231"/>
    <n v="1451"/>
    <x v="1"/>
    <x v="0"/>
    <x v="1"/>
    <x v="1"/>
    <x v="0"/>
    <x v="1"/>
    <s v="Stockholm"/>
    <x v="1"/>
    <m/>
    <s v="Yes"/>
    <x v="0"/>
    <x v="1"/>
    <n v="-1.9913120362895476"/>
    <x v="0"/>
    <x v="2"/>
    <x v="1"/>
    <x v="1"/>
    <n v="17"/>
    <n v="22"/>
    <n v="0"/>
    <x v="1"/>
    <x v="0"/>
    <x v="0"/>
    <x v="0"/>
    <n v="2"/>
    <n v="1"/>
    <n v="0"/>
    <x v="0"/>
    <x v="0"/>
    <x v="2"/>
    <x v="11"/>
    <x v="0"/>
    <x v="0"/>
  </r>
  <r>
    <s v="Komplett"/>
    <n v="147235"/>
    <n v="1452"/>
    <x v="1"/>
    <x v="0"/>
    <x v="1"/>
    <x v="0"/>
    <x v="0"/>
    <x v="0"/>
    <s v="Stockholm"/>
    <x v="1"/>
    <s v="&lt;-2 SD"/>
    <s v="Yes"/>
    <x v="0"/>
    <x v="0"/>
    <n v="-2.2502611910311017"/>
    <x v="1"/>
    <x v="0"/>
    <x v="1"/>
    <x v="0"/>
    <n v="19"/>
    <n v="36"/>
    <n v="11"/>
    <x v="0"/>
    <x v="0"/>
    <x v="0"/>
    <x v="0"/>
    <n v="7"/>
    <n v="1"/>
    <n v="0"/>
    <x v="1"/>
    <x v="0"/>
    <x v="0"/>
    <x v="11"/>
    <x v="0"/>
    <x v="0"/>
  </r>
  <r>
    <s v="Komplett"/>
    <n v="147282"/>
    <n v="1453"/>
    <x v="0"/>
    <x v="0"/>
    <x v="0"/>
    <x v="1"/>
    <x v="0"/>
    <x v="2"/>
    <s v="Stockholm"/>
    <x v="1"/>
    <m/>
    <s v="Yes"/>
    <x v="0"/>
    <x v="0"/>
    <n v="-1.1589153158612331"/>
    <x v="1"/>
    <x v="2"/>
    <x v="1"/>
    <x v="0"/>
    <n v="28"/>
    <n v="45"/>
    <n v="0"/>
    <x v="0"/>
    <x v="0"/>
    <x v="0"/>
    <x v="0"/>
    <n v="4"/>
    <n v="0"/>
    <n v="0"/>
    <x v="1"/>
    <x v="0"/>
    <x v="0"/>
    <x v="9"/>
    <x v="0"/>
    <x v="0"/>
  </r>
  <r>
    <s v="Komplett"/>
    <n v="147283"/>
    <n v="1454"/>
    <x v="1"/>
    <x v="1"/>
    <x v="1"/>
    <x v="0"/>
    <x v="0"/>
    <x v="0"/>
    <s v="Stockholm"/>
    <x v="1"/>
    <m/>
    <s v="Yes"/>
    <x v="1"/>
    <x v="0"/>
    <n v="-1.0204081632653061"/>
    <x v="0"/>
    <x v="0"/>
    <x v="1"/>
    <x v="0"/>
    <n v="4"/>
    <n v="46"/>
    <n v="6"/>
    <x v="0"/>
    <x v="0"/>
    <x v="1"/>
    <x v="0"/>
    <n v="2"/>
    <n v="1"/>
    <n v="0"/>
    <x v="0"/>
    <x v="0"/>
    <x v="2"/>
    <x v="11"/>
    <x v="0"/>
    <x v="0"/>
  </r>
  <r>
    <s v="Bruten"/>
    <n v="147334"/>
    <n v="1455"/>
    <x v="0"/>
    <x v="1"/>
    <x v="1"/>
    <x v="0"/>
    <x v="0"/>
    <x v="0"/>
    <s v="Uppsala"/>
    <x v="1"/>
    <s v="Yes"/>
    <m/>
    <x v="0"/>
    <x v="0"/>
    <n v="-1.0598894523904496"/>
    <x v="0"/>
    <x v="2"/>
    <x v="1"/>
    <x v="0"/>
    <n v="14"/>
    <n v="0"/>
    <n v="40"/>
    <x v="0"/>
    <x v="0"/>
    <x v="0"/>
    <x v="0"/>
    <n v="4"/>
    <n v="0"/>
    <n v="0"/>
    <x v="0"/>
    <x v="0"/>
    <x v="2"/>
    <x v="11"/>
    <x v="0"/>
    <x v="0"/>
  </r>
  <r>
    <s v="Komplett"/>
    <n v="147339"/>
    <n v="1456"/>
    <x v="0"/>
    <x v="0"/>
    <x v="1"/>
    <x v="0"/>
    <x v="0"/>
    <x v="2"/>
    <s v="Göteborg"/>
    <x v="1"/>
    <s v="Yes"/>
    <s v="&lt;-2 SD"/>
    <x v="1"/>
    <x v="1"/>
    <n v="-2.7835940386747136"/>
    <x v="0"/>
    <x v="0"/>
    <x v="0"/>
    <x v="0"/>
    <n v="36"/>
    <n v="16"/>
    <n v="27"/>
    <x v="0"/>
    <x v="0"/>
    <x v="1"/>
    <x v="0"/>
    <n v="20"/>
    <n v="7"/>
    <n v="4"/>
    <x v="0"/>
    <x v="1"/>
    <x v="2"/>
    <x v="11"/>
    <x v="0"/>
    <x v="0"/>
  </r>
  <r>
    <s v="Komplett"/>
    <n v="147400"/>
    <n v="1457"/>
    <x v="0"/>
    <x v="1"/>
    <x v="1"/>
    <x v="1"/>
    <x v="2"/>
    <x v="5"/>
    <s v="Göteborg"/>
    <x v="0"/>
    <m/>
    <s v="Yes"/>
    <x v="0"/>
    <x v="1"/>
    <n v="-1.0542661000326905"/>
    <x v="0"/>
    <x v="1"/>
    <x v="1"/>
    <x v="0"/>
    <n v="5"/>
    <n v="1"/>
    <n v="0"/>
    <x v="0"/>
    <x v="1"/>
    <x v="0"/>
    <x v="0"/>
    <n v="1"/>
    <n v="0"/>
    <n v="0"/>
    <x v="1"/>
    <x v="2"/>
    <x v="1"/>
    <x v="9"/>
    <x v="1"/>
    <x v="0"/>
  </r>
  <r>
    <s v="Komplett"/>
    <n v="147401"/>
    <n v="1458"/>
    <x v="0"/>
    <x v="0"/>
    <x v="1"/>
    <x v="1"/>
    <x v="2"/>
    <x v="5"/>
    <s v="Göteborg"/>
    <x v="0"/>
    <s v="Yes"/>
    <m/>
    <x v="0"/>
    <x v="1"/>
    <n v="-0.53072055521535011"/>
    <x v="0"/>
    <x v="1"/>
    <x v="0"/>
    <x v="1"/>
    <n v="37"/>
    <n v="8"/>
    <n v="37"/>
    <x v="0"/>
    <x v="0"/>
    <x v="1"/>
    <x v="1"/>
    <n v="16"/>
    <n v="13"/>
    <n v="1"/>
    <x v="0"/>
    <x v="0"/>
    <x v="0"/>
    <x v="11"/>
    <x v="0"/>
    <x v="0"/>
  </r>
  <r>
    <s v="Komplett"/>
    <n v="147414"/>
    <n v="1459"/>
    <x v="0"/>
    <x v="0"/>
    <x v="1"/>
    <x v="1"/>
    <x v="0"/>
    <x v="3"/>
    <s v="Lund"/>
    <x v="1"/>
    <s v="Yes"/>
    <m/>
    <x v="1"/>
    <x v="1"/>
    <n v="0.15587596726604688"/>
    <x v="0"/>
    <x v="1"/>
    <x v="0"/>
    <x v="0"/>
    <n v="35"/>
    <n v="18"/>
    <n v="15"/>
    <x v="0"/>
    <x v="0"/>
    <x v="0"/>
    <x v="0"/>
    <n v="5"/>
    <n v="0"/>
    <n v="0"/>
    <x v="1"/>
    <x v="0"/>
    <x v="2"/>
    <x v="11"/>
    <x v="0"/>
    <x v="0"/>
  </r>
  <r>
    <s v="Komplett"/>
    <n v="147435"/>
    <n v="1460"/>
    <x v="0"/>
    <x v="0"/>
    <x v="1"/>
    <x v="0"/>
    <x v="0"/>
    <x v="2"/>
    <s v="Lund"/>
    <x v="1"/>
    <s v="&lt;-2 SD"/>
    <s v="Yes"/>
    <x v="1"/>
    <x v="1"/>
    <n v="-2.6102401729863307"/>
    <x v="0"/>
    <x v="1"/>
    <x v="0"/>
    <x v="1"/>
    <n v="6"/>
    <n v="6"/>
    <n v="0"/>
    <x v="0"/>
    <x v="0"/>
    <x v="1"/>
    <x v="1"/>
    <n v="3"/>
    <n v="0"/>
    <n v="0"/>
    <x v="1"/>
    <x v="0"/>
    <x v="0"/>
    <x v="11"/>
    <x v="0"/>
    <x v="0"/>
  </r>
  <r>
    <s v="Komplett"/>
    <n v="147457"/>
    <n v="1461"/>
    <x v="1"/>
    <x v="1"/>
    <x v="1"/>
    <x v="0"/>
    <x v="0"/>
    <x v="2"/>
    <s v="Göteborg"/>
    <x v="1"/>
    <m/>
    <s v="Yes"/>
    <x v="0"/>
    <x v="0"/>
    <n v="-0.51234611826656229"/>
    <x v="1"/>
    <x v="1"/>
    <x v="1"/>
    <x v="1"/>
    <n v="3"/>
    <n v="18"/>
    <n v="0"/>
    <x v="0"/>
    <x v="0"/>
    <x v="0"/>
    <x v="0"/>
    <n v="2"/>
    <n v="0"/>
    <n v="0"/>
    <x v="0"/>
    <x v="0"/>
    <x v="1"/>
    <x v="9"/>
    <x v="0"/>
    <x v="0"/>
  </r>
  <r>
    <s v="Komplett"/>
    <n v="147459"/>
    <n v="1462"/>
    <x v="1"/>
    <x v="1"/>
    <x v="1"/>
    <x v="0"/>
    <x v="0"/>
    <x v="5"/>
    <s v="Umeå"/>
    <x v="1"/>
    <s v="&lt;-2 SD"/>
    <s v="Yes"/>
    <x v="0"/>
    <x v="0"/>
    <n v="-4.7810333963453049"/>
    <x v="1"/>
    <x v="0"/>
    <x v="1"/>
    <x v="0"/>
    <n v="54"/>
    <n v="0"/>
    <n v="2"/>
    <x v="0"/>
    <x v="0"/>
    <x v="0"/>
    <x v="0"/>
    <n v="9"/>
    <n v="1"/>
    <n v="0"/>
    <x v="1"/>
    <x v="2"/>
    <x v="1"/>
    <x v="3"/>
    <x v="1"/>
    <x v="0"/>
  </r>
  <r>
    <s v="Komplett"/>
    <n v="147471"/>
    <n v="1463"/>
    <x v="0"/>
    <x v="1"/>
    <x v="1"/>
    <x v="0"/>
    <x v="0"/>
    <x v="4"/>
    <s v="Lund"/>
    <x v="1"/>
    <m/>
    <s v="Yes"/>
    <x v="1"/>
    <x v="1"/>
    <n v="-0.61214879924658605"/>
    <x v="0"/>
    <x v="0"/>
    <x v="0"/>
    <x v="0"/>
    <n v="41"/>
    <n v="15"/>
    <n v="0"/>
    <x v="0"/>
    <x v="0"/>
    <x v="0"/>
    <x v="0"/>
    <n v="3"/>
    <n v="0"/>
    <n v="0"/>
    <x v="0"/>
    <x v="1"/>
    <x v="2"/>
    <x v="11"/>
    <x v="0"/>
    <x v="0"/>
  </r>
  <r>
    <s v="Komplett"/>
    <n v="147480"/>
    <n v="1464"/>
    <x v="1"/>
    <x v="1"/>
    <x v="1"/>
    <x v="0"/>
    <x v="0"/>
    <x v="0"/>
    <s v="Umeå"/>
    <x v="0"/>
    <s v="No"/>
    <m/>
    <x v="0"/>
    <x v="1"/>
    <n v="-1.5421499384435948"/>
    <x v="0"/>
    <x v="0"/>
    <x v="1"/>
    <x v="0"/>
    <n v="47"/>
    <n v="12"/>
    <n v="12"/>
    <x v="0"/>
    <x v="0"/>
    <x v="0"/>
    <x v="0"/>
    <n v="12"/>
    <n v="1"/>
    <n v="0"/>
    <x v="0"/>
    <x v="0"/>
    <x v="2"/>
    <x v="11"/>
    <x v="0"/>
    <x v="0"/>
  </r>
  <r>
    <s v="Komplett"/>
    <n v="147486"/>
    <n v="1465"/>
    <x v="0"/>
    <x v="1"/>
    <x v="1"/>
    <x v="0"/>
    <x v="0"/>
    <x v="5"/>
    <s v="Lund"/>
    <x v="1"/>
    <s v="Yes"/>
    <m/>
    <x v="0"/>
    <x v="0"/>
    <n v="0.10908524232507402"/>
    <x v="1"/>
    <x v="0"/>
    <x v="1"/>
    <x v="0"/>
    <n v="51"/>
    <n v="0"/>
    <n v="27"/>
    <x v="0"/>
    <x v="0"/>
    <x v="1"/>
    <x v="1"/>
    <n v="17"/>
    <n v="2"/>
    <n v="0"/>
    <x v="0"/>
    <x v="0"/>
    <x v="1"/>
    <x v="4"/>
    <x v="0"/>
    <x v="1"/>
  </r>
  <r>
    <s v="Komplett"/>
    <n v="147553"/>
    <n v="1466"/>
    <x v="1"/>
    <x v="1"/>
    <x v="1"/>
    <x v="0"/>
    <x v="0"/>
    <x v="0"/>
    <s v="Uppsala"/>
    <x v="1"/>
    <s v="Yes"/>
    <m/>
    <x v="0"/>
    <x v="0"/>
    <n v="4.5586643113567721E-2"/>
    <x v="1"/>
    <x v="2"/>
    <x v="1"/>
    <x v="0"/>
    <n v="25"/>
    <n v="20"/>
    <n v="35"/>
    <x v="0"/>
    <x v="0"/>
    <x v="0"/>
    <x v="0"/>
    <n v="0"/>
    <n v="0"/>
    <n v="0"/>
    <x v="0"/>
    <x v="0"/>
    <x v="1"/>
    <x v="11"/>
    <x v="0"/>
    <x v="0"/>
  </r>
  <r>
    <s v="Bruten"/>
    <n v="147566"/>
    <n v="1467"/>
    <x v="0"/>
    <x v="0"/>
    <x v="0"/>
    <x v="0"/>
    <x v="0"/>
    <x v="0"/>
    <s v="Lund"/>
    <x v="1"/>
    <m/>
    <s v="No"/>
    <x v="1"/>
    <x v="1"/>
    <n v="-0.37002775208140609"/>
    <x v="0"/>
    <x v="1"/>
    <x v="1"/>
    <x v="0"/>
    <n v="0"/>
    <n v="31"/>
    <n v="0"/>
    <x v="0"/>
    <x v="0"/>
    <x v="0"/>
    <x v="0"/>
    <n v="1"/>
    <n v="0"/>
    <n v="0"/>
    <x v="0"/>
    <x v="1"/>
    <x v="0"/>
    <x v="12"/>
    <x v="0"/>
    <x v="0"/>
  </r>
  <r>
    <s v="Komplett"/>
    <n v="147573"/>
    <n v="1468"/>
    <x v="0"/>
    <x v="1"/>
    <x v="1"/>
    <x v="0"/>
    <x v="2"/>
    <x v="1"/>
    <s v="Lund"/>
    <x v="0"/>
    <s v="Yes"/>
    <m/>
    <x v="1"/>
    <x v="0"/>
    <n v="-5.2383446830801463E-2"/>
    <x v="1"/>
    <x v="2"/>
    <x v="1"/>
    <x v="0"/>
    <n v="38"/>
    <n v="84"/>
    <n v="30"/>
    <x v="0"/>
    <x v="0"/>
    <x v="0"/>
    <x v="0"/>
    <n v="19"/>
    <n v="3"/>
    <n v="0"/>
    <x v="0"/>
    <x v="2"/>
    <x v="1"/>
    <x v="9"/>
    <x v="1"/>
    <x v="0"/>
  </r>
  <r>
    <s v="Komplett"/>
    <n v="147666"/>
    <n v="1469"/>
    <x v="0"/>
    <x v="1"/>
    <x v="1"/>
    <x v="1"/>
    <x v="0"/>
    <x v="4"/>
    <s v="Lund"/>
    <x v="0"/>
    <m/>
    <s v="Yes"/>
    <x v="1"/>
    <x v="1"/>
    <n v="0.3523977332253917"/>
    <x v="0"/>
    <x v="0"/>
    <x v="1"/>
    <x v="0"/>
    <n v="0"/>
    <n v="0"/>
    <n v="2"/>
    <x v="0"/>
    <x v="0"/>
    <x v="0"/>
    <x v="0"/>
    <n v="3"/>
    <n v="2"/>
    <n v="1"/>
    <x v="1"/>
    <x v="2"/>
    <x v="1"/>
    <x v="9"/>
    <x v="1"/>
    <x v="0"/>
  </r>
  <r>
    <s v="Komplett"/>
    <n v="147722"/>
    <n v="1470"/>
    <x v="1"/>
    <x v="1"/>
    <x v="1"/>
    <x v="1"/>
    <x v="0"/>
    <x v="2"/>
    <s v="Uppsala"/>
    <x v="1"/>
    <s v="Yes"/>
    <m/>
    <x v="1"/>
    <x v="0"/>
    <n v="0.16768475266498981"/>
    <x v="1"/>
    <x v="0"/>
    <x v="1"/>
    <x v="0"/>
    <n v="49"/>
    <n v="20"/>
    <n v="19"/>
    <x v="0"/>
    <x v="0"/>
    <x v="0"/>
    <x v="0"/>
    <n v="1"/>
    <n v="0"/>
    <n v="0"/>
    <x v="0"/>
    <x v="2"/>
    <x v="1"/>
    <x v="9"/>
    <x v="1"/>
    <x v="0"/>
  </r>
  <r>
    <s v="Komplett"/>
    <n v="147741"/>
    <n v="1471"/>
    <x v="1"/>
    <x v="1"/>
    <x v="1"/>
    <x v="0"/>
    <x v="0"/>
    <x v="2"/>
    <s v="Uppsala"/>
    <x v="1"/>
    <s v="No"/>
    <m/>
    <x v="0"/>
    <x v="1"/>
    <n v="-7.1864893999281351E-2"/>
    <x v="1"/>
    <x v="2"/>
    <x v="1"/>
    <x v="0"/>
    <n v="0"/>
    <n v="0"/>
    <n v="1"/>
    <x v="0"/>
    <x v="0"/>
    <x v="0"/>
    <x v="0"/>
    <n v="0"/>
    <n v="0"/>
    <n v="0"/>
    <x v="0"/>
    <x v="2"/>
    <x v="1"/>
    <x v="9"/>
    <x v="1"/>
    <x v="0"/>
  </r>
  <r>
    <s v="Komplett"/>
    <n v="147796"/>
    <n v="1472"/>
    <x v="0"/>
    <x v="1"/>
    <x v="1"/>
    <x v="0"/>
    <x v="2"/>
    <x v="2"/>
    <s v="Göteborg"/>
    <x v="0"/>
    <s v="Yes"/>
    <m/>
    <x v="0"/>
    <x v="1"/>
    <n v="0.46712181099532873"/>
    <x v="0"/>
    <x v="0"/>
    <x v="1"/>
    <x v="0"/>
    <n v="23"/>
    <n v="35"/>
    <n v="16"/>
    <x v="0"/>
    <x v="0"/>
    <x v="0"/>
    <x v="0"/>
    <n v="10"/>
    <n v="2"/>
    <n v="0"/>
    <x v="0"/>
    <x v="0"/>
    <x v="0"/>
    <x v="11"/>
    <x v="0"/>
    <x v="0"/>
  </r>
  <r>
    <s v="Komplett"/>
    <n v="147805"/>
    <n v="1473"/>
    <x v="0"/>
    <x v="1"/>
    <x v="1"/>
    <x v="1"/>
    <x v="0"/>
    <x v="2"/>
    <s v="Lund"/>
    <x v="1"/>
    <m/>
    <s v="Yes"/>
    <x v="1"/>
    <x v="0"/>
    <n v="0.71541114849039722"/>
    <x v="1"/>
    <x v="1"/>
    <x v="1"/>
    <x v="0"/>
    <n v="35"/>
    <n v="38"/>
    <n v="0"/>
    <x v="0"/>
    <x v="0"/>
    <x v="0"/>
    <x v="0"/>
    <n v="1"/>
    <n v="0"/>
    <n v="0"/>
    <x v="0"/>
    <x v="2"/>
    <x v="1"/>
    <x v="9"/>
    <x v="1"/>
    <x v="0"/>
  </r>
  <r>
    <s v="Komplett"/>
    <n v="148051"/>
    <n v="1474"/>
    <x v="0"/>
    <x v="0"/>
    <x v="1"/>
    <x v="0"/>
    <x v="0"/>
    <x v="2"/>
    <s v="Lund"/>
    <x v="1"/>
    <s v="Yes"/>
    <m/>
    <x v="1"/>
    <x v="0"/>
    <n v="-0.48787487444396616"/>
    <x v="0"/>
    <x v="0"/>
    <x v="0"/>
    <x v="1"/>
    <n v="0"/>
    <n v="0"/>
    <n v="26"/>
    <x v="0"/>
    <x v="0"/>
    <x v="1"/>
    <x v="0"/>
    <n v="11"/>
    <n v="1"/>
    <n v="0"/>
    <x v="0"/>
    <x v="0"/>
    <x v="1"/>
    <x v="11"/>
    <x v="0"/>
    <x v="0"/>
  </r>
  <r>
    <s v="Komplett"/>
    <n v="148052"/>
    <n v="1475"/>
    <x v="1"/>
    <x v="0"/>
    <x v="1"/>
    <x v="0"/>
    <x v="0"/>
    <x v="3"/>
    <s v="Lund"/>
    <x v="1"/>
    <s v="&lt;-2 SD"/>
    <s v="Yes"/>
    <x v="0"/>
    <x v="0"/>
    <n v="-3.9880978816005683"/>
    <x v="1"/>
    <x v="0"/>
    <x v="1"/>
    <x v="0"/>
    <n v="24"/>
    <n v="0"/>
    <n v="6"/>
    <x v="0"/>
    <x v="0"/>
    <x v="0"/>
    <x v="0"/>
    <n v="7"/>
    <n v="1"/>
    <n v="0"/>
    <x v="0"/>
    <x v="0"/>
    <x v="2"/>
    <x v="12"/>
    <x v="0"/>
    <x v="0"/>
  </r>
  <r>
    <s v="Komplett"/>
    <n v="148057"/>
    <n v="1476"/>
    <x v="1"/>
    <x v="1"/>
    <x v="1"/>
    <x v="0"/>
    <x v="0"/>
    <x v="0"/>
    <s v="Umeå"/>
    <x v="0"/>
    <m/>
    <s v="Yes"/>
    <x v="0"/>
    <x v="0"/>
    <n v="-0.60764798323729696"/>
    <x v="1"/>
    <x v="0"/>
    <x v="1"/>
    <x v="0"/>
    <n v="18"/>
    <n v="19"/>
    <n v="0"/>
    <x v="0"/>
    <x v="0"/>
    <x v="0"/>
    <x v="0"/>
    <n v="3"/>
    <n v="0"/>
    <n v="0"/>
    <x v="1"/>
    <x v="0"/>
    <x v="2"/>
    <x v="11"/>
    <x v="0"/>
    <x v="0"/>
  </r>
  <r>
    <s v="Bruten"/>
    <n v="148080"/>
    <n v="1477"/>
    <x v="1"/>
    <x v="1"/>
    <x v="1"/>
    <x v="1"/>
    <x v="0"/>
    <x v="0"/>
    <s v="Lund"/>
    <x v="0"/>
    <m/>
    <s v="Yes"/>
    <x v="0"/>
    <x v="0"/>
    <n v="0.1523008304021467"/>
    <x v="0"/>
    <x v="2"/>
    <x v="1"/>
    <x v="0"/>
    <n v="30"/>
    <n v="0"/>
    <n v="2"/>
    <x v="1"/>
    <x v="0"/>
    <x v="1"/>
    <x v="0"/>
    <n v="2"/>
    <n v="0"/>
    <n v="0"/>
    <x v="1"/>
    <x v="0"/>
    <x v="2"/>
    <x v="11"/>
    <x v="0"/>
    <x v="0"/>
  </r>
  <r>
    <s v="Komplett"/>
    <n v="148134"/>
    <n v="1478"/>
    <x v="1"/>
    <x v="1"/>
    <x v="1"/>
    <x v="0"/>
    <x v="0"/>
    <x v="2"/>
    <s v="Lund"/>
    <x v="1"/>
    <s v="Yes"/>
    <m/>
    <x v="0"/>
    <x v="0"/>
    <n v="-0.91028865732423037"/>
    <x v="0"/>
    <x v="2"/>
    <x v="1"/>
    <x v="0"/>
    <n v="1"/>
    <n v="0"/>
    <n v="2"/>
    <x v="0"/>
    <x v="0"/>
    <x v="0"/>
    <x v="0"/>
    <n v="4"/>
    <n v="1"/>
    <n v="1"/>
    <x v="0"/>
    <x v="0"/>
    <x v="0"/>
    <x v="11"/>
    <x v="0"/>
    <x v="0"/>
  </r>
  <r>
    <s v="Bruten"/>
    <n v="148156"/>
    <n v="1479"/>
    <x v="1"/>
    <x v="0"/>
    <x v="1"/>
    <x v="0"/>
    <x v="2"/>
    <x v="0"/>
    <s v="Lund"/>
    <x v="0"/>
    <m/>
    <s v="Yes"/>
    <x v="0"/>
    <x v="1"/>
    <n v="-1.380142539311437"/>
    <x v="0"/>
    <x v="0"/>
    <x v="0"/>
    <x v="1"/>
    <n v="40"/>
    <n v="22"/>
    <n v="3"/>
    <x v="0"/>
    <x v="0"/>
    <x v="1"/>
    <x v="0"/>
    <n v="2"/>
    <n v="0"/>
    <n v="0"/>
    <x v="0"/>
    <x v="0"/>
    <x v="2"/>
    <x v="12"/>
    <x v="0"/>
    <x v="0"/>
  </r>
  <r>
    <s v="Komplett"/>
    <n v="148172"/>
    <n v="1480"/>
    <x v="0"/>
    <x v="0"/>
    <x v="1"/>
    <x v="0"/>
    <x v="0"/>
    <x v="1"/>
    <s v="Lund"/>
    <x v="1"/>
    <s v="&lt;-2 SD"/>
    <s v="Yes"/>
    <x v="1"/>
    <x v="0"/>
    <n v="-2.1425207973630513"/>
    <x v="0"/>
    <x v="0"/>
    <x v="0"/>
    <x v="1"/>
    <n v="49"/>
    <n v="0"/>
    <n v="11"/>
    <x v="0"/>
    <x v="1"/>
    <x v="1"/>
    <x v="1"/>
    <n v="4"/>
    <n v="0"/>
    <n v="0"/>
    <x v="0"/>
    <x v="0"/>
    <x v="0"/>
    <x v="12"/>
    <x v="0"/>
    <x v="0"/>
  </r>
  <r>
    <s v="Bruten"/>
    <n v="148191"/>
    <n v="1481"/>
    <x v="1"/>
    <x v="1"/>
    <x v="1"/>
    <x v="0"/>
    <x v="0"/>
    <x v="0"/>
    <s v="Linköping"/>
    <x v="1"/>
    <s v="Yes"/>
    <m/>
    <x v="1"/>
    <x v="0"/>
    <n v="-1.0733452593917712"/>
    <x v="1"/>
    <x v="2"/>
    <x v="1"/>
    <x v="0"/>
    <n v="0"/>
    <n v="0"/>
    <n v="14"/>
    <x v="0"/>
    <x v="0"/>
    <x v="0"/>
    <x v="0"/>
    <n v="8"/>
    <n v="13"/>
    <n v="4"/>
    <x v="0"/>
    <x v="0"/>
    <x v="1"/>
    <x v="11"/>
    <x v="1"/>
    <x v="0"/>
  </r>
  <r>
    <s v="Komplett"/>
    <n v="148192"/>
    <n v="1482"/>
    <x v="1"/>
    <x v="1"/>
    <x v="1"/>
    <x v="0"/>
    <x v="0"/>
    <x v="2"/>
    <s v="Uppsala"/>
    <x v="1"/>
    <s v="&lt;-2 SD"/>
    <s v="No"/>
    <x v="0"/>
    <x v="0"/>
    <n v="-3.0699991963352886"/>
    <x v="0"/>
    <x v="0"/>
    <x v="1"/>
    <x v="1"/>
    <n v="16"/>
    <n v="35"/>
    <n v="0"/>
    <x v="0"/>
    <x v="0"/>
    <x v="1"/>
    <x v="0"/>
    <n v="3"/>
    <n v="0"/>
    <n v="0"/>
    <x v="0"/>
    <x v="0"/>
    <x v="2"/>
    <x v="9"/>
    <x v="0"/>
    <x v="0"/>
  </r>
  <r>
    <s v="Komplett"/>
    <n v="148218"/>
    <n v="1483"/>
    <x v="0"/>
    <x v="1"/>
    <x v="1"/>
    <x v="0"/>
    <x v="1"/>
    <x v="3"/>
    <s v="Stockholm"/>
    <x v="0"/>
    <m/>
    <s v="No"/>
    <x v="0"/>
    <x v="1"/>
    <n v="0.53779730343887289"/>
    <x v="0"/>
    <x v="0"/>
    <x v="1"/>
    <x v="0"/>
    <n v="13"/>
    <n v="12"/>
    <n v="0"/>
    <x v="0"/>
    <x v="0"/>
    <x v="1"/>
    <x v="1"/>
    <n v="0"/>
    <n v="0"/>
    <n v="0"/>
    <x v="1"/>
    <x v="0"/>
    <x v="2"/>
    <x v="11"/>
    <x v="0"/>
    <x v="0"/>
  </r>
  <r>
    <s v="Bruten"/>
    <n v="148220"/>
    <n v="1484"/>
    <x v="0"/>
    <x v="1"/>
    <x v="1"/>
    <x v="0"/>
    <x v="0"/>
    <x v="3"/>
    <s v="Uppsala"/>
    <x v="1"/>
    <s v="Yes"/>
    <m/>
    <x v="0"/>
    <x v="1"/>
    <n v="0"/>
    <x v="0"/>
    <x v="2"/>
    <x v="1"/>
    <x v="0"/>
    <n v="9"/>
    <n v="0"/>
    <n v="11"/>
    <x v="0"/>
    <x v="0"/>
    <x v="0"/>
    <x v="0"/>
    <n v="3"/>
    <n v="1"/>
    <n v="0"/>
    <x v="0"/>
    <x v="0"/>
    <x v="0"/>
    <x v="11"/>
    <x v="0"/>
    <x v="0"/>
  </r>
  <r>
    <s v="Komplett"/>
    <n v="148226"/>
    <n v="1485"/>
    <x v="1"/>
    <x v="1"/>
    <x v="1"/>
    <x v="0"/>
    <x v="0"/>
    <x v="3"/>
    <s v="Lund"/>
    <x v="1"/>
    <s v="No"/>
    <m/>
    <x v="0"/>
    <x v="0"/>
    <n v="-0.20513989401105476"/>
    <x v="0"/>
    <x v="2"/>
    <x v="1"/>
    <x v="0"/>
    <n v="37"/>
    <n v="6"/>
    <n v="27"/>
    <x v="0"/>
    <x v="0"/>
    <x v="1"/>
    <x v="0"/>
    <n v="13"/>
    <n v="2"/>
    <n v="1"/>
    <x v="0"/>
    <x v="0"/>
    <x v="1"/>
    <x v="11"/>
    <x v="0"/>
    <x v="0"/>
  </r>
  <r>
    <s v="Bruten"/>
    <n v="148230"/>
    <n v="1486"/>
    <x v="0"/>
    <x v="1"/>
    <x v="1"/>
    <x v="0"/>
    <x v="0"/>
    <x v="2"/>
    <s v="Lund"/>
    <x v="1"/>
    <m/>
    <s v="Yes"/>
    <x v="0"/>
    <x v="1"/>
    <n v="-1.6441042271578867"/>
    <x v="0"/>
    <x v="2"/>
    <x v="1"/>
    <x v="0"/>
    <n v="41"/>
    <n v="22"/>
    <n v="2"/>
    <x v="0"/>
    <x v="0"/>
    <x v="1"/>
    <x v="0"/>
    <n v="1"/>
    <n v="0"/>
    <n v="1"/>
    <x v="0"/>
    <x v="0"/>
    <x v="1"/>
    <x v="9"/>
    <x v="0"/>
    <x v="0"/>
  </r>
  <r>
    <s v="Komplett"/>
    <n v="148240"/>
    <n v="1487"/>
    <x v="0"/>
    <x v="1"/>
    <x v="1"/>
    <x v="0"/>
    <x v="0"/>
    <x v="2"/>
    <s v="Linköping"/>
    <x v="1"/>
    <m/>
    <s v="Yes"/>
    <x v="1"/>
    <x v="0"/>
    <n v="-1.4259751153362226"/>
    <x v="0"/>
    <x v="0"/>
    <x v="1"/>
    <x v="1"/>
    <n v="40"/>
    <n v="0"/>
    <n v="0"/>
    <x v="0"/>
    <x v="0"/>
    <x v="0"/>
    <x v="0"/>
    <n v="0"/>
    <n v="0"/>
    <n v="0"/>
    <x v="0"/>
    <x v="0"/>
    <x v="2"/>
    <x v="11"/>
    <x v="0"/>
    <x v="0"/>
  </r>
  <r>
    <s v="Komplett"/>
    <n v="148258"/>
    <n v="1488"/>
    <x v="0"/>
    <x v="1"/>
    <x v="1"/>
    <x v="0"/>
    <x v="0"/>
    <x v="2"/>
    <s v="Stockholm"/>
    <x v="1"/>
    <m/>
    <s v="No"/>
    <x v="0"/>
    <x v="1"/>
    <n v="-0.63849194283976896"/>
    <x v="0"/>
    <x v="2"/>
    <x v="1"/>
    <x v="0"/>
    <n v="34"/>
    <n v="8"/>
    <n v="9"/>
    <x v="0"/>
    <x v="0"/>
    <x v="0"/>
    <x v="0"/>
    <n v="9"/>
    <n v="5"/>
    <n v="1"/>
    <x v="0"/>
    <x v="0"/>
    <x v="0"/>
    <x v="9"/>
    <x v="0"/>
    <x v="0"/>
  </r>
  <r>
    <s v="Komplett"/>
    <n v="148290"/>
    <n v="1489"/>
    <x v="0"/>
    <x v="0"/>
    <x v="1"/>
    <x v="0"/>
    <x v="0"/>
    <x v="1"/>
    <s v="Stockholm"/>
    <x v="0"/>
    <s v="&lt;-2 SD"/>
    <s v="Yes"/>
    <x v="1"/>
    <x v="0"/>
    <n v="-3.1108987630726759"/>
    <x v="0"/>
    <x v="0"/>
    <x v="0"/>
    <x v="1"/>
    <n v="28"/>
    <n v="7"/>
    <n v="27"/>
    <x v="0"/>
    <x v="1"/>
    <x v="0"/>
    <x v="0"/>
    <n v="12"/>
    <n v="0"/>
    <n v="3"/>
    <x v="1"/>
    <x v="1"/>
    <x v="2"/>
    <x v="12"/>
    <x v="0"/>
    <x v="0"/>
  </r>
  <r>
    <s v="Komplett"/>
    <n v="148301"/>
    <n v="1490"/>
    <x v="1"/>
    <x v="1"/>
    <x v="1"/>
    <x v="0"/>
    <x v="0"/>
    <x v="5"/>
    <s v="Lund"/>
    <x v="1"/>
    <s v="Yes"/>
    <m/>
    <x v="0"/>
    <x v="1"/>
    <n v="-0.4003523100328289"/>
    <x v="0"/>
    <x v="0"/>
    <x v="1"/>
    <x v="0"/>
    <n v="0"/>
    <n v="0"/>
    <n v="0"/>
    <x v="0"/>
    <x v="0"/>
    <x v="1"/>
    <x v="0"/>
    <n v="0"/>
    <n v="0"/>
    <n v="0"/>
    <x v="0"/>
    <x v="0"/>
    <x v="2"/>
    <x v="11"/>
    <x v="0"/>
    <x v="0"/>
  </r>
  <r>
    <s v="Komplett"/>
    <n v="148394"/>
    <n v="1491"/>
    <x v="1"/>
    <x v="0"/>
    <x v="0"/>
    <x v="0"/>
    <x v="0"/>
    <x v="0"/>
    <s v="Linköping"/>
    <x v="1"/>
    <m/>
    <s v="Yes"/>
    <x v="1"/>
    <x v="1"/>
    <n v="-0.44801954994399751"/>
    <x v="0"/>
    <x v="0"/>
    <x v="1"/>
    <x v="0"/>
    <n v="6"/>
    <n v="0"/>
    <n v="13"/>
    <x v="1"/>
    <x v="0"/>
    <x v="0"/>
    <x v="0"/>
    <n v="7"/>
    <n v="2"/>
    <n v="2"/>
    <x v="0"/>
    <x v="0"/>
    <x v="0"/>
    <x v="12"/>
    <x v="0"/>
    <x v="0"/>
  </r>
  <r>
    <s v="Komplett"/>
    <n v="148396"/>
    <n v="1492"/>
    <x v="1"/>
    <x v="1"/>
    <x v="1"/>
    <x v="0"/>
    <x v="0"/>
    <x v="5"/>
    <s v="Linköping"/>
    <x v="1"/>
    <s v="Yes"/>
    <m/>
    <x v="0"/>
    <x v="1"/>
    <n v="0.82289363792679926"/>
    <x v="0"/>
    <x v="2"/>
    <x v="1"/>
    <x v="0"/>
    <n v="43"/>
    <n v="25"/>
    <n v="18"/>
    <x v="0"/>
    <x v="0"/>
    <x v="0"/>
    <x v="0"/>
    <n v="9"/>
    <n v="0"/>
    <n v="2"/>
    <x v="0"/>
    <x v="0"/>
    <x v="0"/>
    <x v="11"/>
    <x v="0"/>
    <x v="0"/>
  </r>
  <r>
    <s v="Komplett"/>
    <n v="148399"/>
    <n v="1493"/>
    <x v="1"/>
    <x v="1"/>
    <x v="1"/>
    <x v="0"/>
    <x v="0"/>
    <x v="3"/>
    <s v="Linköping"/>
    <x v="1"/>
    <s v="Yes"/>
    <m/>
    <x v="1"/>
    <x v="1"/>
    <n v="-0.4170879676440849"/>
    <x v="0"/>
    <x v="0"/>
    <x v="1"/>
    <x v="0"/>
    <n v="55"/>
    <n v="0"/>
    <n v="16"/>
    <x v="0"/>
    <x v="0"/>
    <x v="0"/>
    <x v="0"/>
    <n v="1"/>
    <n v="8"/>
    <n v="0"/>
    <x v="0"/>
    <x v="2"/>
    <x v="1"/>
    <x v="9"/>
    <x v="1"/>
    <x v="0"/>
  </r>
  <r>
    <s v="Komplett"/>
    <n v="148400"/>
    <n v="1494"/>
    <x v="0"/>
    <x v="0"/>
    <x v="0"/>
    <x v="0"/>
    <x v="1"/>
    <x v="0"/>
    <s v="Stockholm"/>
    <x v="0"/>
    <s v="Yes"/>
    <m/>
    <x v="0"/>
    <x v="1"/>
    <n v="-0.77395857045299343"/>
    <x v="0"/>
    <x v="2"/>
    <x v="1"/>
    <x v="0"/>
    <n v="22"/>
    <n v="38"/>
    <n v="44"/>
    <x v="0"/>
    <x v="0"/>
    <x v="0"/>
    <x v="0"/>
    <n v="23"/>
    <n v="26"/>
    <n v="10"/>
    <x v="0"/>
    <x v="0"/>
    <x v="2"/>
    <x v="9"/>
    <x v="0"/>
    <x v="0"/>
  </r>
  <r>
    <s v="Komplett"/>
    <n v="148401"/>
    <n v="1495"/>
    <x v="0"/>
    <x v="1"/>
    <x v="1"/>
    <x v="0"/>
    <x v="1"/>
    <x v="3"/>
    <s v="Lund"/>
    <x v="0"/>
    <m/>
    <s v="Yes"/>
    <x v="0"/>
    <x v="2"/>
    <n v="-0.59773713797765604"/>
    <x v="0"/>
    <x v="0"/>
    <x v="0"/>
    <x v="0"/>
    <n v="17"/>
    <n v="30"/>
    <n v="2"/>
    <x v="0"/>
    <x v="0"/>
    <x v="0"/>
    <x v="0"/>
    <n v="0"/>
    <n v="0"/>
    <n v="0"/>
    <x v="1"/>
    <x v="0"/>
    <x v="0"/>
    <x v="11"/>
    <x v="0"/>
    <x v="0"/>
  </r>
  <r>
    <s v="Komplett"/>
    <n v="148402"/>
    <n v="1496"/>
    <x v="1"/>
    <x v="0"/>
    <x v="1"/>
    <x v="0"/>
    <x v="0"/>
    <x v="2"/>
    <s v="Stockholm"/>
    <x v="1"/>
    <s v="Yes"/>
    <m/>
    <x v="0"/>
    <x v="1"/>
    <n v="-0.84983686167387518"/>
    <x v="1"/>
    <x v="2"/>
    <x v="1"/>
    <x v="1"/>
    <n v="45"/>
    <n v="23"/>
    <n v="28"/>
    <x v="0"/>
    <x v="0"/>
    <x v="1"/>
    <x v="0"/>
    <n v="12"/>
    <n v="0"/>
    <n v="0"/>
    <x v="0"/>
    <x v="0"/>
    <x v="0"/>
    <x v="12"/>
    <x v="0"/>
    <x v="0"/>
  </r>
  <r>
    <s v="Komplett"/>
    <n v="148415"/>
    <n v="1497"/>
    <x v="0"/>
    <x v="0"/>
    <x v="0"/>
    <x v="0"/>
    <x v="0"/>
    <x v="5"/>
    <s v="Stockholm"/>
    <x v="1"/>
    <s v="Yes"/>
    <m/>
    <x v="0"/>
    <x v="1"/>
    <n v="-1.78464486764882"/>
    <x v="0"/>
    <x v="0"/>
    <x v="1"/>
    <x v="1"/>
    <n v="0"/>
    <n v="0"/>
    <n v="3"/>
    <x v="0"/>
    <x v="0"/>
    <x v="0"/>
    <x v="0"/>
    <n v="3"/>
    <n v="2"/>
    <n v="0"/>
    <x v="0"/>
    <x v="0"/>
    <x v="1"/>
    <x v="12"/>
    <x v="0"/>
    <x v="0"/>
  </r>
  <r>
    <s v="Komplett"/>
    <n v="148440"/>
    <n v="1498"/>
    <x v="1"/>
    <x v="1"/>
    <x v="1"/>
    <x v="0"/>
    <x v="0"/>
    <x v="5"/>
    <s v="Lund"/>
    <x v="1"/>
    <s v="Yes"/>
    <m/>
    <x v="0"/>
    <x v="1"/>
    <n v="-0.21767772240362029"/>
    <x v="0"/>
    <x v="1"/>
    <x v="1"/>
    <x v="0"/>
    <n v="52"/>
    <n v="14"/>
    <n v="10"/>
    <x v="0"/>
    <x v="0"/>
    <x v="1"/>
    <x v="0"/>
    <n v="7"/>
    <n v="1"/>
    <n v="0"/>
    <x v="0"/>
    <x v="2"/>
    <x v="1"/>
    <x v="9"/>
    <x v="1"/>
    <x v="0"/>
  </r>
  <r>
    <s v="Komplett"/>
    <n v="148443"/>
    <n v="1499"/>
    <x v="1"/>
    <x v="1"/>
    <x v="1"/>
    <x v="0"/>
    <x v="0"/>
    <x v="5"/>
    <s v="Göteborg"/>
    <x v="1"/>
    <s v="No"/>
    <m/>
    <x v="0"/>
    <x v="1"/>
    <n v="-1.1852373408437482"/>
    <x v="1"/>
    <x v="2"/>
    <x v="1"/>
    <x v="0"/>
    <n v="57"/>
    <n v="4"/>
    <n v="22"/>
    <x v="0"/>
    <x v="0"/>
    <x v="0"/>
    <x v="0"/>
    <n v="7"/>
    <n v="1"/>
    <n v="0"/>
    <x v="0"/>
    <x v="0"/>
    <x v="0"/>
    <x v="11"/>
    <x v="0"/>
    <x v="0"/>
  </r>
  <r>
    <s v="Komplett"/>
    <n v="148455"/>
    <n v="1500"/>
    <x v="0"/>
    <x v="1"/>
    <x v="1"/>
    <x v="1"/>
    <x v="0"/>
    <x v="2"/>
    <s v="Lund"/>
    <x v="1"/>
    <m/>
    <s v="Yes"/>
    <x v="0"/>
    <x v="0"/>
    <n v="0.23093662566061196"/>
    <x v="0"/>
    <x v="1"/>
    <x v="1"/>
    <x v="0"/>
    <n v="55"/>
    <n v="0"/>
    <n v="4"/>
    <x v="0"/>
    <x v="0"/>
    <x v="1"/>
    <x v="0"/>
    <n v="2"/>
    <n v="1"/>
    <n v="0"/>
    <x v="0"/>
    <x v="0"/>
    <x v="0"/>
    <x v="12"/>
    <x v="0"/>
    <x v="0"/>
  </r>
  <r>
    <s v="Bruten"/>
    <n v="148478"/>
    <n v="1501"/>
    <x v="1"/>
    <x v="1"/>
    <x v="1"/>
    <x v="0"/>
    <x v="0"/>
    <x v="4"/>
    <s v="Stockholm"/>
    <x v="1"/>
    <m/>
    <s v="No"/>
    <x v="0"/>
    <x v="1"/>
    <n v="2.9203990969339451"/>
    <x v="0"/>
    <x v="2"/>
    <x v="1"/>
    <x v="0"/>
    <n v="0"/>
    <n v="0"/>
    <n v="0"/>
    <x v="0"/>
    <x v="0"/>
    <x v="1"/>
    <x v="0"/>
    <n v="0"/>
    <n v="0"/>
    <n v="0"/>
    <x v="0"/>
    <x v="0"/>
    <x v="2"/>
    <x v="11"/>
    <x v="0"/>
    <x v="0"/>
  </r>
  <r>
    <s v="Bruten"/>
    <n v="148510"/>
    <n v="1502"/>
    <x v="0"/>
    <x v="1"/>
    <x v="1"/>
    <x v="0"/>
    <x v="0"/>
    <x v="4"/>
    <s v="Linköping"/>
    <x v="1"/>
    <m/>
    <s v="Yes"/>
    <x v="0"/>
    <x v="1"/>
    <n v="-1.5010880667939779"/>
    <x v="0"/>
    <x v="1"/>
    <x v="1"/>
    <x v="0"/>
    <n v="13"/>
    <n v="20"/>
    <n v="4"/>
    <x v="0"/>
    <x v="0"/>
    <x v="1"/>
    <x v="0"/>
    <n v="5"/>
    <n v="2"/>
    <n v="0"/>
    <x v="0"/>
    <x v="0"/>
    <x v="2"/>
    <x v="11"/>
    <x v="0"/>
    <x v="0"/>
  </r>
  <r>
    <s v="Bruten"/>
    <n v="148534"/>
    <n v="1503"/>
    <x v="1"/>
    <x v="0"/>
    <x v="1"/>
    <x v="0"/>
    <x v="0"/>
    <x v="4"/>
    <s v="Uppsala"/>
    <x v="1"/>
    <s v="&lt;-2 SD"/>
    <s v="Yes"/>
    <x v="1"/>
    <x v="1"/>
    <n v="-2.437242917003037"/>
    <x v="0"/>
    <x v="0"/>
    <x v="0"/>
    <x v="0"/>
    <n v="47"/>
    <n v="43"/>
    <n v="14"/>
    <x v="1"/>
    <x v="0"/>
    <x v="1"/>
    <x v="1"/>
    <n v="2"/>
    <n v="0"/>
    <n v="0"/>
    <x v="0"/>
    <x v="1"/>
    <x v="2"/>
    <x v="11"/>
    <x v="0"/>
    <x v="0"/>
  </r>
  <r>
    <s v="Komplett"/>
    <n v="148595"/>
    <n v="1504"/>
    <x v="0"/>
    <x v="0"/>
    <x v="1"/>
    <x v="0"/>
    <x v="0"/>
    <x v="2"/>
    <s v="Umeå"/>
    <x v="1"/>
    <s v="No"/>
    <m/>
    <x v="1"/>
    <x v="0"/>
    <n v="-1.1738560601743688"/>
    <x v="0"/>
    <x v="1"/>
    <x v="0"/>
    <x v="1"/>
    <n v="42"/>
    <n v="32"/>
    <n v="25"/>
    <x v="1"/>
    <x v="0"/>
    <x v="1"/>
    <x v="0"/>
    <n v="26"/>
    <n v="7"/>
    <n v="7"/>
    <x v="0"/>
    <x v="1"/>
    <x v="0"/>
    <x v="12"/>
    <x v="0"/>
    <x v="0"/>
  </r>
  <r>
    <s v="Komplett"/>
    <n v="148613"/>
    <n v="1505"/>
    <x v="1"/>
    <x v="1"/>
    <x v="1"/>
    <x v="0"/>
    <x v="0"/>
    <x v="4"/>
    <s v="Stockholm"/>
    <x v="1"/>
    <s v="Yes"/>
    <m/>
    <x v="1"/>
    <x v="1"/>
    <n v="-0.36883871688834247"/>
    <x v="0"/>
    <x v="0"/>
    <x v="1"/>
    <x v="0"/>
    <n v="31"/>
    <n v="5"/>
    <n v="17"/>
    <x v="0"/>
    <x v="0"/>
    <x v="0"/>
    <x v="0"/>
    <n v="6"/>
    <n v="0"/>
    <n v="0"/>
    <x v="0"/>
    <x v="2"/>
    <x v="1"/>
    <x v="9"/>
    <x v="1"/>
    <x v="0"/>
  </r>
  <r>
    <s v="Komplett"/>
    <n v="148667"/>
    <n v="1506"/>
    <x v="0"/>
    <x v="1"/>
    <x v="1"/>
    <x v="0"/>
    <x v="0"/>
    <x v="4"/>
    <s v="Umeå"/>
    <x v="1"/>
    <m/>
    <s v="Yes"/>
    <x v="1"/>
    <x v="1"/>
    <n v="-1.8131051238350797"/>
    <x v="0"/>
    <x v="0"/>
    <x v="1"/>
    <x v="0"/>
    <n v="48"/>
    <n v="19"/>
    <n v="9"/>
    <x v="0"/>
    <x v="0"/>
    <x v="0"/>
    <x v="0"/>
    <n v="6"/>
    <n v="2"/>
    <n v="0"/>
    <x v="0"/>
    <x v="2"/>
    <x v="1"/>
    <x v="9"/>
    <x v="1"/>
    <x v="0"/>
  </r>
  <r>
    <s v="Komplett"/>
    <n v="148680"/>
    <n v="1507"/>
    <x v="0"/>
    <x v="0"/>
    <x v="1"/>
    <x v="0"/>
    <x v="0"/>
    <x v="2"/>
    <s v="Linköping"/>
    <x v="1"/>
    <m/>
    <s v="Yes"/>
    <x v="0"/>
    <x v="0"/>
    <n v="-0.24887816282665259"/>
    <x v="0"/>
    <x v="1"/>
    <x v="1"/>
    <x v="1"/>
    <n v="26"/>
    <n v="0"/>
    <n v="0"/>
    <x v="0"/>
    <x v="0"/>
    <x v="1"/>
    <x v="0"/>
    <n v="0"/>
    <n v="0"/>
    <n v="0"/>
    <x v="1"/>
    <x v="1"/>
    <x v="0"/>
    <x v="12"/>
    <x v="0"/>
    <x v="0"/>
  </r>
  <r>
    <s v="Komplett"/>
    <n v="148788"/>
    <n v="1508"/>
    <x v="1"/>
    <x v="0"/>
    <x v="1"/>
    <x v="0"/>
    <x v="0"/>
    <x v="4"/>
    <s v="Göteborg"/>
    <x v="1"/>
    <s v="Yes"/>
    <m/>
    <x v="0"/>
    <x v="1"/>
    <n v="-7.5504939281444652E-2"/>
    <x v="0"/>
    <x v="2"/>
    <x v="1"/>
    <x v="0"/>
    <n v="45"/>
    <n v="40"/>
    <n v="49"/>
    <x v="1"/>
    <x v="0"/>
    <x v="0"/>
    <x v="0"/>
    <n v="17"/>
    <n v="3"/>
    <n v="1"/>
    <x v="0"/>
    <x v="0"/>
    <x v="2"/>
    <x v="11"/>
    <x v="0"/>
    <x v="0"/>
  </r>
  <r>
    <s v="Komplett"/>
    <n v="148800"/>
    <n v="1509"/>
    <x v="0"/>
    <x v="1"/>
    <x v="1"/>
    <x v="0"/>
    <x v="0"/>
    <x v="3"/>
    <s v="Lund"/>
    <x v="1"/>
    <s v="Yes"/>
    <m/>
    <x v="0"/>
    <x v="1"/>
    <n v="-0.47461649292312902"/>
    <x v="0"/>
    <x v="2"/>
    <x v="1"/>
    <x v="0"/>
    <n v="12"/>
    <n v="0"/>
    <n v="39"/>
    <x v="0"/>
    <x v="0"/>
    <x v="1"/>
    <x v="0"/>
    <n v="15"/>
    <n v="4"/>
    <n v="0"/>
    <x v="0"/>
    <x v="1"/>
    <x v="0"/>
    <x v="12"/>
    <x v="0"/>
    <x v="0"/>
  </r>
  <r>
    <s v="Komplett"/>
    <n v="148820"/>
    <n v="1510"/>
    <x v="1"/>
    <x v="0"/>
    <x v="0"/>
    <x v="0"/>
    <x v="0"/>
    <x v="4"/>
    <s v="Lund"/>
    <x v="1"/>
    <s v="Yes"/>
    <m/>
    <x v="1"/>
    <x v="1"/>
    <n v="-0.72843159572046445"/>
    <x v="0"/>
    <x v="0"/>
    <x v="0"/>
    <x v="1"/>
    <n v="0"/>
    <n v="0"/>
    <n v="0"/>
    <x v="1"/>
    <x v="0"/>
    <x v="1"/>
    <x v="0"/>
    <n v="0"/>
    <n v="0"/>
    <n v="0"/>
    <x v="1"/>
    <x v="1"/>
    <x v="2"/>
    <x v="11"/>
    <x v="0"/>
    <x v="0"/>
  </r>
  <r>
    <s v="Komplett"/>
    <n v="148821"/>
    <n v="1511"/>
    <x v="0"/>
    <x v="1"/>
    <x v="1"/>
    <x v="0"/>
    <x v="0"/>
    <x v="3"/>
    <s v="Uppsala"/>
    <x v="0"/>
    <m/>
    <s v="No"/>
    <x v="0"/>
    <x v="0"/>
    <n v="0.8752579520387106"/>
    <x v="0"/>
    <x v="1"/>
    <x v="1"/>
    <x v="0"/>
    <n v="2"/>
    <n v="0"/>
    <n v="0"/>
    <x v="0"/>
    <x v="0"/>
    <x v="0"/>
    <x v="0"/>
    <n v="0"/>
    <n v="0"/>
    <n v="0"/>
    <x v="0"/>
    <x v="2"/>
    <x v="1"/>
    <x v="9"/>
    <x v="1"/>
    <x v="0"/>
  </r>
  <r>
    <s v="Komplett"/>
    <n v="148919"/>
    <n v="1512"/>
    <x v="1"/>
    <x v="1"/>
    <x v="1"/>
    <x v="0"/>
    <x v="0"/>
    <x v="2"/>
    <s v="Stockholm"/>
    <x v="1"/>
    <s v="Yes"/>
    <m/>
    <x v="0"/>
    <x v="1"/>
    <n v="-0.8999532491818607"/>
    <x v="0"/>
    <x v="2"/>
    <x v="1"/>
    <x v="0"/>
    <n v="31"/>
    <n v="0"/>
    <n v="37"/>
    <x v="0"/>
    <x v="0"/>
    <x v="0"/>
    <x v="0"/>
    <n v="14"/>
    <n v="6"/>
    <n v="0"/>
    <x v="0"/>
    <x v="0"/>
    <x v="0"/>
    <x v="11"/>
    <x v="0"/>
    <x v="0"/>
  </r>
  <r>
    <s v="Bruten"/>
    <n v="148926"/>
    <n v="1513"/>
    <x v="1"/>
    <x v="0"/>
    <x v="1"/>
    <x v="0"/>
    <x v="0"/>
    <x v="5"/>
    <s v="Stockholm"/>
    <x v="1"/>
    <m/>
    <s v="Yes"/>
    <x v="1"/>
    <x v="0"/>
    <n v="-0.39431358306526926"/>
    <x v="0"/>
    <x v="1"/>
    <x v="0"/>
    <x v="0"/>
    <n v="21"/>
    <n v="6"/>
    <n v="19"/>
    <x v="0"/>
    <x v="1"/>
    <x v="1"/>
    <x v="0"/>
    <n v="5"/>
    <n v="3"/>
    <n v="0"/>
    <x v="0"/>
    <x v="0"/>
    <x v="2"/>
    <x v="11"/>
    <x v="0"/>
    <x v="0"/>
  </r>
  <r>
    <s v="Bruten"/>
    <n v="148929"/>
    <n v="1514"/>
    <x v="1"/>
    <x v="1"/>
    <x v="1"/>
    <x v="0"/>
    <x v="0"/>
    <x v="2"/>
    <s v="Stockholm"/>
    <x v="1"/>
    <m/>
    <s v="Yes"/>
    <x v="0"/>
    <x v="0"/>
    <n v="-1.7449469245310454"/>
    <x v="1"/>
    <x v="1"/>
    <x v="1"/>
    <x v="0"/>
    <n v="38"/>
    <n v="13"/>
    <n v="11"/>
    <x v="0"/>
    <x v="0"/>
    <x v="1"/>
    <x v="0"/>
    <n v="10"/>
    <n v="3"/>
    <n v="0"/>
    <x v="0"/>
    <x v="0"/>
    <x v="2"/>
    <x v="9"/>
    <x v="0"/>
    <x v="0"/>
  </r>
  <r>
    <s v="Bruten"/>
    <n v="148934"/>
    <n v="1515"/>
    <x v="0"/>
    <x v="1"/>
    <x v="1"/>
    <x v="0"/>
    <x v="0"/>
    <x v="5"/>
    <s v="Linköping"/>
    <x v="1"/>
    <m/>
    <s v="Yes"/>
    <x v="0"/>
    <x v="1"/>
    <n v="-0.16406890894175552"/>
    <x v="0"/>
    <x v="0"/>
    <x v="1"/>
    <x v="0"/>
    <n v="46"/>
    <n v="21"/>
    <n v="3"/>
    <x v="0"/>
    <x v="0"/>
    <x v="1"/>
    <x v="0"/>
    <n v="2"/>
    <n v="0"/>
    <n v="0"/>
    <x v="1"/>
    <x v="2"/>
    <x v="1"/>
    <x v="9"/>
    <x v="1"/>
    <x v="0"/>
  </r>
  <r>
    <s v="Bruten"/>
    <n v="149073"/>
    <n v="1516"/>
    <x v="1"/>
    <x v="0"/>
    <x v="1"/>
    <x v="0"/>
    <x v="0"/>
    <x v="0"/>
    <s v="Lund"/>
    <x v="1"/>
    <s v="No"/>
    <m/>
    <x v="1"/>
    <x v="1"/>
    <n v="-0.57410908072533773"/>
    <x v="0"/>
    <x v="2"/>
    <x v="1"/>
    <x v="0"/>
    <n v="0"/>
    <n v="0"/>
    <n v="12"/>
    <x v="0"/>
    <x v="0"/>
    <x v="0"/>
    <x v="0"/>
    <n v="13"/>
    <n v="4"/>
    <n v="0"/>
    <x v="1"/>
    <x v="1"/>
    <x v="1"/>
    <x v="12"/>
    <x v="0"/>
    <x v="0"/>
  </r>
  <r>
    <s v="Komplett"/>
    <n v="149109"/>
    <n v="1517"/>
    <x v="0"/>
    <x v="0"/>
    <x v="1"/>
    <x v="0"/>
    <x v="0"/>
    <x v="5"/>
    <s v="Umeå"/>
    <x v="1"/>
    <s v="Yes"/>
    <m/>
    <x v="0"/>
    <x v="0"/>
    <n v="0.985741946840345"/>
    <x v="0"/>
    <x v="0"/>
    <x v="0"/>
    <x v="0"/>
    <n v="37"/>
    <n v="0"/>
    <n v="2"/>
    <x v="0"/>
    <x v="1"/>
    <x v="0"/>
    <x v="0"/>
    <n v="11"/>
    <n v="0"/>
    <n v="0"/>
    <x v="0"/>
    <x v="0"/>
    <x v="1"/>
    <x v="11"/>
    <x v="0"/>
    <x v="0"/>
  </r>
  <r>
    <s v="Komplett"/>
    <n v="149111"/>
    <n v="1518"/>
    <x v="1"/>
    <x v="1"/>
    <x v="1"/>
    <x v="0"/>
    <x v="2"/>
    <x v="3"/>
    <s v="Stockholm"/>
    <x v="1"/>
    <m/>
    <s v="Yes"/>
    <x v="1"/>
    <x v="1"/>
    <n v="-0.99083111505471744"/>
    <x v="0"/>
    <x v="2"/>
    <x v="1"/>
    <x v="0"/>
    <n v="14"/>
    <n v="7"/>
    <n v="2"/>
    <x v="0"/>
    <x v="0"/>
    <x v="0"/>
    <x v="0"/>
    <n v="0"/>
    <n v="0"/>
    <n v="0"/>
    <x v="0"/>
    <x v="2"/>
    <x v="1"/>
    <x v="11"/>
    <x v="1"/>
    <x v="0"/>
  </r>
  <r>
    <s v="Komplett"/>
    <n v="149137"/>
    <n v="1519"/>
    <x v="0"/>
    <x v="0"/>
    <x v="1"/>
    <x v="0"/>
    <x v="0"/>
    <x v="5"/>
    <s v="Göteborg"/>
    <x v="1"/>
    <m/>
    <s v="Yes"/>
    <x v="0"/>
    <x v="1"/>
    <n v="1.0009383797309976"/>
    <x v="1"/>
    <x v="2"/>
    <x v="0"/>
    <x v="0"/>
    <n v="29"/>
    <n v="14"/>
    <n v="13"/>
    <x v="0"/>
    <x v="0"/>
    <x v="0"/>
    <x v="0"/>
    <n v="6"/>
    <n v="0"/>
    <n v="0"/>
    <x v="0"/>
    <x v="0"/>
    <x v="0"/>
    <x v="12"/>
    <x v="0"/>
    <x v="0"/>
  </r>
  <r>
    <s v="Bruten"/>
    <n v="149166"/>
    <n v="1520"/>
    <x v="1"/>
    <x v="1"/>
    <x v="1"/>
    <x v="0"/>
    <x v="0"/>
    <x v="1"/>
    <s v="Göteborg"/>
    <x v="0"/>
    <m/>
    <s v="Yes"/>
    <x v="0"/>
    <x v="0"/>
    <n v="0.18452312305385768"/>
    <x v="1"/>
    <x v="1"/>
    <x v="1"/>
    <x v="0"/>
    <n v="2"/>
    <n v="0"/>
    <n v="4"/>
    <x v="0"/>
    <x v="0"/>
    <x v="1"/>
    <x v="0"/>
    <n v="0"/>
    <n v="0"/>
    <n v="0"/>
    <x v="0"/>
    <x v="2"/>
    <x v="2"/>
    <x v="12"/>
    <x v="0"/>
    <x v="0"/>
  </r>
  <r>
    <s v="Komplett"/>
    <n v="149210"/>
    <n v="1521"/>
    <x v="1"/>
    <x v="0"/>
    <x v="1"/>
    <x v="0"/>
    <x v="0"/>
    <x v="2"/>
    <s v="Uppsala"/>
    <x v="1"/>
    <s v="Yes"/>
    <m/>
    <x v="1"/>
    <x v="1"/>
    <n v="-0.51374750261630675"/>
    <x v="0"/>
    <x v="0"/>
    <x v="1"/>
    <x v="1"/>
    <n v="0"/>
    <n v="0"/>
    <n v="17"/>
    <x v="0"/>
    <x v="1"/>
    <x v="1"/>
    <x v="0"/>
    <n v="4"/>
    <n v="0"/>
    <n v="0"/>
    <x v="0"/>
    <x v="0"/>
    <x v="2"/>
    <x v="12"/>
    <x v="0"/>
    <x v="0"/>
  </r>
  <r>
    <s v="Bruten"/>
    <n v="149273"/>
    <n v="1522"/>
    <x v="0"/>
    <x v="1"/>
    <x v="1"/>
    <x v="0"/>
    <x v="0"/>
    <x v="2"/>
    <s v="Uppsala"/>
    <x v="1"/>
    <s v="&lt;-2 SD"/>
    <s v="Yes"/>
    <x v="0"/>
    <x v="0"/>
    <n v="-2.1850157658657903"/>
    <x v="1"/>
    <x v="1"/>
    <x v="1"/>
    <x v="1"/>
    <n v="64"/>
    <n v="17"/>
    <n v="16"/>
    <x v="0"/>
    <x v="0"/>
    <x v="1"/>
    <x v="0"/>
    <n v="7"/>
    <n v="0"/>
    <n v="0"/>
    <x v="1"/>
    <x v="0"/>
    <x v="0"/>
    <x v="11"/>
    <x v="0"/>
    <x v="0"/>
  </r>
  <r>
    <s v="Bruten"/>
    <n v="149274"/>
    <n v="1523"/>
    <x v="1"/>
    <x v="1"/>
    <x v="1"/>
    <x v="0"/>
    <x v="0"/>
    <x v="1"/>
    <s v="Uppsala"/>
    <x v="1"/>
    <s v="&lt;-2 SD"/>
    <s v="Yes"/>
    <x v="1"/>
    <x v="1"/>
    <n v="-2.4870098148065902"/>
    <x v="0"/>
    <x v="0"/>
    <x v="1"/>
    <x v="0"/>
    <n v="68"/>
    <n v="0"/>
    <n v="16"/>
    <x v="0"/>
    <x v="0"/>
    <x v="0"/>
    <x v="0"/>
    <n v="6"/>
    <n v="0"/>
    <n v="0"/>
    <x v="0"/>
    <x v="2"/>
    <x v="1"/>
    <x v="11"/>
    <x v="1"/>
    <x v="0"/>
  </r>
  <r>
    <s v="Komplett"/>
    <n v="149275"/>
    <n v="1524"/>
    <x v="0"/>
    <x v="0"/>
    <x v="0"/>
    <x v="0"/>
    <x v="2"/>
    <x v="0"/>
    <s v="Uppsala"/>
    <x v="1"/>
    <m/>
    <s v="Yes"/>
    <x v="0"/>
    <x v="0"/>
    <n v="-1.5949311776272665"/>
    <x v="0"/>
    <x v="1"/>
    <x v="1"/>
    <x v="1"/>
    <n v="0"/>
    <n v="0"/>
    <n v="10"/>
    <x v="1"/>
    <x v="0"/>
    <x v="1"/>
    <x v="1"/>
    <n v="0"/>
    <n v="0"/>
    <n v="1"/>
    <x v="0"/>
    <x v="0"/>
    <x v="0"/>
    <x v="11"/>
    <x v="0"/>
    <x v="0"/>
  </r>
  <r>
    <s v="Komplett"/>
    <n v="149292"/>
    <n v="1525"/>
    <x v="0"/>
    <x v="1"/>
    <x v="1"/>
    <x v="0"/>
    <x v="0"/>
    <x v="2"/>
    <s v="Lund"/>
    <x v="1"/>
    <m/>
    <s v="No"/>
    <x v="1"/>
    <x v="0"/>
    <n v="-3.2690421706440015E-2"/>
    <x v="0"/>
    <x v="0"/>
    <x v="1"/>
    <x v="0"/>
    <n v="20"/>
    <n v="0"/>
    <n v="1"/>
    <x v="0"/>
    <x v="0"/>
    <x v="1"/>
    <x v="0"/>
    <n v="5"/>
    <n v="0"/>
    <n v="0"/>
    <x v="0"/>
    <x v="2"/>
    <x v="1"/>
    <x v="11"/>
    <x v="1"/>
    <x v="0"/>
  </r>
  <r>
    <s v="Komplett"/>
    <n v="149301"/>
    <n v="1526"/>
    <x v="0"/>
    <x v="0"/>
    <x v="1"/>
    <x v="0"/>
    <x v="0"/>
    <x v="5"/>
    <s v="Stockholm"/>
    <x v="0"/>
    <m/>
    <s v="No"/>
    <x v="1"/>
    <x v="0"/>
    <n v="0.3131600029131163"/>
    <x v="0"/>
    <x v="1"/>
    <x v="0"/>
    <x v="0"/>
    <n v="12"/>
    <n v="0"/>
    <n v="0"/>
    <x v="0"/>
    <x v="0"/>
    <x v="1"/>
    <x v="1"/>
    <n v="0"/>
    <n v="0"/>
    <n v="0"/>
    <x v="0"/>
    <x v="1"/>
    <x v="2"/>
    <x v="11"/>
    <x v="0"/>
    <x v="0"/>
  </r>
  <r>
    <s v="Komplett"/>
    <n v="149310"/>
    <n v="1527"/>
    <x v="0"/>
    <x v="1"/>
    <x v="1"/>
    <x v="0"/>
    <x v="0"/>
    <x v="2"/>
    <s v="Uppsala"/>
    <x v="1"/>
    <s v="&lt;-2 SD"/>
    <s v="Yes"/>
    <x v="1"/>
    <x v="0"/>
    <n v="-2.0286680318110384"/>
    <x v="0"/>
    <x v="2"/>
    <x v="0"/>
    <x v="1"/>
    <n v="20"/>
    <n v="5"/>
    <n v="13"/>
    <x v="0"/>
    <x v="0"/>
    <x v="1"/>
    <x v="0"/>
    <n v="5"/>
    <n v="1"/>
    <n v="0"/>
    <x v="1"/>
    <x v="2"/>
    <x v="1"/>
    <x v="12"/>
    <x v="0"/>
    <x v="0"/>
  </r>
  <r>
    <s v="Komplett"/>
    <n v="149337"/>
    <n v="1528"/>
    <x v="1"/>
    <x v="1"/>
    <x v="1"/>
    <x v="0"/>
    <x v="0"/>
    <x v="0"/>
    <s v="Umeå"/>
    <x v="0"/>
    <s v="No"/>
    <m/>
    <x v="1"/>
    <x v="1"/>
    <n v="1.8471726060817286"/>
    <x v="0"/>
    <x v="0"/>
    <x v="1"/>
    <x v="0"/>
    <n v="45"/>
    <n v="21"/>
    <n v="88"/>
    <x v="0"/>
    <x v="0"/>
    <x v="0"/>
    <x v="0"/>
    <n v="69"/>
    <n v="2"/>
    <n v="1"/>
    <x v="0"/>
    <x v="2"/>
    <x v="1"/>
    <x v="10"/>
    <x v="0"/>
    <x v="0"/>
  </r>
  <r>
    <s v="Komplett"/>
    <n v="149370"/>
    <n v="1529"/>
    <x v="0"/>
    <x v="0"/>
    <x v="0"/>
    <x v="0"/>
    <x v="0"/>
    <x v="2"/>
    <s v="Lund"/>
    <x v="1"/>
    <m/>
    <s v="Yes"/>
    <x v="0"/>
    <x v="0"/>
    <n v="-0.8170411438576014"/>
    <x v="1"/>
    <x v="1"/>
    <x v="0"/>
    <x v="1"/>
    <n v="32"/>
    <n v="26"/>
    <n v="0"/>
    <x v="0"/>
    <x v="0"/>
    <x v="1"/>
    <x v="1"/>
    <n v="1"/>
    <n v="0"/>
    <n v="0"/>
    <x v="1"/>
    <x v="0"/>
    <x v="1"/>
    <x v="12"/>
    <x v="0"/>
    <x v="0"/>
  </r>
  <r>
    <s v="Komplett"/>
    <n v="149400"/>
    <n v="1530"/>
    <x v="0"/>
    <x v="0"/>
    <x v="0"/>
    <x v="0"/>
    <x v="0"/>
    <x v="0"/>
    <s v="Göteborg"/>
    <x v="1"/>
    <s v="Yes"/>
    <m/>
    <x v="1"/>
    <x v="1"/>
    <n v="-1.1790714812085481"/>
    <x v="0"/>
    <x v="0"/>
    <x v="1"/>
    <x v="0"/>
    <n v="38"/>
    <n v="43"/>
    <n v="50"/>
    <x v="1"/>
    <x v="0"/>
    <x v="0"/>
    <x v="0"/>
    <n v="30"/>
    <n v="7"/>
    <n v="4"/>
    <x v="0"/>
    <x v="0"/>
    <x v="2"/>
    <x v="12"/>
    <x v="0"/>
    <x v="0"/>
  </r>
  <r>
    <s v="Komplett"/>
    <n v="149482"/>
    <n v="1531"/>
    <x v="1"/>
    <x v="1"/>
    <x v="1"/>
    <x v="0"/>
    <x v="0"/>
    <x v="2"/>
    <s v="Stockholm"/>
    <x v="1"/>
    <m/>
    <s v="Yes"/>
    <x v="0"/>
    <x v="0"/>
    <n v="-0.15565009857839576"/>
    <x v="0"/>
    <x v="2"/>
    <x v="1"/>
    <x v="0"/>
    <n v="0"/>
    <n v="0"/>
    <n v="3"/>
    <x v="0"/>
    <x v="0"/>
    <x v="0"/>
    <x v="0"/>
    <n v="2"/>
    <n v="4"/>
    <n v="0"/>
    <x v="0"/>
    <x v="0"/>
    <x v="2"/>
    <x v="11"/>
    <x v="0"/>
    <x v="0"/>
  </r>
  <r>
    <s v="Komplett"/>
    <n v="149539"/>
    <n v="1532"/>
    <x v="1"/>
    <x v="1"/>
    <x v="1"/>
    <x v="0"/>
    <x v="0"/>
    <x v="1"/>
    <s v="Stockholm"/>
    <x v="1"/>
    <s v="Yes"/>
    <s v="&lt;-2 SD"/>
    <x v="0"/>
    <x v="0"/>
    <n v="-2.8624691803475852"/>
    <x v="0"/>
    <x v="2"/>
    <x v="1"/>
    <x v="0"/>
    <n v="0"/>
    <n v="0"/>
    <n v="0"/>
    <x v="1"/>
    <x v="0"/>
    <x v="0"/>
    <x v="0"/>
    <n v="0"/>
    <n v="0"/>
    <n v="0"/>
    <x v="0"/>
    <x v="2"/>
    <x v="0"/>
    <x v="11"/>
    <x v="0"/>
    <x v="0"/>
  </r>
  <r>
    <s v="Komplett"/>
    <n v="149589"/>
    <n v="1533"/>
    <x v="1"/>
    <x v="1"/>
    <x v="1"/>
    <x v="0"/>
    <x v="0"/>
    <x v="1"/>
    <s v="Stockholm"/>
    <x v="1"/>
    <s v="Yes"/>
    <m/>
    <x v="0"/>
    <x v="0"/>
    <n v="-1.5680684248039913"/>
    <x v="0"/>
    <x v="2"/>
    <x v="1"/>
    <x v="0"/>
    <n v="47"/>
    <n v="21"/>
    <n v="29"/>
    <x v="0"/>
    <x v="0"/>
    <x v="0"/>
    <x v="0"/>
    <n v="7"/>
    <n v="0"/>
    <n v="0"/>
    <x v="0"/>
    <x v="2"/>
    <x v="0"/>
    <x v="11"/>
    <x v="0"/>
    <x v="0"/>
  </r>
  <r>
    <s v="Komplett"/>
    <n v="149636"/>
    <n v="1534"/>
    <x v="0"/>
    <x v="0"/>
    <x v="1"/>
    <x v="1"/>
    <x v="0"/>
    <x v="4"/>
    <s v="Göteborg"/>
    <x v="1"/>
    <s v="Yes"/>
    <m/>
    <x v="1"/>
    <x v="1"/>
    <n v="-1.1797164874892969"/>
    <x v="0"/>
    <x v="0"/>
    <x v="1"/>
    <x v="0"/>
    <n v="0"/>
    <n v="0"/>
    <n v="0"/>
    <x v="0"/>
    <x v="1"/>
    <x v="1"/>
    <x v="0"/>
    <n v="0"/>
    <n v="0"/>
    <n v="0"/>
    <x v="0"/>
    <x v="0"/>
    <x v="0"/>
    <x v="12"/>
    <x v="0"/>
    <x v="0"/>
  </r>
  <r>
    <s v="Komplett"/>
    <n v="149653"/>
    <n v="1535"/>
    <x v="1"/>
    <x v="0"/>
    <x v="0"/>
    <x v="0"/>
    <x v="0"/>
    <x v="2"/>
    <s v="Göteborg"/>
    <x v="1"/>
    <s v="Yes"/>
    <m/>
    <x v="0"/>
    <x v="1"/>
    <n v="-0.28783517648841084"/>
    <x v="0"/>
    <x v="2"/>
    <x v="1"/>
    <x v="0"/>
    <n v="38"/>
    <n v="53"/>
    <n v="53"/>
    <x v="0"/>
    <x v="0"/>
    <x v="0"/>
    <x v="0"/>
    <n v="25"/>
    <n v="7"/>
    <n v="0"/>
    <x v="0"/>
    <x v="0"/>
    <x v="1"/>
    <x v="11"/>
    <x v="0"/>
    <x v="0"/>
  </r>
  <r>
    <s v="Bruten"/>
    <n v="149654"/>
    <n v="1536"/>
    <x v="0"/>
    <x v="0"/>
    <x v="1"/>
    <x v="0"/>
    <x v="0"/>
    <x v="5"/>
    <s v="Göteborg"/>
    <x v="1"/>
    <m/>
    <s v="Yes"/>
    <x v="1"/>
    <x v="1"/>
    <n v="-1.2669765746057788"/>
    <x v="0"/>
    <x v="0"/>
    <x v="0"/>
    <x v="0"/>
    <n v="28"/>
    <n v="21"/>
    <n v="10"/>
    <x v="1"/>
    <x v="1"/>
    <x v="1"/>
    <x v="0"/>
    <n v="8"/>
    <n v="3"/>
    <n v="0"/>
    <x v="0"/>
    <x v="1"/>
    <x v="0"/>
    <x v="10"/>
    <x v="0"/>
    <x v="0"/>
  </r>
  <r>
    <s v="Komplett"/>
    <n v="149671"/>
    <n v="1537"/>
    <x v="0"/>
    <x v="0"/>
    <x v="1"/>
    <x v="0"/>
    <x v="0"/>
    <x v="2"/>
    <s v="Uppsala"/>
    <x v="1"/>
    <s v="Yes"/>
    <m/>
    <x v="0"/>
    <x v="1"/>
    <n v="-1.9377051805588918"/>
    <x v="0"/>
    <x v="0"/>
    <x v="1"/>
    <x v="0"/>
    <n v="0"/>
    <n v="0"/>
    <n v="13"/>
    <x v="1"/>
    <x v="0"/>
    <x v="0"/>
    <x v="0"/>
    <n v="3"/>
    <n v="4"/>
    <n v="3"/>
    <x v="1"/>
    <x v="0"/>
    <x v="1"/>
    <x v="12"/>
    <x v="0"/>
    <x v="0"/>
  </r>
  <r>
    <s v="Komplett"/>
    <n v="149707"/>
    <n v="1538"/>
    <x v="0"/>
    <x v="0"/>
    <x v="1"/>
    <x v="0"/>
    <x v="0"/>
    <x v="3"/>
    <s v="Stockholm"/>
    <x v="1"/>
    <m/>
    <s v="Yes"/>
    <x v="0"/>
    <x v="0"/>
    <n v="0.9500670848895818"/>
    <x v="0"/>
    <x v="0"/>
    <x v="0"/>
    <x v="0"/>
    <n v="10"/>
    <n v="6"/>
    <n v="0"/>
    <x v="0"/>
    <x v="0"/>
    <x v="0"/>
    <x v="0"/>
    <n v="1"/>
    <n v="0"/>
    <n v="0"/>
    <x v="1"/>
    <x v="1"/>
    <x v="0"/>
    <x v="12"/>
    <x v="0"/>
    <x v="0"/>
  </r>
  <r>
    <s v="Komplett"/>
    <n v="149732"/>
    <n v="1539"/>
    <x v="0"/>
    <x v="0"/>
    <x v="1"/>
    <x v="0"/>
    <x v="0"/>
    <x v="3"/>
    <s v="Umeå"/>
    <x v="1"/>
    <s v="Yes"/>
    <m/>
    <x v="0"/>
    <x v="0"/>
    <n v="0.76086956521739135"/>
    <x v="0"/>
    <x v="1"/>
    <x v="0"/>
    <x v="1"/>
    <n v="46"/>
    <n v="3"/>
    <n v="1"/>
    <x v="0"/>
    <x v="0"/>
    <x v="0"/>
    <x v="0"/>
    <n v="8"/>
    <n v="1"/>
    <n v="0"/>
    <x v="1"/>
    <x v="1"/>
    <x v="0"/>
    <x v="12"/>
    <x v="0"/>
    <x v="0"/>
  </r>
  <r>
    <s v="Bruten"/>
    <n v="149745"/>
    <n v="1540"/>
    <x v="1"/>
    <x v="1"/>
    <x v="1"/>
    <x v="0"/>
    <x v="0"/>
    <x v="3"/>
    <s v="Göteborg"/>
    <x v="1"/>
    <m/>
    <s v="Yes"/>
    <x v="0"/>
    <x v="0"/>
    <n v="-1.0569791712928009"/>
    <x v="1"/>
    <x v="2"/>
    <x v="1"/>
    <x v="0"/>
    <n v="14"/>
    <n v="0"/>
    <n v="0"/>
    <x v="0"/>
    <x v="0"/>
    <x v="1"/>
    <x v="0"/>
    <n v="1"/>
    <n v="1"/>
    <n v="0"/>
    <x v="0"/>
    <x v="0"/>
    <x v="0"/>
    <x v="12"/>
    <x v="0"/>
    <x v="0"/>
  </r>
  <r>
    <s v="Komplett"/>
    <n v="149758"/>
    <n v="1541"/>
    <x v="1"/>
    <x v="1"/>
    <x v="1"/>
    <x v="0"/>
    <x v="0"/>
    <x v="4"/>
    <s v="Uppsala"/>
    <x v="1"/>
    <s v="Yes"/>
    <m/>
    <x v="0"/>
    <x v="1"/>
    <n v="0.26350461133069825"/>
    <x v="0"/>
    <x v="1"/>
    <x v="1"/>
    <x v="0"/>
    <n v="49"/>
    <n v="20"/>
    <n v="46"/>
    <x v="0"/>
    <x v="0"/>
    <x v="1"/>
    <x v="0"/>
    <n v="7"/>
    <n v="0"/>
    <n v="0"/>
    <x v="0"/>
    <x v="2"/>
    <x v="2"/>
    <x v="12"/>
    <x v="0"/>
    <x v="0"/>
  </r>
  <r>
    <s v="Komplett"/>
    <n v="149767"/>
    <n v="1542"/>
    <x v="1"/>
    <x v="1"/>
    <x v="1"/>
    <x v="0"/>
    <x v="0"/>
    <x v="1"/>
    <s v="Lund"/>
    <x v="1"/>
    <s v="No"/>
    <m/>
    <x v="0"/>
    <x v="0"/>
    <n v="0.37291295872531566"/>
    <x v="0"/>
    <x v="2"/>
    <x v="1"/>
    <x v="0"/>
    <n v="1"/>
    <n v="0"/>
    <n v="0"/>
    <x v="0"/>
    <x v="0"/>
    <x v="0"/>
    <x v="0"/>
    <n v="0"/>
    <n v="0"/>
    <n v="0"/>
    <x v="0"/>
    <x v="0"/>
    <x v="2"/>
    <x v="12"/>
    <x v="0"/>
    <x v="0"/>
  </r>
  <r>
    <s v="Bruten"/>
    <n v="149783"/>
    <n v="1543"/>
    <x v="0"/>
    <x v="0"/>
    <x v="0"/>
    <x v="0"/>
    <x v="2"/>
    <x v="0"/>
    <s v="Uppsala"/>
    <x v="1"/>
    <m/>
    <s v="No"/>
    <x v="1"/>
    <x v="0"/>
    <n v="-1.2861736334405145"/>
    <x v="0"/>
    <x v="2"/>
    <x v="1"/>
    <x v="0"/>
    <n v="12"/>
    <n v="36"/>
    <n v="0"/>
    <x v="0"/>
    <x v="0"/>
    <x v="0"/>
    <x v="0"/>
    <n v="0"/>
    <n v="0"/>
    <n v="0"/>
    <x v="0"/>
    <x v="0"/>
    <x v="0"/>
    <x v="12"/>
    <x v="0"/>
    <x v="0"/>
  </r>
  <r>
    <s v="Komplett"/>
    <n v="149809"/>
    <n v="1544"/>
    <x v="0"/>
    <x v="1"/>
    <x v="1"/>
    <x v="0"/>
    <x v="0"/>
    <x v="2"/>
    <s v="Lund"/>
    <x v="1"/>
    <s v="Yes"/>
    <m/>
    <x v="1"/>
    <x v="1"/>
    <n v="1.0364004044489383"/>
    <x v="0"/>
    <x v="0"/>
    <x v="1"/>
    <x v="0"/>
    <n v="29"/>
    <n v="44"/>
    <n v="42"/>
    <x v="0"/>
    <x v="0"/>
    <x v="1"/>
    <x v="0"/>
    <n v="9"/>
    <n v="2"/>
    <n v="0"/>
    <x v="0"/>
    <x v="2"/>
    <x v="1"/>
    <x v="9"/>
    <x v="1"/>
    <x v="0"/>
  </r>
  <r>
    <s v="Komplett"/>
    <n v="149862"/>
    <n v="1545"/>
    <x v="1"/>
    <x v="0"/>
    <x v="1"/>
    <x v="0"/>
    <x v="0"/>
    <x v="2"/>
    <s v="Linköping"/>
    <x v="1"/>
    <s v="No"/>
    <m/>
    <x v="0"/>
    <x v="0"/>
    <n v="-0.93343158929010073"/>
    <x v="0"/>
    <x v="2"/>
    <x v="0"/>
    <x v="1"/>
    <n v="61"/>
    <n v="24"/>
    <n v="26"/>
    <x v="0"/>
    <x v="0"/>
    <x v="1"/>
    <x v="0"/>
    <n v="12"/>
    <n v="3"/>
    <n v="0"/>
    <x v="1"/>
    <x v="0"/>
    <x v="0"/>
    <x v="12"/>
    <x v="0"/>
    <x v="0"/>
  </r>
  <r>
    <s v="Komplett"/>
    <n v="149863"/>
    <n v="1546"/>
    <x v="1"/>
    <x v="1"/>
    <x v="1"/>
    <x v="0"/>
    <x v="0"/>
    <x v="5"/>
    <s v="Linköping"/>
    <x v="1"/>
    <s v="No"/>
    <m/>
    <x v="0"/>
    <x v="0"/>
    <n v="-0.7123556865634979"/>
    <x v="1"/>
    <x v="1"/>
    <x v="1"/>
    <x v="0"/>
    <n v="0"/>
    <n v="0"/>
    <n v="0"/>
    <x v="0"/>
    <x v="0"/>
    <x v="0"/>
    <x v="0"/>
    <n v="0"/>
    <n v="0"/>
    <n v="0"/>
    <x v="0"/>
    <x v="0"/>
    <x v="2"/>
    <x v="12"/>
    <x v="0"/>
    <x v="0"/>
  </r>
  <r>
    <s v="Komplett"/>
    <n v="149911"/>
    <n v="1547"/>
    <x v="0"/>
    <x v="1"/>
    <x v="1"/>
    <x v="1"/>
    <x v="2"/>
    <x v="5"/>
    <s v="Göteborg"/>
    <x v="0"/>
    <s v="Yes"/>
    <m/>
    <x v="0"/>
    <x v="0"/>
    <n v="-0.33894343151005141"/>
    <x v="1"/>
    <x v="0"/>
    <x v="1"/>
    <x v="0"/>
    <n v="0"/>
    <n v="0"/>
    <n v="12"/>
    <x v="0"/>
    <x v="0"/>
    <x v="0"/>
    <x v="0"/>
    <n v="4"/>
    <n v="3"/>
    <n v="4"/>
    <x v="1"/>
    <x v="2"/>
    <x v="1"/>
    <x v="11"/>
    <x v="1"/>
    <x v="0"/>
  </r>
  <r>
    <s v="Komplett"/>
    <n v="149925"/>
    <n v="1548"/>
    <x v="0"/>
    <x v="1"/>
    <x v="1"/>
    <x v="0"/>
    <x v="0"/>
    <x v="1"/>
    <s v="Uppsala"/>
    <x v="1"/>
    <s v="Yes"/>
    <m/>
    <x v="0"/>
    <x v="0"/>
    <n v="0.5025712949976624"/>
    <x v="0"/>
    <x v="2"/>
    <x v="1"/>
    <x v="0"/>
    <n v="2"/>
    <n v="0"/>
    <n v="9"/>
    <x v="0"/>
    <x v="0"/>
    <x v="0"/>
    <x v="0"/>
    <n v="5"/>
    <n v="1"/>
    <n v="2"/>
    <x v="0"/>
    <x v="1"/>
    <x v="0"/>
    <x v="12"/>
    <x v="0"/>
    <x v="0"/>
  </r>
  <r>
    <s v="Komplett"/>
    <n v="149928"/>
    <n v="1549"/>
    <x v="0"/>
    <x v="0"/>
    <x v="0"/>
    <x v="0"/>
    <x v="0"/>
    <x v="3"/>
    <s v="Göteborg"/>
    <x v="1"/>
    <m/>
    <s v="Yes"/>
    <x v="0"/>
    <x v="0"/>
    <n v="-1.929456958267854"/>
    <x v="0"/>
    <x v="0"/>
    <x v="1"/>
    <x v="1"/>
    <n v="8"/>
    <n v="0"/>
    <n v="0"/>
    <x v="0"/>
    <x v="0"/>
    <x v="1"/>
    <x v="0"/>
    <n v="4"/>
    <n v="0"/>
    <n v="0"/>
    <x v="0"/>
    <x v="0"/>
    <x v="1"/>
    <x v="12"/>
    <x v="0"/>
    <x v="0"/>
  </r>
  <r>
    <s v="Komplett"/>
    <n v="149933"/>
    <n v="1550"/>
    <x v="0"/>
    <x v="1"/>
    <x v="1"/>
    <x v="0"/>
    <x v="0"/>
    <x v="1"/>
    <s v="Uppsala"/>
    <x v="1"/>
    <s v="Yes"/>
    <m/>
    <x v="0"/>
    <x v="0"/>
    <n v="-0.51245095684202102"/>
    <x v="0"/>
    <x v="2"/>
    <x v="1"/>
    <x v="0"/>
    <n v="0"/>
    <n v="0"/>
    <n v="74"/>
    <x v="0"/>
    <x v="0"/>
    <x v="0"/>
    <x v="0"/>
    <n v="14"/>
    <n v="5"/>
    <n v="3"/>
    <x v="0"/>
    <x v="2"/>
    <x v="2"/>
    <x v="12"/>
    <x v="0"/>
    <x v="0"/>
  </r>
  <r>
    <s v="Komplett"/>
    <n v="149943"/>
    <n v="1551"/>
    <x v="0"/>
    <x v="0"/>
    <x v="0"/>
    <x v="0"/>
    <x v="0"/>
    <x v="0"/>
    <s v="Stockholm"/>
    <x v="1"/>
    <m/>
    <s v="Yes"/>
    <x v="1"/>
    <x v="1"/>
    <n v="-1.2528534267664702"/>
    <x v="0"/>
    <x v="0"/>
    <x v="1"/>
    <x v="0"/>
    <n v="48"/>
    <n v="16"/>
    <n v="1"/>
    <x v="0"/>
    <x v="0"/>
    <x v="0"/>
    <x v="0"/>
    <n v="7"/>
    <n v="1"/>
    <n v="0"/>
    <x v="0"/>
    <x v="0"/>
    <x v="2"/>
    <x v="13"/>
    <x v="0"/>
    <x v="0"/>
  </r>
  <r>
    <s v="Komplett"/>
    <n v="149995"/>
    <n v="1552"/>
    <x v="0"/>
    <x v="1"/>
    <x v="1"/>
    <x v="0"/>
    <x v="0"/>
    <x v="2"/>
    <s v="Uppsala"/>
    <x v="1"/>
    <s v="Yes"/>
    <m/>
    <x v="0"/>
    <x v="1"/>
    <n v="-1.6051114227832319"/>
    <x v="0"/>
    <x v="2"/>
    <x v="1"/>
    <x v="0"/>
    <n v="0"/>
    <n v="0"/>
    <n v="17"/>
    <x v="0"/>
    <x v="0"/>
    <x v="0"/>
    <x v="0"/>
    <n v="5"/>
    <n v="0"/>
    <n v="0"/>
    <x v="0"/>
    <x v="0"/>
    <x v="2"/>
    <x v="12"/>
    <x v="0"/>
    <x v="0"/>
  </r>
  <r>
    <s v="Komplett"/>
    <n v="149997"/>
    <n v="1553"/>
    <x v="0"/>
    <x v="1"/>
    <x v="1"/>
    <x v="0"/>
    <x v="0"/>
    <x v="4"/>
    <s v="Stockholm"/>
    <x v="1"/>
    <s v="Yes"/>
    <m/>
    <x v="1"/>
    <x v="0"/>
    <n v="-1.0986442262739597"/>
    <x v="0"/>
    <x v="1"/>
    <x v="1"/>
    <x v="0"/>
    <n v="7"/>
    <n v="0"/>
    <n v="32"/>
    <x v="0"/>
    <x v="0"/>
    <x v="0"/>
    <x v="0"/>
    <n v="7"/>
    <n v="3"/>
    <n v="0"/>
    <x v="0"/>
    <x v="2"/>
    <x v="1"/>
    <x v="11"/>
    <x v="1"/>
    <x v="0"/>
  </r>
  <r>
    <s v="Komplett"/>
    <n v="150001"/>
    <n v="1554"/>
    <x v="1"/>
    <x v="1"/>
    <x v="1"/>
    <x v="0"/>
    <x v="0"/>
    <x v="2"/>
    <s v="Stockholm"/>
    <x v="1"/>
    <s v="Yes"/>
    <m/>
    <x v="1"/>
    <x v="1"/>
    <n v="-1.0853414303249562"/>
    <x v="0"/>
    <x v="1"/>
    <x v="1"/>
    <x v="0"/>
    <n v="47"/>
    <n v="11"/>
    <n v="21"/>
    <x v="0"/>
    <x v="0"/>
    <x v="0"/>
    <x v="0"/>
    <n v="7"/>
    <n v="0"/>
    <n v="0"/>
    <x v="1"/>
    <x v="2"/>
    <x v="1"/>
    <x v="11"/>
    <x v="1"/>
    <x v="0"/>
  </r>
  <r>
    <s v="Komplett"/>
    <n v="150060"/>
    <n v="1555"/>
    <x v="0"/>
    <x v="1"/>
    <x v="1"/>
    <x v="0"/>
    <x v="0"/>
    <x v="1"/>
    <s v="Lund"/>
    <x v="1"/>
    <s v="&lt;-2 SD"/>
    <s v="No"/>
    <x v="1"/>
    <x v="1"/>
    <n v="-3.2335590998470614"/>
    <x v="0"/>
    <x v="0"/>
    <x v="1"/>
    <x v="0"/>
    <n v="6"/>
    <n v="0"/>
    <n v="0"/>
    <x v="0"/>
    <x v="0"/>
    <x v="0"/>
    <x v="0"/>
    <n v="4"/>
    <n v="1"/>
    <n v="0"/>
    <x v="0"/>
    <x v="2"/>
    <x v="1"/>
    <x v="11"/>
    <x v="1"/>
    <x v="0"/>
  </r>
  <r>
    <s v="Komplett"/>
    <n v="150183"/>
    <n v="1556"/>
    <x v="0"/>
    <x v="1"/>
    <x v="1"/>
    <x v="0"/>
    <x v="0"/>
    <x v="5"/>
    <s v="Göteborg"/>
    <x v="1"/>
    <m/>
    <s v="Yes"/>
    <x v="0"/>
    <x v="1"/>
    <n v="-1.2346227294932717"/>
    <x v="0"/>
    <x v="2"/>
    <x v="1"/>
    <x v="0"/>
    <n v="15"/>
    <n v="42"/>
    <n v="0"/>
    <x v="0"/>
    <x v="0"/>
    <x v="0"/>
    <x v="0"/>
    <n v="5"/>
    <n v="0"/>
    <n v="0"/>
    <x v="0"/>
    <x v="0"/>
    <x v="2"/>
    <x v="11"/>
    <x v="0"/>
    <x v="0"/>
  </r>
  <r>
    <s v="Komplett"/>
    <n v="150189"/>
    <n v="1557"/>
    <x v="0"/>
    <x v="0"/>
    <x v="1"/>
    <x v="0"/>
    <x v="0"/>
    <x v="2"/>
    <s v="Göteborg"/>
    <x v="1"/>
    <m/>
    <s v="Yes"/>
    <x v="0"/>
    <x v="0"/>
    <n v="-1.239993721550777"/>
    <x v="1"/>
    <x v="0"/>
    <x v="1"/>
    <x v="1"/>
    <n v="1"/>
    <n v="47"/>
    <n v="3"/>
    <x v="0"/>
    <x v="0"/>
    <x v="1"/>
    <x v="0"/>
    <n v="3"/>
    <n v="0"/>
    <n v="0"/>
    <x v="0"/>
    <x v="1"/>
    <x v="1"/>
    <x v="9"/>
    <x v="0"/>
    <x v="0"/>
  </r>
  <r>
    <s v="Komplett"/>
    <n v="150273"/>
    <n v="1558"/>
    <x v="1"/>
    <x v="1"/>
    <x v="1"/>
    <x v="0"/>
    <x v="0"/>
    <x v="2"/>
    <s v="Stockholm"/>
    <x v="1"/>
    <m/>
    <s v="Yes"/>
    <x v="1"/>
    <x v="1"/>
    <n v="0.75000928229309771"/>
    <x v="0"/>
    <x v="0"/>
    <x v="1"/>
    <x v="0"/>
    <n v="14"/>
    <n v="10"/>
    <n v="4"/>
    <x v="0"/>
    <x v="0"/>
    <x v="0"/>
    <x v="0"/>
    <n v="1"/>
    <n v="0"/>
    <n v="0"/>
    <x v="0"/>
    <x v="0"/>
    <x v="2"/>
    <x v="12"/>
    <x v="0"/>
    <x v="0"/>
  </r>
  <r>
    <s v="Komplett"/>
    <n v="150274"/>
    <n v="1559"/>
    <x v="0"/>
    <x v="0"/>
    <x v="1"/>
    <x v="1"/>
    <x v="2"/>
    <x v="3"/>
    <s v="Stockholm"/>
    <x v="0"/>
    <s v="&lt;-2 SD"/>
    <s v="Yes"/>
    <x v="0"/>
    <x v="0"/>
    <n v="-2.1237886607507521"/>
    <x v="0"/>
    <x v="0"/>
    <x v="0"/>
    <x v="1"/>
    <n v="66"/>
    <n v="30"/>
    <n v="16"/>
    <x v="0"/>
    <x v="0"/>
    <x v="1"/>
    <x v="0"/>
    <n v="8"/>
    <n v="0"/>
    <n v="0"/>
    <x v="0"/>
    <x v="0"/>
    <x v="2"/>
    <x v="12"/>
    <x v="0"/>
    <x v="0"/>
  </r>
  <r>
    <s v="Komplett"/>
    <n v="150353"/>
    <n v="1560"/>
    <x v="1"/>
    <x v="1"/>
    <x v="1"/>
    <x v="0"/>
    <x v="2"/>
    <x v="1"/>
    <s v="Umeå"/>
    <x v="0"/>
    <m/>
    <s v="Yes"/>
    <x v="1"/>
    <x v="1"/>
    <n v="-0.86110790758466926"/>
    <x v="0"/>
    <x v="2"/>
    <x v="1"/>
    <x v="0"/>
    <n v="11"/>
    <n v="10"/>
    <n v="8"/>
    <x v="0"/>
    <x v="0"/>
    <x v="1"/>
    <x v="0"/>
    <n v="7"/>
    <n v="5"/>
    <n v="0"/>
    <x v="0"/>
    <x v="0"/>
    <x v="2"/>
    <x v="12"/>
    <x v="0"/>
    <x v="0"/>
  </r>
  <r>
    <s v="Komplett"/>
    <n v="150354"/>
    <n v="1561"/>
    <x v="0"/>
    <x v="0"/>
    <x v="1"/>
    <x v="0"/>
    <x v="0"/>
    <x v="2"/>
    <s v="Umeå"/>
    <x v="1"/>
    <m/>
    <s v="Yes"/>
    <x v="0"/>
    <x v="1"/>
    <n v="-1.1071387383231461"/>
    <x v="1"/>
    <x v="0"/>
    <x v="1"/>
    <x v="1"/>
    <n v="22"/>
    <n v="5"/>
    <n v="1"/>
    <x v="1"/>
    <x v="1"/>
    <x v="0"/>
    <x v="0"/>
    <n v="0"/>
    <n v="1"/>
    <n v="0"/>
    <x v="0"/>
    <x v="0"/>
    <x v="0"/>
    <x v="12"/>
    <x v="0"/>
    <x v="0"/>
  </r>
  <r>
    <s v="Komplett"/>
    <n v="150368"/>
    <n v="1562"/>
    <x v="0"/>
    <x v="1"/>
    <x v="1"/>
    <x v="0"/>
    <x v="0"/>
    <x v="2"/>
    <s v="Uppsala"/>
    <x v="1"/>
    <s v="&lt;-2 SD"/>
    <s v="Yes"/>
    <x v="0"/>
    <x v="1"/>
    <n v="-2.8151391929934309"/>
    <x v="1"/>
    <x v="2"/>
    <x v="1"/>
    <x v="0"/>
    <n v="25"/>
    <n v="10"/>
    <n v="5"/>
    <x v="1"/>
    <x v="0"/>
    <x v="1"/>
    <x v="0"/>
    <n v="2"/>
    <n v="0"/>
    <n v="0"/>
    <x v="1"/>
    <x v="2"/>
    <x v="1"/>
    <x v="11"/>
    <x v="1"/>
    <x v="0"/>
  </r>
  <r>
    <s v="Komplett"/>
    <n v="150369"/>
    <n v="1563"/>
    <x v="1"/>
    <x v="0"/>
    <x v="1"/>
    <x v="0"/>
    <x v="0"/>
    <x v="2"/>
    <s v="Uppsala"/>
    <x v="1"/>
    <m/>
    <s v="Yes"/>
    <x v="0"/>
    <x v="0"/>
    <n v="-0.24887816282665259"/>
    <x v="0"/>
    <x v="1"/>
    <x v="0"/>
    <x v="0"/>
    <n v="0"/>
    <n v="0"/>
    <n v="4"/>
    <x v="1"/>
    <x v="0"/>
    <x v="1"/>
    <x v="0"/>
    <n v="0"/>
    <n v="0"/>
    <n v="0"/>
    <x v="0"/>
    <x v="0"/>
    <x v="1"/>
    <x v="11"/>
    <x v="0"/>
    <x v="0"/>
  </r>
  <r>
    <s v="Bruten"/>
    <n v="150383"/>
    <n v="1564"/>
    <x v="1"/>
    <x v="1"/>
    <x v="1"/>
    <x v="0"/>
    <x v="0"/>
    <x v="2"/>
    <s v="Göteborg"/>
    <x v="1"/>
    <m/>
    <s v="Yes"/>
    <x v="0"/>
    <x v="0"/>
    <n v="-1.7943409247757074"/>
    <x v="1"/>
    <x v="1"/>
    <x v="1"/>
    <x v="0"/>
    <n v="21"/>
    <n v="3"/>
    <n v="22"/>
    <x v="0"/>
    <x v="0"/>
    <x v="1"/>
    <x v="0"/>
    <n v="7"/>
    <n v="3"/>
    <n v="0"/>
    <x v="0"/>
    <x v="0"/>
    <x v="0"/>
    <x v="12"/>
    <x v="0"/>
    <x v="0"/>
  </r>
  <r>
    <s v="Komplett"/>
    <n v="150443"/>
    <n v="1565"/>
    <x v="0"/>
    <x v="1"/>
    <x v="1"/>
    <x v="0"/>
    <x v="0"/>
    <x v="5"/>
    <s v="Stockholm"/>
    <x v="1"/>
    <s v="Yes"/>
    <m/>
    <x v="0"/>
    <x v="1"/>
    <n v="-0.25706940874035988"/>
    <x v="0"/>
    <x v="2"/>
    <x v="1"/>
    <x v="0"/>
    <n v="38"/>
    <n v="12"/>
    <n v="6"/>
    <x v="0"/>
    <x v="0"/>
    <x v="0"/>
    <x v="0"/>
    <n v="3"/>
    <n v="0"/>
    <n v="0"/>
    <x v="0"/>
    <x v="0"/>
    <x v="2"/>
    <x v="11"/>
    <x v="0"/>
    <x v="0"/>
  </r>
  <r>
    <s v="Komplett"/>
    <n v="150445"/>
    <n v="1566"/>
    <x v="0"/>
    <x v="0"/>
    <x v="1"/>
    <x v="0"/>
    <x v="0"/>
    <x v="2"/>
    <s v="Stockholm"/>
    <x v="1"/>
    <s v="Yes"/>
    <m/>
    <x v="1"/>
    <x v="1"/>
    <n v="-0.76003129540628145"/>
    <x v="0"/>
    <x v="0"/>
    <x v="0"/>
    <x v="1"/>
    <n v="0"/>
    <n v="0"/>
    <n v="0"/>
    <x v="0"/>
    <x v="0"/>
    <x v="0"/>
    <x v="0"/>
    <n v="0"/>
    <n v="0"/>
    <n v="0"/>
    <x v="0"/>
    <x v="1"/>
    <x v="1"/>
    <x v="11"/>
    <x v="0"/>
    <x v="0"/>
  </r>
  <r>
    <s v="Bruten"/>
    <n v="150449"/>
    <n v="1567"/>
    <x v="1"/>
    <x v="1"/>
    <x v="1"/>
    <x v="1"/>
    <x v="0"/>
    <x v="5"/>
    <s v="Stockholm"/>
    <x v="1"/>
    <m/>
    <s v="Yes"/>
    <x v="1"/>
    <x v="1"/>
    <n v="-1.2572027239392352"/>
    <x v="0"/>
    <x v="0"/>
    <x v="0"/>
    <x v="0"/>
    <n v="16"/>
    <n v="16"/>
    <n v="18"/>
    <x v="0"/>
    <x v="0"/>
    <x v="0"/>
    <x v="0"/>
    <n v="12"/>
    <n v="10"/>
    <n v="12"/>
    <x v="0"/>
    <x v="0"/>
    <x v="2"/>
    <x v="12"/>
    <x v="0"/>
    <x v="0"/>
  </r>
  <r>
    <s v="Komplett"/>
    <n v="150485"/>
    <n v="1568"/>
    <x v="1"/>
    <x v="1"/>
    <x v="1"/>
    <x v="0"/>
    <x v="0"/>
    <x v="3"/>
    <s v="Stockholm"/>
    <x v="1"/>
    <m/>
    <s v="Yes"/>
    <x v="0"/>
    <x v="1"/>
    <n v="7.1057423280188298E-2"/>
    <x v="0"/>
    <x v="2"/>
    <x v="1"/>
    <x v="1"/>
    <n v="26"/>
    <n v="23"/>
    <n v="2"/>
    <x v="0"/>
    <x v="0"/>
    <x v="1"/>
    <x v="0"/>
    <n v="6"/>
    <n v="3"/>
    <n v="0"/>
    <x v="0"/>
    <x v="1"/>
    <x v="2"/>
    <x v="12"/>
    <x v="0"/>
    <x v="0"/>
  </r>
  <r>
    <s v="Komplett"/>
    <n v="150509"/>
    <n v="1569"/>
    <x v="0"/>
    <x v="1"/>
    <x v="1"/>
    <x v="0"/>
    <x v="0"/>
    <x v="3"/>
    <s v="Göteborg"/>
    <x v="1"/>
    <m/>
    <s v="Yes"/>
    <x v="0"/>
    <x v="0"/>
    <n v="-1.1255540614572437"/>
    <x v="0"/>
    <x v="0"/>
    <x v="1"/>
    <x v="0"/>
    <n v="29"/>
    <n v="27"/>
    <n v="29"/>
    <x v="0"/>
    <x v="0"/>
    <x v="1"/>
    <x v="0"/>
    <n v="9"/>
    <n v="2"/>
    <n v="0"/>
    <x v="0"/>
    <x v="0"/>
    <x v="2"/>
    <x v="12"/>
    <x v="0"/>
    <x v="0"/>
  </r>
  <r>
    <s v="Komplett"/>
    <n v="150516"/>
    <n v="1570"/>
    <x v="0"/>
    <x v="1"/>
    <x v="1"/>
    <x v="0"/>
    <x v="0"/>
    <x v="2"/>
    <s v="Umeå"/>
    <x v="1"/>
    <s v="Yes"/>
    <m/>
    <x v="1"/>
    <x v="1"/>
    <n v="-1.5213387781247498"/>
    <x v="1"/>
    <x v="2"/>
    <x v="1"/>
    <x v="0"/>
    <n v="29"/>
    <n v="11"/>
    <n v="53"/>
    <x v="0"/>
    <x v="0"/>
    <x v="0"/>
    <x v="0"/>
    <n v="35"/>
    <n v="7"/>
    <n v="0"/>
    <x v="0"/>
    <x v="2"/>
    <x v="1"/>
    <x v="9"/>
    <x v="1"/>
    <x v="0"/>
  </r>
  <r>
    <s v="Komplett"/>
    <n v="150522"/>
    <n v="1571"/>
    <x v="0"/>
    <x v="0"/>
    <x v="0"/>
    <x v="0"/>
    <x v="0"/>
    <x v="0"/>
    <s v="Stockholm"/>
    <x v="0"/>
    <m/>
    <s v="Yes"/>
    <x v="0"/>
    <x v="0"/>
    <n v="-1.1873581281648331"/>
    <x v="1"/>
    <x v="0"/>
    <x v="0"/>
    <x v="1"/>
    <n v="29"/>
    <n v="26"/>
    <n v="1"/>
    <x v="1"/>
    <x v="0"/>
    <x v="1"/>
    <x v="0"/>
    <n v="1"/>
    <n v="0"/>
    <n v="0"/>
    <x v="0"/>
    <x v="2"/>
    <x v="2"/>
    <x v="12"/>
    <x v="0"/>
    <x v="0"/>
  </r>
  <r>
    <s v="Komplett"/>
    <n v="150570"/>
    <n v="1572"/>
    <x v="0"/>
    <x v="0"/>
    <x v="1"/>
    <x v="0"/>
    <x v="2"/>
    <x v="0"/>
    <s v="Umeå"/>
    <x v="1"/>
    <m/>
    <s v="Yes"/>
    <x v="0"/>
    <x v="0"/>
    <n v="-0.39477193918378228"/>
    <x v="0"/>
    <x v="1"/>
    <x v="1"/>
    <x v="1"/>
    <n v="53"/>
    <n v="17"/>
    <n v="0"/>
    <x v="0"/>
    <x v="0"/>
    <x v="1"/>
    <x v="0"/>
    <n v="8"/>
    <n v="0"/>
    <n v="0"/>
    <x v="0"/>
    <x v="0"/>
    <x v="0"/>
    <x v="11"/>
    <x v="0"/>
    <x v="0"/>
  </r>
  <r>
    <s v="Komplett"/>
    <n v="150571"/>
    <n v="1573"/>
    <x v="1"/>
    <x v="1"/>
    <x v="1"/>
    <x v="0"/>
    <x v="0"/>
    <x v="3"/>
    <s v="Uppsala"/>
    <x v="1"/>
    <m/>
    <s v="Yes"/>
    <x v="1"/>
    <x v="0"/>
    <s v="m"/>
    <x v="1"/>
    <x v="0"/>
    <x v="0"/>
    <x v="1"/>
    <n v="27"/>
    <n v="46"/>
    <n v="9"/>
    <x v="1"/>
    <x v="1"/>
    <x v="0"/>
    <x v="0"/>
    <n v="9"/>
    <n v="0"/>
    <n v="2"/>
    <x v="1"/>
    <x v="1"/>
    <x v="0"/>
    <x v="12"/>
    <x v="0"/>
    <x v="0"/>
  </r>
  <r>
    <s v="Komplett"/>
    <n v="150713"/>
    <n v="1574"/>
    <x v="1"/>
    <x v="0"/>
    <x v="1"/>
    <x v="0"/>
    <x v="0"/>
    <x v="2"/>
    <s v="Stockholm"/>
    <x v="1"/>
    <s v="&lt;-2 SD"/>
    <s v="Yes"/>
    <x v="0"/>
    <x v="1"/>
    <n v="-3.3949875890783892"/>
    <x v="0"/>
    <x v="2"/>
    <x v="1"/>
    <x v="0"/>
    <n v="18"/>
    <n v="63"/>
    <n v="47"/>
    <x v="0"/>
    <x v="0"/>
    <x v="0"/>
    <x v="0"/>
    <n v="16"/>
    <n v="6"/>
    <n v="17"/>
    <x v="0"/>
    <x v="0"/>
    <x v="2"/>
    <x v="12"/>
    <x v="0"/>
    <x v="0"/>
  </r>
  <r>
    <s v="Komplett"/>
    <n v="150802"/>
    <n v="1575"/>
    <x v="0"/>
    <x v="0"/>
    <x v="1"/>
    <x v="0"/>
    <x v="0"/>
    <x v="5"/>
    <s v="Uppsala"/>
    <x v="1"/>
    <s v="Yes"/>
    <m/>
    <x v="1"/>
    <x v="1"/>
    <n v="0.80059120581352383"/>
    <x v="0"/>
    <x v="0"/>
    <x v="0"/>
    <x v="0"/>
    <n v="40"/>
    <n v="13"/>
    <n v="23"/>
    <x v="0"/>
    <x v="1"/>
    <x v="1"/>
    <x v="0"/>
    <n v="1"/>
    <n v="0"/>
    <n v="1"/>
    <x v="0"/>
    <x v="0"/>
    <x v="1"/>
    <x v="11"/>
    <x v="0"/>
    <x v="0"/>
  </r>
  <r>
    <s v="Komplett"/>
    <n v="150803"/>
    <n v="1576"/>
    <x v="1"/>
    <x v="1"/>
    <x v="1"/>
    <x v="1"/>
    <x v="0"/>
    <x v="2"/>
    <s v="Uppsala"/>
    <x v="1"/>
    <m/>
    <s v="Yes"/>
    <x v="1"/>
    <x v="0"/>
    <n v="-2.1347754927773428E-2"/>
    <x v="0"/>
    <x v="2"/>
    <x v="1"/>
    <x v="0"/>
    <n v="5"/>
    <n v="10"/>
    <n v="1"/>
    <x v="0"/>
    <x v="1"/>
    <x v="0"/>
    <x v="0"/>
    <n v="2"/>
    <n v="0"/>
    <n v="0"/>
    <x v="0"/>
    <x v="2"/>
    <x v="1"/>
    <x v="11"/>
    <x v="1"/>
    <x v="0"/>
  </r>
  <r>
    <s v="Komplett"/>
    <n v="150920"/>
    <n v="1577"/>
    <x v="0"/>
    <x v="1"/>
    <x v="1"/>
    <x v="0"/>
    <x v="2"/>
    <x v="5"/>
    <s v="Uppsala"/>
    <x v="0"/>
    <s v="Yes"/>
    <m/>
    <x v="0"/>
    <x v="0"/>
    <n v="0.69519630748190775"/>
    <x v="0"/>
    <x v="1"/>
    <x v="1"/>
    <x v="0"/>
    <n v="37"/>
    <n v="10"/>
    <n v="22"/>
    <x v="0"/>
    <x v="0"/>
    <x v="0"/>
    <x v="0"/>
    <n v="5"/>
    <n v="3"/>
    <n v="0"/>
    <x v="0"/>
    <x v="0"/>
    <x v="2"/>
    <x v="11"/>
    <x v="0"/>
    <x v="0"/>
  </r>
  <r>
    <s v="Komplett"/>
    <n v="150990"/>
    <n v="1578"/>
    <x v="1"/>
    <x v="1"/>
    <x v="1"/>
    <x v="0"/>
    <x v="0"/>
    <x v="2"/>
    <s v="Lund"/>
    <x v="1"/>
    <m/>
    <s v="No"/>
    <x v="0"/>
    <x v="0"/>
    <n v="-1.9282469639380735"/>
    <x v="1"/>
    <x v="1"/>
    <x v="1"/>
    <x v="0"/>
    <n v="0"/>
    <n v="0"/>
    <n v="5"/>
    <x v="0"/>
    <x v="0"/>
    <x v="0"/>
    <x v="0"/>
    <n v="3"/>
    <n v="4"/>
    <n v="0"/>
    <x v="1"/>
    <x v="2"/>
    <x v="1"/>
    <x v="9"/>
    <x v="1"/>
    <x v="0"/>
  </r>
  <r>
    <s v="Komplett"/>
    <n v="150991"/>
    <n v="1579"/>
    <x v="1"/>
    <x v="1"/>
    <x v="1"/>
    <x v="1"/>
    <x v="0"/>
    <x v="2"/>
    <s v="Lund"/>
    <x v="1"/>
    <m/>
    <s v="No"/>
    <x v="0"/>
    <x v="0"/>
    <n v="-1.9745990544173542"/>
    <x v="0"/>
    <x v="1"/>
    <x v="1"/>
    <x v="0"/>
    <n v="8"/>
    <n v="26"/>
    <n v="1"/>
    <x v="1"/>
    <x v="0"/>
    <x v="0"/>
    <x v="0"/>
    <n v="16"/>
    <n v="2"/>
    <n v="0"/>
    <x v="1"/>
    <x v="2"/>
    <x v="1"/>
    <x v="9"/>
    <x v="1"/>
    <x v="0"/>
  </r>
  <r>
    <s v="Komplett"/>
    <n v="151002"/>
    <n v="1580"/>
    <x v="0"/>
    <x v="0"/>
    <x v="1"/>
    <x v="0"/>
    <x v="0"/>
    <x v="3"/>
    <s v="Göteborg"/>
    <x v="1"/>
    <s v="Yes"/>
    <m/>
    <x v="1"/>
    <x v="0"/>
    <n v="-0.94321338587764059"/>
    <x v="0"/>
    <x v="0"/>
    <x v="0"/>
    <x v="0"/>
    <n v="61"/>
    <n v="15"/>
    <n v="20"/>
    <x v="1"/>
    <x v="0"/>
    <x v="1"/>
    <x v="0"/>
    <n v="14"/>
    <n v="1"/>
    <n v="0"/>
    <x v="0"/>
    <x v="2"/>
    <x v="2"/>
    <x v="12"/>
    <x v="0"/>
    <x v="0"/>
  </r>
  <r>
    <s v="Komplett"/>
    <n v="151109"/>
    <n v="1581"/>
    <x v="0"/>
    <x v="1"/>
    <x v="1"/>
    <x v="0"/>
    <x v="0"/>
    <x v="5"/>
    <s v="Uppsala"/>
    <x v="1"/>
    <s v="Yes"/>
    <m/>
    <x v="1"/>
    <x v="0"/>
    <n v="-0.5749191519942507"/>
    <x v="0"/>
    <x v="0"/>
    <x v="1"/>
    <x v="0"/>
    <n v="33"/>
    <n v="20"/>
    <n v="32"/>
    <x v="0"/>
    <x v="0"/>
    <x v="0"/>
    <x v="0"/>
    <n v="7"/>
    <n v="0"/>
    <n v="0"/>
    <x v="0"/>
    <x v="2"/>
    <x v="1"/>
    <x v="11"/>
    <x v="1"/>
    <x v="0"/>
  </r>
  <r>
    <s v="Komplett"/>
    <n v="151117"/>
    <n v="1582"/>
    <x v="0"/>
    <x v="0"/>
    <x v="0"/>
    <x v="0"/>
    <x v="0"/>
    <x v="4"/>
    <s v="Stockholm"/>
    <x v="1"/>
    <s v="&lt;-2 SD"/>
    <s v="Yes"/>
    <x v="0"/>
    <x v="0"/>
    <n v="-4.5594623695837821"/>
    <x v="0"/>
    <x v="0"/>
    <x v="1"/>
    <x v="0"/>
    <n v="18"/>
    <n v="7"/>
    <n v="13"/>
    <x v="0"/>
    <x v="0"/>
    <x v="0"/>
    <x v="0"/>
    <n v="8"/>
    <n v="5"/>
    <n v="4"/>
    <x v="0"/>
    <x v="0"/>
    <x v="0"/>
    <x v="11"/>
    <x v="0"/>
    <x v="0"/>
  </r>
  <r>
    <s v="Bruten"/>
    <n v="151118"/>
    <n v="1583"/>
    <x v="0"/>
    <x v="1"/>
    <x v="1"/>
    <x v="0"/>
    <x v="0"/>
    <x v="3"/>
    <s v="Lund"/>
    <x v="1"/>
    <m/>
    <s v="Yes"/>
    <x v="0"/>
    <x v="1"/>
    <s v="m"/>
    <x v="0"/>
    <x v="2"/>
    <x v="1"/>
    <x v="0"/>
    <n v="0"/>
    <n v="0"/>
    <n v="4"/>
    <x v="0"/>
    <x v="0"/>
    <x v="0"/>
    <x v="0"/>
    <n v="3"/>
    <n v="2"/>
    <n v="0"/>
    <x v="0"/>
    <x v="0"/>
    <x v="0"/>
    <x v="12"/>
    <x v="0"/>
    <x v="0"/>
  </r>
  <r>
    <s v="Bruten"/>
    <n v="151135"/>
    <n v="1584"/>
    <x v="0"/>
    <x v="0"/>
    <x v="1"/>
    <x v="0"/>
    <x v="0"/>
    <x v="3"/>
    <s v="Linköping"/>
    <x v="1"/>
    <s v="Yes"/>
    <m/>
    <x v="0"/>
    <x v="0"/>
    <n v="-0.91778797542194923"/>
    <x v="1"/>
    <x v="1"/>
    <x v="1"/>
    <x v="0"/>
    <n v="70"/>
    <n v="41"/>
    <n v="52"/>
    <x v="0"/>
    <x v="0"/>
    <x v="1"/>
    <x v="1"/>
    <n v="13"/>
    <n v="14"/>
    <n v="1"/>
    <x v="1"/>
    <x v="1"/>
    <x v="2"/>
    <x v="12"/>
    <x v="0"/>
    <x v="0"/>
  </r>
  <r>
    <s v="Komplett"/>
    <n v="151139"/>
    <n v="1585"/>
    <x v="0"/>
    <x v="1"/>
    <x v="1"/>
    <x v="0"/>
    <x v="0"/>
    <x v="3"/>
    <s v="Uppsala"/>
    <x v="1"/>
    <m/>
    <s v="No"/>
    <x v="0"/>
    <x v="0"/>
    <n v="0.56193152054859752"/>
    <x v="1"/>
    <x v="0"/>
    <x v="1"/>
    <x v="0"/>
    <n v="62"/>
    <n v="15"/>
    <n v="17"/>
    <x v="0"/>
    <x v="0"/>
    <x v="0"/>
    <x v="0"/>
    <n v="3"/>
    <n v="0"/>
    <n v="0"/>
    <x v="0"/>
    <x v="2"/>
    <x v="1"/>
    <x v="11"/>
    <x v="1"/>
    <x v="0"/>
  </r>
  <r>
    <s v="Bruten"/>
    <n v="151143"/>
    <n v="1586"/>
    <x v="1"/>
    <x v="1"/>
    <x v="1"/>
    <x v="0"/>
    <x v="0"/>
    <x v="0"/>
    <s v="Lund"/>
    <x v="1"/>
    <s v="&lt;-2 SD"/>
    <s v="Yes"/>
    <x v="0"/>
    <x v="0"/>
    <n v="-3.7359784926300175"/>
    <x v="1"/>
    <x v="2"/>
    <x v="1"/>
    <x v="0"/>
    <n v="10"/>
    <n v="0"/>
    <n v="24"/>
    <x v="1"/>
    <x v="0"/>
    <x v="0"/>
    <x v="0"/>
    <n v="11"/>
    <n v="6"/>
    <n v="1"/>
    <x v="0"/>
    <x v="2"/>
    <x v="1"/>
    <x v="12"/>
    <x v="0"/>
    <x v="0"/>
  </r>
  <r>
    <s v="Komplett"/>
    <n v="151165"/>
    <n v="1587"/>
    <x v="1"/>
    <x v="0"/>
    <x v="1"/>
    <x v="0"/>
    <x v="0"/>
    <x v="2"/>
    <s v="Uppsala"/>
    <x v="1"/>
    <s v="&lt;-2 SD"/>
    <s v="Yes"/>
    <x v="0"/>
    <x v="1"/>
    <n v="-3.5347387896197477"/>
    <x v="0"/>
    <x v="0"/>
    <x v="1"/>
    <x v="1"/>
    <n v="37"/>
    <n v="19"/>
    <n v="1"/>
    <x v="0"/>
    <x v="0"/>
    <x v="0"/>
    <x v="0"/>
    <n v="1"/>
    <n v="1"/>
    <n v="0"/>
    <x v="0"/>
    <x v="0"/>
    <x v="2"/>
    <x v="12"/>
    <x v="0"/>
    <x v="0"/>
  </r>
  <r>
    <s v="Komplett"/>
    <n v="151202"/>
    <n v="1588"/>
    <x v="1"/>
    <x v="1"/>
    <x v="1"/>
    <x v="0"/>
    <x v="0"/>
    <x v="5"/>
    <s v="Uppsala"/>
    <x v="1"/>
    <s v="Yes"/>
    <m/>
    <x v="0"/>
    <x v="0"/>
    <n v="-1.7295219793418208"/>
    <x v="1"/>
    <x v="1"/>
    <x v="1"/>
    <x v="0"/>
    <n v="35"/>
    <n v="26"/>
    <n v="94"/>
    <x v="0"/>
    <x v="1"/>
    <x v="0"/>
    <x v="0"/>
    <n v="12"/>
    <n v="0"/>
    <n v="0"/>
    <x v="0"/>
    <x v="2"/>
    <x v="1"/>
    <x v="11"/>
    <x v="0"/>
    <x v="0"/>
  </r>
  <r>
    <s v="Komplett"/>
    <n v="151207"/>
    <n v="1589"/>
    <x v="0"/>
    <x v="0"/>
    <x v="1"/>
    <x v="0"/>
    <x v="2"/>
    <x v="2"/>
    <s v="Umeå"/>
    <x v="0"/>
    <s v="No"/>
    <m/>
    <x v="0"/>
    <x v="0"/>
    <m/>
    <x v="0"/>
    <x v="0"/>
    <x v="0"/>
    <x v="1"/>
    <n v="0"/>
    <n v="0"/>
    <n v="1"/>
    <x v="1"/>
    <x v="0"/>
    <x v="1"/>
    <x v="0"/>
    <n v="0"/>
    <n v="0"/>
    <n v="0"/>
    <x v="0"/>
    <x v="0"/>
    <x v="2"/>
    <x v="12"/>
    <x v="0"/>
    <x v="0"/>
  </r>
  <r>
    <s v="Komplett"/>
    <n v="151240"/>
    <n v="1590"/>
    <x v="1"/>
    <x v="1"/>
    <x v="1"/>
    <x v="0"/>
    <x v="0"/>
    <x v="2"/>
    <s v="Linköping"/>
    <x v="1"/>
    <s v="No"/>
    <m/>
    <x v="0"/>
    <x v="1"/>
    <n v="-4.0824658093488467E-2"/>
    <x v="0"/>
    <x v="2"/>
    <x v="1"/>
    <x v="0"/>
    <n v="0"/>
    <n v="0"/>
    <n v="3"/>
    <x v="0"/>
    <x v="0"/>
    <x v="0"/>
    <x v="0"/>
    <n v="2"/>
    <n v="2"/>
    <n v="1"/>
    <x v="0"/>
    <x v="0"/>
    <x v="2"/>
    <x v="11"/>
    <x v="0"/>
    <x v="0"/>
  </r>
  <r>
    <s v="Komplett"/>
    <n v="151380"/>
    <n v="1591"/>
    <x v="0"/>
    <x v="1"/>
    <x v="1"/>
    <x v="0"/>
    <x v="0"/>
    <x v="2"/>
    <s v="Stockholm"/>
    <x v="1"/>
    <s v="Yes"/>
    <s v="&lt;-2 SD"/>
    <x v="0"/>
    <x v="0"/>
    <n v="-3.9869393366557824"/>
    <x v="0"/>
    <x v="0"/>
    <x v="1"/>
    <x v="0"/>
    <n v="0"/>
    <n v="0"/>
    <n v="3"/>
    <x v="0"/>
    <x v="0"/>
    <x v="0"/>
    <x v="0"/>
    <n v="2"/>
    <n v="3"/>
    <n v="0"/>
    <x v="0"/>
    <x v="2"/>
    <x v="1"/>
    <x v="11"/>
    <x v="1"/>
    <x v="0"/>
  </r>
  <r>
    <s v="Komplett"/>
    <n v="151386"/>
    <n v="1592"/>
    <x v="0"/>
    <x v="1"/>
    <x v="1"/>
    <x v="1"/>
    <x v="0"/>
    <x v="2"/>
    <s v="Stockholm"/>
    <x v="1"/>
    <s v="&lt;-2 SD"/>
    <s v="Yes"/>
    <x v="1"/>
    <x v="1"/>
    <n v="-2.3865784499054818"/>
    <x v="0"/>
    <x v="2"/>
    <x v="1"/>
    <x v="0"/>
    <n v="1"/>
    <n v="0"/>
    <n v="0"/>
    <x v="0"/>
    <x v="1"/>
    <x v="0"/>
    <x v="0"/>
    <n v="0"/>
    <n v="0"/>
    <n v="0"/>
    <x v="0"/>
    <x v="2"/>
    <x v="1"/>
    <x v="11"/>
    <x v="1"/>
    <x v="0"/>
  </r>
  <r>
    <s v="Bruten"/>
    <n v="151409"/>
    <n v="1593"/>
    <x v="1"/>
    <x v="1"/>
    <x v="1"/>
    <x v="0"/>
    <x v="0"/>
    <x v="3"/>
    <s v="Stockholm"/>
    <x v="1"/>
    <m/>
    <s v="No"/>
    <x v="0"/>
    <x v="0"/>
    <n v="-1.225740551583248"/>
    <x v="0"/>
    <x v="2"/>
    <x v="1"/>
    <x v="0"/>
    <n v="2"/>
    <n v="1"/>
    <n v="2"/>
    <x v="0"/>
    <x v="0"/>
    <x v="0"/>
    <x v="0"/>
    <n v="0"/>
    <n v="0"/>
    <n v="0"/>
    <x v="0"/>
    <x v="0"/>
    <x v="2"/>
    <x v="12"/>
    <x v="0"/>
    <x v="0"/>
  </r>
  <r>
    <s v="Komplett"/>
    <n v="151445"/>
    <n v="1594"/>
    <x v="0"/>
    <x v="0"/>
    <x v="1"/>
    <x v="0"/>
    <x v="0"/>
    <x v="2"/>
    <s v="Stockholm"/>
    <x v="1"/>
    <s v="Yes"/>
    <s v="&lt;-2 SD"/>
    <x v="1"/>
    <x v="1"/>
    <n v="-2.03752157212047"/>
    <x v="0"/>
    <x v="2"/>
    <x v="1"/>
    <x v="1"/>
    <n v="1"/>
    <n v="0"/>
    <n v="2"/>
    <x v="0"/>
    <x v="0"/>
    <x v="1"/>
    <x v="0"/>
    <n v="5"/>
    <n v="4"/>
    <n v="0"/>
    <x v="0"/>
    <x v="1"/>
    <x v="0"/>
    <x v="11"/>
    <x v="0"/>
    <x v="0"/>
  </r>
  <r>
    <s v="Komplett"/>
    <n v="151446"/>
    <n v="1595"/>
    <x v="1"/>
    <x v="0"/>
    <x v="1"/>
    <x v="0"/>
    <x v="0"/>
    <x v="1"/>
    <s v="Stockholm"/>
    <x v="1"/>
    <s v="Yes"/>
    <m/>
    <x v="1"/>
    <x v="1"/>
    <n v="-0.67917385737349001"/>
    <x v="0"/>
    <x v="0"/>
    <x v="0"/>
    <x v="1"/>
    <n v="48"/>
    <n v="15"/>
    <n v="25"/>
    <x v="1"/>
    <x v="1"/>
    <x v="1"/>
    <x v="0"/>
    <n v="5"/>
    <n v="2"/>
    <n v="0"/>
    <x v="0"/>
    <x v="2"/>
    <x v="0"/>
    <x v="12"/>
    <x v="0"/>
    <x v="0"/>
  </r>
  <r>
    <s v="Komplett"/>
    <n v="151481"/>
    <n v="1596"/>
    <x v="1"/>
    <x v="0"/>
    <x v="1"/>
    <x v="0"/>
    <x v="1"/>
    <x v="3"/>
    <s v="Uppsala"/>
    <x v="1"/>
    <s v="&lt;-2 SD"/>
    <s v="Yes"/>
    <x v="1"/>
    <x v="0"/>
    <n v="-4.8326011210422664"/>
    <x v="0"/>
    <x v="0"/>
    <x v="1"/>
    <x v="0"/>
    <n v="58"/>
    <n v="12"/>
    <n v="5"/>
    <x v="1"/>
    <x v="0"/>
    <x v="1"/>
    <x v="0"/>
    <n v="5"/>
    <n v="0"/>
    <n v="2"/>
    <x v="0"/>
    <x v="0"/>
    <x v="0"/>
    <x v="12"/>
    <x v="0"/>
    <x v="0"/>
  </r>
  <r>
    <s v="Komplett"/>
    <n v="151494"/>
    <n v="1597"/>
    <x v="0"/>
    <x v="1"/>
    <x v="1"/>
    <x v="0"/>
    <x v="0"/>
    <x v="5"/>
    <s v="Stockholm"/>
    <x v="1"/>
    <s v="&lt;-2 SD"/>
    <s v="No"/>
    <x v="0"/>
    <x v="0"/>
    <n v="-2.0156075808249723"/>
    <x v="0"/>
    <x v="2"/>
    <x v="1"/>
    <x v="0"/>
    <n v="19"/>
    <n v="4"/>
    <n v="7"/>
    <x v="0"/>
    <x v="0"/>
    <x v="0"/>
    <x v="0"/>
    <n v="1"/>
    <n v="1"/>
    <n v="0"/>
    <x v="0"/>
    <x v="0"/>
    <x v="2"/>
    <x v="12"/>
    <x v="0"/>
    <x v="0"/>
  </r>
  <r>
    <s v="Komplett"/>
    <n v="151495"/>
    <n v="1598"/>
    <x v="1"/>
    <x v="0"/>
    <x v="1"/>
    <x v="0"/>
    <x v="0"/>
    <x v="5"/>
    <s v="Stockholm"/>
    <x v="1"/>
    <m/>
    <s v="No"/>
    <x v="0"/>
    <x v="0"/>
    <n v="0.52619843924191745"/>
    <x v="1"/>
    <x v="1"/>
    <x v="1"/>
    <x v="0"/>
    <n v="12"/>
    <n v="20"/>
    <n v="27"/>
    <x v="0"/>
    <x v="0"/>
    <x v="1"/>
    <x v="0"/>
    <n v="5"/>
    <n v="6"/>
    <n v="1"/>
    <x v="0"/>
    <x v="0"/>
    <x v="0"/>
    <x v="13"/>
    <x v="0"/>
    <x v="0"/>
  </r>
  <r>
    <s v="Komplett"/>
    <n v="151499"/>
    <n v="1599"/>
    <x v="0"/>
    <x v="1"/>
    <x v="1"/>
    <x v="1"/>
    <x v="0"/>
    <x v="1"/>
    <s v="Uppsala"/>
    <x v="1"/>
    <m/>
    <s v="Yes"/>
    <x v="1"/>
    <x v="0"/>
    <n v="-0.89578326414682108"/>
    <x v="0"/>
    <x v="2"/>
    <x v="1"/>
    <x v="0"/>
    <n v="26"/>
    <n v="11"/>
    <n v="1"/>
    <x v="0"/>
    <x v="1"/>
    <x v="0"/>
    <x v="0"/>
    <n v="4"/>
    <n v="0"/>
    <n v="0"/>
    <x v="1"/>
    <x v="2"/>
    <x v="1"/>
    <x v="11"/>
    <x v="1"/>
    <x v="0"/>
  </r>
  <r>
    <s v="Komplett"/>
    <n v="151502"/>
    <n v="1600"/>
    <x v="0"/>
    <x v="1"/>
    <x v="1"/>
    <x v="0"/>
    <x v="0"/>
    <x v="3"/>
    <s v="Uppsala"/>
    <x v="1"/>
    <m/>
    <s v="No"/>
    <x v="0"/>
    <x v="1"/>
    <n v="-0.9133696817186262"/>
    <x v="0"/>
    <x v="2"/>
    <x v="1"/>
    <x v="0"/>
    <n v="42"/>
    <n v="66"/>
    <n v="2"/>
    <x v="0"/>
    <x v="0"/>
    <x v="0"/>
    <x v="0"/>
    <n v="2"/>
    <n v="0"/>
    <n v="0"/>
    <x v="0"/>
    <x v="0"/>
    <x v="0"/>
    <x v="12"/>
    <x v="0"/>
    <x v="0"/>
  </r>
  <r>
    <s v="Komplett"/>
    <n v="151529"/>
    <n v="1601"/>
    <x v="1"/>
    <x v="1"/>
    <x v="1"/>
    <x v="0"/>
    <x v="0"/>
    <x v="3"/>
    <s v="Umeå"/>
    <x v="1"/>
    <s v="Yes"/>
    <m/>
    <x v="0"/>
    <x v="0"/>
    <n v="-1.555572839698219E-2"/>
    <x v="0"/>
    <x v="2"/>
    <x v="1"/>
    <x v="0"/>
    <n v="40"/>
    <n v="23"/>
    <n v="65"/>
    <x v="0"/>
    <x v="0"/>
    <x v="0"/>
    <x v="0"/>
    <n v="26"/>
    <n v="2"/>
    <n v="0"/>
    <x v="0"/>
    <x v="0"/>
    <x v="2"/>
    <x v="12"/>
    <x v="0"/>
    <x v="0"/>
  </r>
  <r>
    <s v="Komplett"/>
    <n v="151555"/>
    <n v="1602"/>
    <x v="1"/>
    <x v="1"/>
    <x v="1"/>
    <x v="0"/>
    <x v="0"/>
    <x v="2"/>
    <s v="Uppsala"/>
    <x v="1"/>
    <s v="Yes"/>
    <s v="&lt;-2 SD"/>
    <x v="0"/>
    <x v="0"/>
    <n v="-2.968564027165161"/>
    <x v="1"/>
    <x v="1"/>
    <x v="1"/>
    <x v="1"/>
    <n v="32"/>
    <n v="0"/>
    <n v="42"/>
    <x v="0"/>
    <x v="0"/>
    <x v="0"/>
    <x v="0"/>
    <n v="6"/>
    <n v="0"/>
    <n v="0"/>
    <x v="0"/>
    <x v="0"/>
    <x v="2"/>
    <x v="11"/>
    <x v="0"/>
    <x v="0"/>
  </r>
  <r>
    <s v="Komplett"/>
    <n v="151587"/>
    <n v="1603"/>
    <x v="0"/>
    <x v="1"/>
    <x v="1"/>
    <x v="0"/>
    <x v="0"/>
    <x v="5"/>
    <s v="Stockholm"/>
    <x v="1"/>
    <m/>
    <s v="Yes"/>
    <x v="0"/>
    <x v="0"/>
    <n v="-1.0562816751133635"/>
    <x v="1"/>
    <x v="0"/>
    <x v="1"/>
    <x v="0"/>
    <n v="26"/>
    <n v="24"/>
    <n v="18"/>
    <x v="0"/>
    <x v="0"/>
    <x v="0"/>
    <x v="0"/>
    <n v="4"/>
    <n v="1"/>
    <n v="1"/>
    <x v="0"/>
    <x v="0"/>
    <x v="0"/>
    <x v="12"/>
    <x v="0"/>
    <x v="0"/>
  </r>
  <r>
    <s v="Komplett"/>
    <n v="151593"/>
    <n v="1604"/>
    <x v="1"/>
    <x v="0"/>
    <x v="1"/>
    <x v="0"/>
    <x v="0"/>
    <x v="2"/>
    <s v="Göteborg"/>
    <x v="1"/>
    <m/>
    <s v="No"/>
    <x v="0"/>
    <x v="0"/>
    <n v="-0.89186176142697882"/>
    <x v="1"/>
    <x v="1"/>
    <x v="1"/>
    <x v="0"/>
    <n v="25"/>
    <n v="24"/>
    <n v="13"/>
    <x v="0"/>
    <x v="0"/>
    <x v="1"/>
    <x v="0"/>
    <n v="6"/>
    <n v="1"/>
    <n v="0"/>
    <x v="0"/>
    <x v="2"/>
    <x v="1"/>
    <x v="12"/>
    <x v="0"/>
    <x v="0"/>
  </r>
  <r>
    <s v="Bruten"/>
    <n v="151594"/>
    <n v="1605"/>
    <x v="1"/>
    <x v="0"/>
    <x v="1"/>
    <x v="0"/>
    <x v="0"/>
    <x v="2"/>
    <s v="Göteborg"/>
    <x v="1"/>
    <m/>
    <s v="Yes"/>
    <x v="0"/>
    <x v="0"/>
    <n v="-9.3684793254694879E-2"/>
    <x v="1"/>
    <x v="2"/>
    <x v="1"/>
    <x v="0"/>
    <n v="28"/>
    <n v="27"/>
    <n v="0"/>
    <x v="0"/>
    <x v="0"/>
    <x v="0"/>
    <x v="0"/>
    <n v="1"/>
    <n v="0"/>
    <n v="0"/>
    <x v="0"/>
    <x v="0"/>
    <x v="2"/>
    <x v="12"/>
    <x v="0"/>
    <x v="0"/>
  </r>
  <r>
    <s v="Komplett"/>
    <n v="151595"/>
    <n v="1606"/>
    <x v="0"/>
    <x v="1"/>
    <x v="1"/>
    <x v="0"/>
    <x v="0"/>
    <x v="5"/>
    <s v="Göteborg"/>
    <x v="1"/>
    <m/>
    <s v="Yes"/>
    <x v="0"/>
    <x v="0"/>
    <n v="-0.27064780862580756"/>
    <x v="0"/>
    <x v="0"/>
    <x v="0"/>
    <x v="0"/>
    <n v="20"/>
    <n v="25"/>
    <n v="0"/>
    <x v="0"/>
    <x v="0"/>
    <x v="1"/>
    <x v="0"/>
    <n v="1"/>
    <n v="0"/>
    <n v="0"/>
    <x v="0"/>
    <x v="0"/>
    <x v="0"/>
    <x v="12"/>
    <x v="0"/>
    <x v="0"/>
  </r>
  <r>
    <s v="Komplett"/>
    <n v="151629"/>
    <n v="1607"/>
    <x v="0"/>
    <x v="1"/>
    <x v="1"/>
    <x v="0"/>
    <x v="0"/>
    <x v="0"/>
    <s v="Stockholm"/>
    <x v="1"/>
    <m/>
    <s v="Yes"/>
    <x v="0"/>
    <x v="1"/>
    <n v="1.1838351147638717"/>
    <x v="0"/>
    <x v="2"/>
    <x v="1"/>
    <x v="0"/>
    <n v="25"/>
    <n v="18"/>
    <n v="6"/>
    <x v="0"/>
    <x v="0"/>
    <x v="0"/>
    <x v="0"/>
    <n v="3"/>
    <n v="1"/>
    <n v="0"/>
    <x v="1"/>
    <x v="2"/>
    <x v="1"/>
    <x v="12"/>
    <x v="1"/>
    <x v="0"/>
  </r>
  <r>
    <s v="Komplett"/>
    <n v="151654"/>
    <n v="1608"/>
    <x v="0"/>
    <x v="1"/>
    <x v="1"/>
    <x v="0"/>
    <x v="0"/>
    <x v="5"/>
    <s v="Uppsala"/>
    <x v="1"/>
    <s v="Yes"/>
    <m/>
    <x v="0"/>
    <x v="1"/>
    <n v="-0.47876189946000114"/>
    <x v="0"/>
    <x v="2"/>
    <x v="1"/>
    <x v="0"/>
    <n v="49"/>
    <n v="0"/>
    <n v="4"/>
    <x v="0"/>
    <x v="0"/>
    <x v="0"/>
    <x v="0"/>
    <n v="6"/>
    <n v="1"/>
    <n v="0"/>
    <x v="0"/>
    <x v="0"/>
    <x v="0"/>
    <x v="12"/>
    <x v="0"/>
    <x v="0"/>
  </r>
  <r>
    <s v="Komplett"/>
    <n v="151730"/>
    <n v="1609"/>
    <x v="1"/>
    <x v="1"/>
    <x v="1"/>
    <x v="0"/>
    <x v="0"/>
    <x v="2"/>
    <s v="Stockholm"/>
    <x v="1"/>
    <m/>
    <s v="Yes"/>
    <x v="0"/>
    <x v="0"/>
    <n v="-0.59893522626441875"/>
    <x v="0"/>
    <x v="2"/>
    <x v="1"/>
    <x v="0"/>
    <n v="36"/>
    <n v="22"/>
    <n v="0"/>
    <x v="0"/>
    <x v="0"/>
    <x v="0"/>
    <x v="0"/>
    <n v="1"/>
    <n v="0"/>
    <n v="0"/>
    <x v="0"/>
    <x v="0"/>
    <x v="1"/>
    <x v="12"/>
    <x v="0"/>
    <x v="0"/>
  </r>
  <r>
    <s v="Bruten"/>
    <n v="151757"/>
    <n v="1610"/>
    <x v="0"/>
    <x v="1"/>
    <x v="1"/>
    <x v="0"/>
    <x v="0"/>
    <x v="2"/>
    <s v="Umeå"/>
    <x v="1"/>
    <s v="No"/>
    <m/>
    <x v="0"/>
    <x v="0"/>
    <n v="-2.3954964666427114E-2"/>
    <x v="0"/>
    <x v="2"/>
    <x v="1"/>
    <x v="0"/>
    <n v="66"/>
    <n v="2"/>
    <n v="31"/>
    <x v="0"/>
    <x v="0"/>
    <x v="0"/>
    <x v="0"/>
    <n v="17"/>
    <n v="1"/>
    <n v="0"/>
    <x v="0"/>
    <x v="2"/>
    <x v="1"/>
    <x v="12"/>
    <x v="1"/>
    <x v="0"/>
  </r>
  <r>
    <s v="Komplett"/>
    <n v="151806"/>
    <n v="1611"/>
    <x v="0"/>
    <x v="1"/>
    <x v="1"/>
    <x v="0"/>
    <x v="0"/>
    <x v="2"/>
    <s v="Lund"/>
    <x v="1"/>
    <m/>
    <s v="Yes"/>
    <x v="0"/>
    <x v="0"/>
    <n v="6.9503436558807627E-2"/>
    <x v="0"/>
    <x v="1"/>
    <x v="1"/>
    <x v="0"/>
    <n v="44"/>
    <n v="19"/>
    <n v="0"/>
    <x v="1"/>
    <x v="0"/>
    <x v="0"/>
    <x v="0"/>
    <n v="2"/>
    <n v="0"/>
    <n v="0"/>
    <x v="0"/>
    <x v="1"/>
    <x v="0"/>
    <x v="11"/>
    <x v="0"/>
    <x v="0"/>
  </r>
  <r>
    <s v="Komplett"/>
    <n v="151840"/>
    <n v="1612"/>
    <x v="1"/>
    <x v="1"/>
    <x v="1"/>
    <x v="0"/>
    <x v="0"/>
    <x v="4"/>
    <s v="Uppsala"/>
    <x v="1"/>
    <s v="Yes"/>
    <m/>
    <x v="0"/>
    <x v="1"/>
    <n v="-1.1100832562442182"/>
    <x v="0"/>
    <x v="2"/>
    <x v="1"/>
    <x v="0"/>
    <n v="15"/>
    <n v="19"/>
    <n v="63"/>
    <x v="0"/>
    <x v="0"/>
    <x v="1"/>
    <x v="0"/>
    <n v="10"/>
    <n v="0"/>
    <n v="0"/>
    <x v="0"/>
    <x v="0"/>
    <x v="1"/>
    <x v="12"/>
    <x v="0"/>
    <x v="0"/>
  </r>
  <r>
    <s v="Komplett"/>
    <n v="151945"/>
    <n v="1613"/>
    <x v="1"/>
    <x v="1"/>
    <x v="1"/>
    <x v="0"/>
    <x v="0"/>
    <x v="2"/>
    <s v="Lund"/>
    <x v="1"/>
    <m/>
    <s v="Yes"/>
    <x v="1"/>
    <x v="0"/>
    <n v="-1.1943776855290946"/>
    <x v="0"/>
    <x v="0"/>
    <x v="1"/>
    <x v="0"/>
    <n v="14"/>
    <n v="20"/>
    <n v="0"/>
    <x v="1"/>
    <x v="0"/>
    <x v="0"/>
    <x v="0"/>
    <n v="0"/>
    <n v="0"/>
    <n v="0"/>
    <x v="0"/>
    <x v="0"/>
    <x v="0"/>
    <x v="11"/>
    <x v="0"/>
    <x v="0"/>
  </r>
  <r>
    <s v="Komplett"/>
    <n v="151979"/>
    <n v="1614"/>
    <x v="0"/>
    <x v="1"/>
    <x v="1"/>
    <x v="1"/>
    <x v="0"/>
    <x v="2"/>
    <s v="Göteborg"/>
    <x v="1"/>
    <s v="Yes"/>
    <m/>
    <x v="0"/>
    <x v="0"/>
    <n v="-4.9407114624505921E-2"/>
    <x v="0"/>
    <x v="2"/>
    <x v="0"/>
    <x v="1"/>
    <n v="0"/>
    <n v="0"/>
    <n v="2"/>
    <x v="0"/>
    <x v="0"/>
    <x v="1"/>
    <x v="0"/>
    <n v="1"/>
    <n v="0"/>
    <n v="0"/>
    <x v="1"/>
    <x v="2"/>
    <x v="1"/>
    <x v="12"/>
    <x v="1"/>
    <x v="0"/>
  </r>
  <r>
    <s v="Bruten"/>
    <n v="152037"/>
    <n v="1615"/>
    <x v="0"/>
    <x v="1"/>
    <x v="1"/>
    <x v="0"/>
    <x v="0"/>
    <x v="2"/>
    <s v="Uppsala"/>
    <x v="1"/>
    <m/>
    <s v="No"/>
    <x v="0"/>
    <x v="0"/>
    <n v="-0.60861228062862138"/>
    <x v="0"/>
    <x v="0"/>
    <x v="1"/>
    <x v="0"/>
    <n v="32"/>
    <n v="32"/>
    <n v="0"/>
    <x v="0"/>
    <x v="0"/>
    <x v="0"/>
    <x v="0"/>
    <n v="1"/>
    <n v="0"/>
    <n v="0"/>
    <x v="0"/>
    <x v="0"/>
    <x v="2"/>
    <x v="12"/>
    <x v="0"/>
    <x v="0"/>
  </r>
  <r>
    <s v="Komplett"/>
    <n v="152075"/>
    <n v="1616"/>
    <x v="0"/>
    <x v="1"/>
    <x v="1"/>
    <x v="0"/>
    <x v="0"/>
    <x v="5"/>
    <s v="Göteborg"/>
    <x v="1"/>
    <m/>
    <s v="No"/>
    <x v="0"/>
    <x v="0"/>
    <n v="0.25030128858811529"/>
    <x v="0"/>
    <x v="0"/>
    <x v="1"/>
    <x v="0"/>
    <n v="8"/>
    <n v="39"/>
    <n v="5"/>
    <x v="0"/>
    <x v="0"/>
    <x v="1"/>
    <x v="0"/>
    <n v="2"/>
    <n v="2"/>
    <n v="0"/>
    <x v="0"/>
    <x v="0"/>
    <x v="0"/>
    <x v="12"/>
    <x v="0"/>
    <x v="0"/>
  </r>
  <r>
    <s v="Komplett"/>
    <n v="152147"/>
    <n v="1617"/>
    <x v="1"/>
    <x v="1"/>
    <x v="1"/>
    <x v="1"/>
    <x v="1"/>
    <x v="4"/>
    <s v="Stockholm"/>
    <x v="1"/>
    <s v="&lt;-2 SD"/>
    <s v="Yes"/>
    <x v="1"/>
    <x v="1"/>
    <n v="-2.8531087199961047"/>
    <x v="0"/>
    <x v="1"/>
    <x v="1"/>
    <x v="0"/>
    <n v="44"/>
    <n v="31"/>
    <n v="8"/>
    <x v="0"/>
    <x v="0"/>
    <x v="1"/>
    <x v="0"/>
    <n v="6"/>
    <n v="0"/>
    <n v="0"/>
    <x v="0"/>
    <x v="2"/>
    <x v="2"/>
    <x v="12"/>
    <x v="0"/>
    <x v="0"/>
  </r>
  <r>
    <s v="Komplett"/>
    <n v="152165"/>
    <n v="1618"/>
    <x v="0"/>
    <x v="1"/>
    <x v="1"/>
    <x v="0"/>
    <x v="0"/>
    <x v="2"/>
    <s v="Lund"/>
    <x v="1"/>
    <m/>
    <s v="Yes"/>
    <x v="1"/>
    <x v="1"/>
    <n v="1.5696123057604771E-2"/>
    <x v="0"/>
    <x v="0"/>
    <x v="1"/>
    <x v="0"/>
    <n v="41"/>
    <n v="35"/>
    <n v="0"/>
    <x v="0"/>
    <x v="1"/>
    <x v="1"/>
    <x v="0"/>
    <n v="0"/>
    <n v="0"/>
    <n v="0"/>
    <x v="0"/>
    <x v="0"/>
    <x v="0"/>
    <x v="12"/>
    <x v="0"/>
    <x v="0"/>
  </r>
  <r>
    <s v="Komplett"/>
    <n v="152170"/>
    <n v="1619"/>
    <x v="0"/>
    <x v="1"/>
    <x v="1"/>
    <x v="0"/>
    <x v="0"/>
    <x v="5"/>
    <s v="Lund"/>
    <x v="1"/>
    <m/>
    <s v="Yes"/>
    <x v="0"/>
    <x v="1"/>
    <n v="-1.485689316145947"/>
    <x v="0"/>
    <x v="2"/>
    <x v="1"/>
    <x v="0"/>
    <n v="0"/>
    <n v="0"/>
    <n v="13"/>
    <x v="1"/>
    <x v="0"/>
    <x v="0"/>
    <x v="0"/>
    <n v="5"/>
    <n v="2"/>
    <n v="0"/>
    <x v="0"/>
    <x v="0"/>
    <x v="2"/>
    <x v="12"/>
    <x v="0"/>
    <x v="0"/>
  </r>
  <r>
    <s v="Komplett"/>
    <n v="152175"/>
    <n v="1620"/>
    <x v="1"/>
    <x v="1"/>
    <x v="1"/>
    <x v="0"/>
    <x v="0"/>
    <x v="2"/>
    <s v="Lund"/>
    <x v="1"/>
    <s v="&lt;-2 SD"/>
    <s v="Yes"/>
    <x v="0"/>
    <x v="0"/>
    <n v="-2.1411404850338651"/>
    <x v="1"/>
    <x v="2"/>
    <x v="1"/>
    <x v="0"/>
    <n v="6"/>
    <n v="27"/>
    <n v="0"/>
    <x v="1"/>
    <x v="0"/>
    <x v="0"/>
    <x v="0"/>
    <n v="1"/>
    <n v="0"/>
    <n v="0"/>
    <x v="1"/>
    <x v="0"/>
    <x v="1"/>
    <x v="13"/>
    <x v="0"/>
    <x v="0"/>
  </r>
  <r>
    <s v="Komplett"/>
    <n v="152180"/>
    <n v="1621"/>
    <x v="1"/>
    <x v="1"/>
    <x v="1"/>
    <x v="0"/>
    <x v="0"/>
    <x v="0"/>
    <s v="Stockholm"/>
    <x v="1"/>
    <m/>
    <s v="Yes"/>
    <x v="1"/>
    <x v="1"/>
    <n v="-0.49576124138614841"/>
    <x v="0"/>
    <x v="0"/>
    <x v="1"/>
    <x v="0"/>
    <n v="40"/>
    <n v="28"/>
    <n v="5"/>
    <x v="0"/>
    <x v="0"/>
    <x v="0"/>
    <x v="0"/>
    <n v="5"/>
    <n v="0"/>
    <n v="0"/>
    <x v="0"/>
    <x v="0"/>
    <x v="1"/>
    <x v="12"/>
    <x v="0"/>
    <x v="0"/>
  </r>
  <r>
    <s v="Komplett"/>
    <n v="152208"/>
    <n v="1622"/>
    <x v="0"/>
    <x v="1"/>
    <x v="1"/>
    <x v="0"/>
    <x v="0"/>
    <x v="0"/>
    <s v="Uppsala"/>
    <x v="1"/>
    <m/>
    <s v="Yes"/>
    <x v="1"/>
    <x v="1"/>
    <n v="-0.67575093751160287"/>
    <x v="0"/>
    <x v="2"/>
    <x v="1"/>
    <x v="0"/>
    <n v="12"/>
    <n v="19"/>
    <n v="0"/>
    <x v="0"/>
    <x v="0"/>
    <x v="0"/>
    <x v="0"/>
    <n v="0"/>
    <n v="0"/>
    <n v="0"/>
    <x v="1"/>
    <x v="2"/>
    <x v="1"/>
    <x v="12"/>
    <x v="1"/>
    <x v="0"/>
  </r>
  <r>
    <s v="Komplett"/>
    <n v="152209"/>
    <n v="1623"/>
    <x v="1"/>
    <x v="1"/>
    <x v="1"/>
    <x v="0"/>
    <x v="0"/>
    <x v="2"/>
    <s v="Uppsala"/>
    <x v="1"/>
    <m/>
    <s v="Yes"/>
    <x v="0"/>
    <x v="1"/>
    <n v="-0.93556224389890108"/>
    <x v="0"/>
    <x v="1"/>
    <x v="1"/>
    <x v="0"/>
    <n v="8"/>
    <n v="17"/>
    <n v="0"/>
    <x v="0"/>
    <x v="0"/>
    <x v="0"/>
    <x v="0"/>
    <n v="0"/>
    <n v="0"/>
    <n v="0"/>
    <x v="0"/>
    <x v="0"/>
    <x v="0"/>
    <x v="12"/>
    <x v="0"/>
    <x v="0"/>
  </r>
  <r>
    <s v="Komplett"/>
    <n v="152240"/>
    <n v="1624"/>
    <x v="1"/>
    <x v="1"/>
    <x v="1"/>
    <x v="0"/>
    <x v="0"/>
    <x v="5"/>
    <s v="Uppsala"/>
    <x v="1"/>
    <s v="Yes"/>
    <m/>
    <x v="1"/>
    <x v="1"/>
    <n v="1.2217031979877828"/>
    <x v="1"/>
    <x v="0"/>
    <x v="0"/>
    <x v="0"/>
    <n v="37"/>
    <n v="0"/>
    <n v="28"/>
    <x v="0"/>
    <x v="1"/>
    <x v="0"/>
    <x v="0"/>
    <n v="7"/>
    <n v="5"/>
    <n v="0"/>
    <x v="0"/>
    <x v="2"/>
    <x v="1"/>
    <x v="11"/>
    <x v="1"/>
    <x v="0"/>
  </r>
  <r>
    <s v="Komplett"/>
    <n v="152242"/>
    <n v="1625"/>
    <x v="0"/>
    <x v="1"/>
    <x v="1"/>
    <x v="0"/>
    <x v="0"/>
    <x v="2"/>
    <s v="Stockholm"/>
    <x v="1"/>
    <s v="Yes"/>
    <m/>
    <x v="1"/>
    <x v="0"/>
    <n v="-1.5077138849929874"/>
    <x v="0"/>
    <x v="0"/>
    <x v="0"/>
    <x v="1"/>
    <n v="36"/>
    <n v="75"/>
    <n v="19"/>
    <x v="1"/>
    <x v="1"/>
    <x v="0"/>
    <x v="0"/>
    <n v="4"/>
    <n v="1"/>
    <n v="0"/>
    <x v="0"/>
    <x v="2"/>
    <x v="1"/>
    <x v="13"/>
    <x v="0"/>
    <x v="0"/>
  </r>
  <r>
    <s v="Bruten"/>
    <n v="152285"/>
    <n v="1626"/>
    <x v="0"/>
    <x v="1"/>
    <x v="1"/>
    <x v="0"/>
    <x v="1"/>
    <x v="4"/>
    <s v="Linköping"/>
    <x v="1"/>
    <s v="Yes"/>
    <m/>
    <x v="1"/>
    <x v="1"/>
    <n v="-1.8388655134798191"/>
    <x v="0"/>
    <x v="2"/>
    <x v="1"/>
    <x v="0"/>
    <n v="0"/>
    <n v="0"/>
    <n v="1"/>
    <x v="0"/>
    <x v="1"/>
    <x v="0"/>
    <x v="0"/>
    <n v="0"/>
    <n v="0"/>
    <n v="0"/>
    <x v="0"/>
    <x v="2"/>
    <x v="1"/>
    <x v="12"/>
    <x v="1"/>
    <x v="0"/>
  </r>
  <r>
    <s v="Bruten"/>
    <n v="152287"/>
    <n v="1627"/>
    <x v="0"/>
    <x v="1"/>
    <x v="1"/>
    <x v="0"/>
    <x v="0"/>
    <x v="4"/>
    <s v="Linköping"/>
    <x v="0"/>
    <s v="Yes"/>
    <m/>
    <x v="0"/>
    <x v="0"/>
    <n v="-0.81805787001969388"/>
    <x v="0"/>
    <x v="0"/>
    <x v="1"/>
    <x v="0"/>
    <n v="0"/>
    <n v="0"/>
    <n v="1"/>
    <x v="0"/>
    <x v="0"/>
    <x v="0"/>
    <x v="0"/>
    <n v="0"/>
    <n v="0"/>
    <n v="0"/>
    <x v="0"/>
    <x v="2"/>
    <x v="1"/>
    <x v="11"/>
    <x v="1"/>
    <x v="0"/>
  </r>
  <r>
    <s v="Komplett"/>
    <n v="152298"/>
    <n v="1628"/>
    <x v="0"/>
    <x v="0"/>
    <x v="0"/>
    <x v="0"/>
    <x v="0"/>
    <x v="2"/>
    <s v="Stockholm"/>
    <x v="1"/>
    <m/>
    <s v="Yes"/>
    <x v="0"/>
    <x v="1"/>
    <n v="-1.6062664220911209"/>
    <x v="0"/>
    <x v="1"/>
    <x v="0"/>
    <x v="0"/>
    <n v="39"/>
    <n v="40"/>
    <n v="11"/>
    <x v="0"/>
    <x v="0"/>
    <x v="0"/>
    <x v="0"/>
    <n v="5"/>
    <n v="1"/>
    <n v="0"/>
    <x v="0"/>
    <x v="0"/>
    <x v="2"/>
    <x v="13"/>
    <x v="0"/>
    <x v="0"/>
  </r>
  <r>
    <s v="Komplett"/>
    <n v="152299"/>
    <n v="1629"/>
    <x v="1"/>
    <x v="0"/>
    <x v="0"/>
    <x v="0"/>
    <x v="0"/>
    <x v="2"/>
    <s v="Uppsala"/>
    <x v="1"/>
    <m/>
    <s v="Yes"/>
    <x v="1"/>
    <x v="1"/>
    <n v="0.69686411149825778"/>
    <x v="0"/>
    <x v="2"/>
    <x v="1"/>
    <x v="1"/>
    <n v="19"/>
    <n v="37"/>
    <n v="6"/>
    <x v="0"/>
    <x v="0"/>
    <x v="0"/>
    <x v="0"/>
    <n v="1"/>
    <n v="0"/>
    <n v="0"/>
    <x v="0"/>
    <x v="2"/>
    <x v="1"/>
    <x v="12"/>
    <x v="1"/>
    <x v="0"/>
  </r>
  <r>
    <s v="Komplett"/>
    <n v="152315"/>
    <n v="1630"/>
    <x v="1"/>
    <x v="0"/>
    <x v="1"/>
    <x v="0"/>
    <x v="0"/>
    <x v="1"/>
    <s v="Göteborg"/>
    <x v="1"/>
    <m/>
    <s v="Yes"/>
    <x v="1"/>
    <x v="0"/>
    <n v="-0.7273618829682903"/>
    <x v="0"/>
    <x v="0"/>
    <x v="0"/>
    <x v="1"/>
    <n v="2"/>
    <n v="32"/>
    <n v="0"/>
    <x v="1"/>
    <x v="1"/>
    <x v="0"/>
    <x v="0"/>
    <n v="0"/>
    <n v="0"/>
    <n v="0"/>
    <x v="0"/>
    <x v="1"/>
    <x v="1"/>
    <x v="13"/>
    <x v="0"/>
    <x v="0"/>
  </r>
  <r>
    <s v="Bruten"/>
    <n v="152324"/>
    <n v="1631"/>
    <x v="0"/>
    <x v="1"/>
    <x v="1"/>
    <x v="0"/>
    <x v="0"/>
    <x v="0"/>
    <s v="Linköping"/>
    <x v="1"/>
    <s v="Yes"/>
    <m/>
    <x v="1"/>
    <x v="1"/>
    <n v="-0.36406917314289711"/>
    <x v="0"/>
    <x v="2"/>
    <x v="1"/>
    <x v="0"/>
    <n v="64"/>
    <n v="12"/>
    <n v="32"/>
    <x v="1"/>
    <x v="0"/>
    <x v="0"/>
    <x v="0"/>
    <n v="14"/>
    <n v="11"/>
    <n v="0"/>
    <x v="0"/>
    <x v="2"/>
    <x v="0"/>
    <x v="13"/>
    <x v="0"/>
    <x v="0"/>
  </r>
  <r>
    <s v="Komplett"/>
    <n v="152331"/>
    <n v="1632"/>
    <x v="0"/>
    <x v="0"/>
    <x v="1"/>
    <x v="1"/>
    <x v="0"/>
    <x v="0"/>
    <s v="Göteborg"/>
    <x v="0"/>
    <m/>
    <s v="No"/>
    <x v="0"/>
    <x v="0"/>
    <n v="-7.6884634605774039E-3"/>
    <x v="0"/>
    <x v="2"/>
    <x v="0"/>
    <x v="1"/>
    <n v="0"/>
    <n v="0"/>
    <n v="2"/>
    <x v="0"/>
    <x v="0"/>
    <x v="0"/>
    <x v="1"/>
    <n v="2"/>
    <n v="0"/>
    <n v="0"/>
    <x v="0"/>
    <x v="1"/>
    <x v="0"/>
    <x v="13"/>
    <x v="0"/>
    <x v="0"/>
  </r>
  <r>
    <s v="Komplett"/>
    <n v="152346"/>
    <n v="1633"/>
    <x v="1"/>
    <x v="1"/>
    <x v="1"/>
    <x v="0"/>
    <x v="0"/>
    <x v="4"/>
    <s v="Stockholm"/>
    <x v="0"/>
    <m/>
    <s v="Yes"/>
    <x v="0"/>
    <x v="0"/>
    <n v="0.20451446750492347"/>
    <x v="1"/>
    <x v="2"/>
    <x v="1"/>
    <x v="0"/>
    <n v="6"/>
    <n v="0"/>
    <n v="0"/>
    <x v="0"/>
    <x v="0"/>
    <x v="0"/>
    <x v="0"/>
    <n v="0"/>
    <n v="0"/>
    <n v="0"/>
    <x v="0"/>
    <x v="2"/>
    <x v="1"/>
    <x v="12"/>
    <x v="0"/>
    <x v="0"/>
  </r>
  <r>
    <s v="Komplett"/>
    <n v="152445"/>
    <n v="1634"/>
    <x v="1"/>
    <x v="0"/>
    <x v="1"/>
    <x v="0"/>
    <x v="0"/>
    <x v="5"/>
    <s v="Lund"/>
    <x v="1"/>
    <s v="Yes"/>
    <m/>
    <x v="1"/>
    <x v="0"/>
    <n v="-1.3590715015936015"/>
    <x v="0"/>
    <x v="0"/>
    <x v="0"/>
    <x v="0"/>
    <n v="54"/>
    <n v="10"/>
    <n v="15"/>
    <x v="0"/>
    <x v="0"/>
    <x v="1"/>
    <x v="0"/>
    <n v="9"/>
    <n v="1"/>
    <n v="0"/>
    <x v="0"/>
    <x v="1"/>
    <x v="0"/>
    <x v="12"/>
    <x v="0"/>
    <x v="0"/>
  </r>
  <r>
    <s v="Komplett"/>
    <n v="152506"/>
    <n v="1635"/>
    <x v="0"/>
    <x v="1"/>
    <x v="1"/>
    <x v="0"/>
    <x v="0"/>
    <x v="2"/>
    <s v="Stockholm"/>
    <x v="0"/>
    <s v="&lt;-2 SD"/>
    <s v="Yes"/>
    <x v="0"/>
    <x v="0"/>
    <n v="-4.6567302494401108"/>
    <x v="0"/>
    <x v="2"/>
    <x v="1"/>
    <x v="0"/>
    <n v="11"/>
    <n v="27"/>
    <n v="0"/>
    <x v="0"/>
    <x v="0"/>
    <x v="0"/>
    <x v="0"/>
    <n v="2"/>
    <n v="0"/>
    <n v="0"/>
    <x v="0"/>
    <x v="2"/>
    <x v="1"/>
    <x v="12"/>
    <x v="0"/>
    <x v="0"/>
  </r>
  <r>
    <s v="Komplett"/>
    <n v="152545"/>
    <n v="1636"/>
    <x v="1"/>
    <x v="1"/>
    <x v="1"/>
    <x v="0"/>
    <x v="0"/>
    <x v="2"/>
    <s v="Lund"/>
    <x v="1"/>
    <m/>
    <s v="Yes"/>
    <x v="0"/>
    <x v="0"/>
    <n v="-1.9005149439932048"/>
    <x v="1"/>
    <x v="0"/>
    <x v="0"/>
    <x v="1"/>
    <n v="0"/>
    <n v="0"/>
    <n v="13"/>
    <x v="0"/>
    <x v="0"/>
    <x v="0"/>
    <x v="0"/>
    <n v="4"/>
    <n v="1"/>
    <n v="0"/>
    <x v="0"/>
    <x v="0"/>
    <x v="2"/>
    <x v="12"/>
    <x v="0"/>
    <x v="0"/>
  </r>
  <r>
    <s v="Bruten"/>
    <n v="152576"/>
    <n v="1637"/>
    <x v="1"/>
    <x v="1"/>
    <x v="1"/>
    <x v="0"/>
    <x v="2"/>
    <x v="4"/>
    <s v="Uppsala"/>
    <x v="1"/>
    <s v="Yes"/>
    <m/>
    <x v="0"/>
    <x v="1"/>
    <n v="-0.64412238325281801"/>
    <x v="0"/>
    <x v="1"/>
    <x v="0"/>
    <x v="1"/>
    <n v="25"/>
    <n v="1"/>
    <n v="80"/>
    <x v="0"/>
    <x v="0"/>
    <x v="1"/>
    <x v="0"/>
    <n v="15"/>
    <n v="4"/>
    <n v="1"/>
    <x v="0"/>
    <x v="0"/>
    <x v="1"/>
    <x v="12"/>
    <x v="0"/>
    <x v="0"/>
  </r>
  <r>
    <s v="Komplett"/>
    <n v="152680"/>
    <n v="1638"/>
    <x v="0"/>
    <x v="1"/>
    <x v="1"/>
    <x v="1"/>
    <x v="2"/>
    <x v="0"/>
    <s v="Lund"/>
    <x v="0"/>
    <m/>
    <s v="Yes"/>
    <x v="1"/>
    <x v="1"/>
    <n v="-1.3800975407284424"/>
    <x v="0"/>
    <x v="0"/>
    <x v="1"/>
    <x v="0"/>
    <n v="48"/>
    <n v="10"/>
    <n v="45"/>
    <x v="0"/>
    <x v="0"/>
    <x v="0"/>
    <x v="0"/>
    <n v="18"/>
    <n v="2"/>
    <n v="0"/>
    <x v="0"/>
    <x v="2"/>
    <x v="1"/>
    <x v="12"/>
    <x v="1"/>
    <x v="0"/>
  </r>
  <r>
    <s v="Komplett"/>
    <n v="152688"/>
    <n v="1639"/>
    <x v="0"/>
    <x v="1"/>
    <x v="1"/>
    <x v="0"/>
    <x v="0"/>
    <x v="3"/>
    <s v="Göteborg"/>
    <x v="1"/>
    <s v="Yes"/>
    <m/>
    <x v="0"/>
    <x v="1"/>
    <n v="-1.5989938914840101"/>
    <x v="1"/>
    <x v="1"/>
    <x v="1"/>
    <x v="1"/>
    <n v="0"/>
    <n v="0"/>
    <n v="0"/>
    <x v="0"/>
    <x v="0"/>
    <x v="1"/>
    <x v="0"/>
    <n v="0"/>
    <n v="0"/>
    <n v="0"/>
    <x v="0"/>
    <x v="0"/>
    <x v="0"/>
    <x v="12"/>
    <x v="0"/>
    <x v="0"/>
  </r>
  <r>
    <s v="Komplett"/>
    <n v="152731"/>
    <n v="1640"/>
    <x v="1"/>
    <x v="1"/>
    <x v="1"/>
    <x v="0"/>
    <x v="2"/>
    <x v="4"/>
    <s v="Lund"/>
    <x v="1"/>
    <s v="&lt;-2 SD"/>
    <s v="Yes"/>
    <x v="0"/>
    <x v="0"/>
    <n v="-3.8113539915125312"/>
    <x v="1"/>
    <x v="2"/>
    <x v="1"/>
    <x v="0"/>
    <n v="98"/>
    <n v="56"/>
    <n v="0"/>
    <x v="0"/>
    <x v="0"/>
    <x v="0"/>
    <x v="0"/>
    <n v="1"/>
    <n v="0"/>
    <n v="0"/>
    <x v="0"/>
    <x v="0"/>
    <x v="2"/>
    <x v="12"/>
    <x v="0"/>
    <x v="0"/>
  </r>
  <r>
    <s v="Komplett"/>
    <n v="152756"/>
    <n v="1641"/>
    <x v="1"/>
    <x v="0"/>
    <x v="1"/>
    <x v="1"/>
    <x v="2"/>
    <x v="0"/>
    <s v="Umeå"/>
    <x v="1"/>
    <s v="&lt;-2 SD"/>
    <s v="No"/>
    <x v="1"/>
    <x v="1"/>
    <n v="-3.1175059952038366"/>
    <x v="0"/>
    <x v="0"/>
    <x v="1"/>
    <x v="0"/>
    <n v="48"/>
    <n v="0"/>
    <n v="5"/>
    <x v="0"/>
    <x v="0"/>
    <x v="0"/>
    <x v="0"/>
    <n v="6"/>
    <n v="1"/>
    <n v="0"/>
    <x v="0"/>
    <x v="0"/>
    <x v="1"/>
    <x v="13"/>
    <x v="0"/>
    <x v="0"/>
  </r>
  <r>
    <s v="Komplett"/>
    <n v="152767"/>
    <n v="1642"/>
    <x v="1"/>
    <x v="1"/>
    <x v="1"/>
    <x v="0"/>
    <x v="0"/>
    <x v="2"/>
    <s v="Umeå"/>
    <x v="1"/>
    <s v="Yes"/>
    <m/>
    <x v="1"/>
    <x v="0"/>
    <n v="0.18203458657144855"/>
    <x v="1"/>
    <x v="1"/>
    <x v="1"/>
    <x v="0"/>
    <n v="56"/>
    <n v="4"/>
    <n v="31"/>
    <x v="0"/>
    <x v="0"/>
    <x v="1"/>
    <x v="0"/>
    <n v="10"/>
    <n v="2"/>
    <n v="0"/>
    <x v="1"/>
    <x v="0"/>
    <x v="1"/>
    <x v="12"/>
    <x v="1"/>
    <x v="0"/>
  </r>
  <r>
    <s v="Komplett"/>
    <n v="152773"/>
    <n v="1643"/>
    <x v="1"/>
    <x v="1"/>
    <x v="1"/>
    <x v="0"/>
    <x v="1"/>
    <x v="4"/>
    <s v="Stockholm"/>
    <x v="1"/>
    <s v="&lt;-2 SD"/>
    <s v="Yes"/>
    <x v="0"/>
    <x v="0"/>
    <n v="-2.229654403567447"/>
    <x v="0"/>
    <x v="1"/>
    <x v="1"/>
    <x v="0"/>
    <n v="22"/>
    <n v="7"/>
    <n v="22"/>
    <x v="0"/>
    <x v="0"/>
    <x v="0"/>
    <x v="0"/>
    <n v="7"/>
    <n v="6"/>
    <n v="0"/>
    <x v="0"/>
    <x v="0"/>
    <x v="1"/>
    <x v="12"/>
    <x v="0"/>
    <x v="0"/>
  </r>
  <r>
    <s v="Komplett"/>
    <n v="152826"/>
    <n v="1644"/>
    <x v="1"/>
    <x v="1"/>
    <x v="1"/>
    <x v="0"/>
    <x v="2"/>
    <x v="2"/>
    <s v="Umeå"/>
    <x v="1"/>
    <s v="Yes"/>
    <m/>
    <x v="0"/>
    <x v="0"/>
    <n v="-1.5810276679841895"/>
    <x v="0"/>
    <x v="1"/>
    <x v="1"/>
    <x v="0"/>
    <n v="0"/>
    <n v="0"/>
    <n v="1"/>
    <x v="0"/>
    <x v="0"/>
    <x v="1"/>
    <x v="0"/>
    <n v="3"/>
    <n v="1"/>
    <n v="0"/>
    <x v="0"/>
    <x v="0"/>
    <x v="0"/>
    <x v="12"/>
    <x v="0"/>
    <x v="0"/>
  </r>
  <r>
    <s v="Komplett"/>
    <n v="152877"/>
    <n v="1645"/>
    <x v="0"/>
    <x v="0"/>
    <x v="0"/>
    <x v="0"/>
    <x v="0"/>
    <x v="1"/>
    <s v="Stockholm"/>
    <x v="1"/>
    <m/>
    <s v="Yes"/>
    <x v="0"/>
    <x v="0"/>
    <n v="0.71945641071190647"/>
    <x v="0"/>
    <x v="1"/>
    <x v="0"/>
    <x v="1"/>
    <n v="27"/>
    <n v="51"/>
    <n v="18"/>
    <x v="0"/>
    <x v="1"/>
    <x v="0"/>
    <x v="0"/>
    <n v="6"/>
    <n v="0"/>
    <n v="0"/>
    <x v="0"/>
    <x v="0"/>
    <x v="0"/>
    <x v="13"/>
    <x v="0"/>
    <x v="0"/>
  </r>
  <r>
    <s v="Komplett"/>
    <n v="153013"/>
    <n v="1646"/>
    <x v="0"/>
    <x v="0"/>
    <x v="1"/>
    <x v="0"/>
    <x v="0"/>
    <x v="5"/>
    <s v="Stockholm"/>
    <x v="1"/>
    <s v="Yes"/>
    <m/>
    <x v="0"/>
    <x v="0"/>
    <n v="-0.2608695652173913"/>
    <x v="0"/>
    <x v="2"/>
    <x v="1"/>
    <x v="0"/>
    <n v="0"/>
    <n v="0"/>
    <n v="14"/>
    <x v="0"/>
    <x v="0"/>
    <x v="0"/>
    <x v="0"/>
    <n v="3"/>
    <n v="0"/>
    <n v="0"/>
    <x v="0"/>
    <x v="0"/>
    <x v="0"/>
    <x v="12"/>
    <x v="0"/>
    <x v="0"/>
  </r>
  <r>
    <s v="Komplett"/>
    <n v="153031"/>
    <n v="1647"/>
    <x v="0"/>
    <x v="1"/>
    <x v="1"/>
    <x v="1"/>
    <x v="0"/>
    <x v="1"/>
    <s v="Lund"/>
    <x v="0"/>
    <s v="No"/>
    <m/>
    <x v="1"/>
    <x v="1"/>
    <n v="0.76824583866837393"/>
    <x v="0"/>
    <x v="1"/>
    <x v="0"/>
    <x v="1"/>
    <n v="53"/>
    <n v="15"/>
    <n v="35"/>
    <x v="1"/>
    <x v="1"/>
    <x v="0"/>
    <x v="0"/>
    <n v="14"/>
    <n v="1"/>
    <n v="0"/>
    <x v="0"/>
    <x v="0"/>
    <x v="1"/>
    <x v="12"/>
    <x v="1"/>
    <x v="0"/>
  </r>
  <r>
    <s v="Komplett"/>
    <n v="153033"/>
    <n v="1648"/>
    <x v="1"/>
    <x v="1"/>
    <x v="1"/>
    <x v="0"/>
    <x v="2"/>
    <x v="5"/>
    <s v="Stockholm"/>
    <x v="0"/>
    <s v="Yes"/>
    <m/>
    <x v="1"/>
    <x v="1"/>
    <n v="-1.4673913043478262"/>
    <x v="0"/>
    <x v="2"/>
    <x v="1"/>
    <x v="0"/>
    <n v="26"/>
    <n v="5"/>
    <n v="33"/>
    <x v="0"/>
    <x v="0"/>
    <x v="0"/>
    <x v="0"/>
    <n v="10"/>
    <n v="5"/>
    <n v="4"/>
    <x v="0"/>
    <x v="2"/>
    <x v="1"/>
    <x v="11"/>
    <x v="1"/>
    <x v="0"/>
  </r>
  <r>
    <s v="Bruten"/>
    <n v="153047"/>
    <n v="1649"/>
    <x v="0"/>
    <x v="1"/>
    <x v="1"/>
    <x v="0"/>
    <x v="0"/>
    <x v="2"/>
    <s v="Uppsala"/>
    <x v="1"/>
    <s v="No"/>
    <m/>
    <x v="0"/>
    <x v="0"/>
    <n v="-1.2959243180198275E-2"/>
    <x v="1"/>
    <x v="0"/>
    <x v="1"/>
    <x v="0"/>
    <n v="0"/>
    <n v="0"/>
    <n v="1"/>
    <x v="0"/>
    <x v="1"/>
    <x v="0"/>
    <x v="0"/>
    <n v="0"/>
    <n v="0"/>
    <n v="0"/>
    <x v="1"/>
    <x v="2"/>
    <x v="1"/>
    <x v="11"/>
    <x v="1"/>
    <x v="0"/>
  </r>
  <r>
    <s v="Bruten"/>
    <n v="153086"/>
    <n v="1650"/>
    <x v="0"/>
    <x v="1"/>
    <x v="1"/>
    <x v="0"/>
    <x v="0"/>
    <x v="5"/>
    <s v="Stockholm"/>
    <x v="1"/>
    <s v="&lt;-2 SD"/>
    <s v="Yes"/>
    <x v="0"/>
    <x v="0"/>
    <n v="-2.1023223328094987"/>
    <x v="0"/>
    <x v="2"/>
    <x v="1"/>
    <x v="0"/>
    <n v="21"/>
    <n v="46"/>
    <n v="40"/>
    <x v="0"/>
    <x v="0"/>
    <x v="0"/>
    <x v="0"/>
    <n v="8"/>
    <n v="4"/>
    <n v="1"/>
    <x v="0"/>
    <x v="0"/>
    <x v="0"/>
    <x v="12"/>
    <x v="0"/>
    <x v="0"/>
  </r>
  <r>
    <s v="Komplett"/>
    <n v="153102"/>
    <n v="1651"/>
    <x v="0"/>
    <x v="1"/>
    <x v="1"/>
    <x v="0"/>
    <x v="0"/>
    <x v="3"/>
    <s v="Uppsala"/>
    <x v="1"/>
    <s v="Yes"/>
    <m/>
    <x v="0"/>
    <x v="0"/>
    <n v="-0.79587324981577001"/>
    <x v="0"/>
    <x v="2"/>
    <x v="1"/>
    <x v="0"/>
    <n v="14"/>
    <n v="7"/>
    <n v="69"/>
    <x v="0"/>
    <x v="0"/>
    <x v="0"/>
    <x v="0"/>
    <n v="6"/>
    <n v="0"/>
    <n v="0"/>
    <x v="0"/>
    <x v="0"/>
    <x v="2"/>
    <x v="12"/>
    <x v="0"/>
    <x v="0"/>
  </r>
  <r>
    <s v="Bruten"/>
    <n v="153110"/>
    <n v="1652"/>
    <x v="1"/>
    <x v="1"/>
    <x v="1"/>
    <x v="0"/>
    <x v="0"/>
    <x v="2"/>
    <s v="Stockholm"/>
    <x v="1"/>
    <m/>
    <s v="Yes"/>
    <x v="1"/>
    <x v="1"/>
    <n v="-1.0286204104957379"/>
    <x v="0"/>
    <x v="0"/>
    <x v="1"/>
    <x v="0"/>
    <n v="37"/>
    <n v="24"/>
    <n v="0"/>
    <x v="0"/>
    <x v="1"/>
    <x v="0"/>
    <x v="0"/>
    <n v="2"/>
    <n v="0"/>
    <n v="0"/>
    <x v="1"/>
    <x v="2"/>
    <x v="1"/>
    <x v="12"/>
    <x v="1"/>
    <x v="0"/>
  </r>
  <r>
    <s v="Komplett"/>
    <n v="153166"/>
    <n v="1653"/>
    <x v="1"/>
    <x v="1"/>
    <x v="1"/>
    <x v="0"/>
    <x v="0"/>
    <x v="4"/>
    <s v="Umeå"/>
    <x v="0"/>
    <m/>
    <s v="Yes"/>
    <x v="0"/>
    <x v="1"/>
    <n v="-0.77882176413847304"/>
    <x v="0"/>
    <x v="2"/>
    <x v="1"/>
    <x v="0"/>
    <n v="13"/>
    <n v="22"/>
    <n v="0"/>
    <x v="0"/>
    <x v="0"/>
    <x v="0"/>
    <x v="0"/>
    <n v="4"/>
    <n v="0"/>
    <n v="0"/>
    <x v="0"/>
    <x v="0"/>
    <x v="2"/>
    <x v="12"/>
    <x v="0"/>
    <x v="0"/>
  </r>
  <r>
    <s v="Komplett"/>
    <n v="153167"/>
    <n v="1654"/>
    <x v="1"/>
    <x v="1"/>
    <x v="1"/>
    <x v="0"/>
    <x v="0"/>
    <x v="2"/>
    <s v="Umeå"/>
    <x v="1"/>
    <m/>
    <s v="Yes"/>
    <x v="0"/>
    <x v="0"/>
    <n v="-0.55017684255653598"/>
    <x v="1"/>
    <x v="1"/>
    <x v="1"/>
    <x v="1"/>
    <n v="11"/>
    <n v="24"/>
    <n v="0"/>
    <x v="0"/>
    <x v="0"/>
    <x v="0"/>
    <x v="0"/>
    <n v="1"/>
    <n v="0"/>
    <n v="0"/>
    <x v="0"/>
    <x v="0"/>
    <x v="1"/>
    <x v="12"/>
    <x v="0"/>
    <x v="0"/>
  </r>
  <r>
    <s v="Bruten"/>
    <n v="153170"/>
    <n v="1655"/>
    <x v="1"/>
    <x v="1"/>
    <x v="1"/>
    <x v="1"/>
    <x v="0"/>
    <x v="0"/>
    <s v="Linköping"/>
    <x v="0"/>
    <s v="Yes"/>
    <m/>
    <x v="1"/>
    <x v="0"/>
    <n v="0.43238049483545521"/>
    <x v="0"/>
    <x v="0"/>
    <x v="1"/>
    <x v="0"/>
    <n v="47"/>
    <n v="22"/>
    <n v="27"/>
    <x v="0"/>
    <x v="0"/>
    <x v="0"/>
    <x v="0"/>
    <n v="13"/>
    <n v="6"/>
    <n v="0"/>
    <x v="1"/>
    <x v="2"/>
    <x v="1"/>
    <x v="13"/>
    <x v="0"/>
    <x v="0"/>
  </r>
  <r>
    <s v="Bruten"/>
    <n v="153180"/>
    <n v="1656"/>
    <x v="0"/>
    <x v="0"/>
    <x v="1"/>
    <x v="0"/>
    <x v="0"/>
    <x v="5"/>
    <s v="Stockholm"/>
    <x v="0"/>
    <m/>
    <s v="Yes"/>
    <x v="0"/>
    <x v="0"/>
    <n v="-0.11138751717224224"/>
    <x v="0"/>
    <x v="1"/>
    <x v="1"/>
    <x v="1"/>
    <n v="27"/>
    <n v="28"/>
    <n v="0"/>
    <x v="0"/>
    <x v="0"/>
    <x v="1"/>
    <x v="0"/>
    <n v="2"/>
    <n v="0"/>
    <n v="0"/>
    <x v="0"/>
    <x v="0"/>
    <x v="0"/>
    <x v="11"/>
    <x v="0"/>
    <x v="0"/>
  </r>
  <r>
    <s v="Komplett"/>
    <n v="153204"/>
    <n v="1657"/>
    <x v="1"/>
    <x v="1"/>
    <x v="1"/>
    <x v="0"/>
    <x v="2"/>
    <x v="0"/>
    <s v="Lund"/>
    <x v="0"/>
    <s v="Yes"/>
    <m/>
    <x v="0"/>
    <x v="0"/>
    <n v="-0.9579955784819455"/>
    <x v="0"/>
    <x v="0"/>
    <x v="1"/>
    <x v="0"/>
    <n v="23"/>
    <n v="33"/>
    <n v="24"/>
    <x v="0"/>
    <x v="0"/>
    <x v="0"/>
    <x v="0"/>
    <n v="12"/>
    <n v="0"/>
    <n v="0"/>
    <x v="0"/>
    <x v="0"/>
    <x v="0"/>
    <x v="12"/>
    <x v="0"/>
    <x v="0"/>
  </r>
  <r>
    <s v="Komplett"/>
    <n v="153217"/>
    <n v="1658"/>
    <x v="1"/>
    <x v="1"/>
    <x v="1"/>
    <x v="0"/>
    <x v="0"/>
    <x v="2"/>
    <s v="Stockholm"/>
    <x v="1"/>
    <m/>
    <s v="Yes"/>
    <x v="1"/>
    <x v="1"/>
    <n v="-0.73809249221543072"/>
    <x v="0"/>
    <x v="2"/>
    <x v="1"/>
    <x v="1"/>
    <n v="21"/>
    <n v="12"/>
    <n v="42"/>
    <x v="0"/>
    <x v="0"/>
    <x v="1"/>
    <x v="0"/>
    <n v="18"/>
    <n v="13"/>
    <n v="13"/>
    <x v="0"/>
    <x v="2"/>
    <x v="0"/>
    <x v="12"/>
    <x v="0"/>
    <x v="0"/>
  </r>
  <r>
    <s v="Komplett"/>
    <n v="153281"/>
    <n v="1659"/>
    <x v="1"/>
    <x v="0"/>
    <x v="1"/>
    <x v="0"/>
    <x v="0"/>
    <x v="5"/>
    <s v="Göteborg"/>
    <x v="1"/>
    <m/>
    <s v="Yes"/>
    <x v="1"/>
    <x v="0"/>
    <n v="0.72970507753116443"/>
    <x v="0"/>
    <x v="0"/>
    <x v="0"/>
    <x v="1"/>
    <n v="21"/>
    <n v="24"/>
    <n v="29"/>
    <x v="0"/>
    <x v="0"/>
    <x v="0"/>
    <x v="1"/>
    <n v="9"/>
    <n v="1"/>
    <n v="0"/>
    <x v="0"/>
    <x v="2"/>
    <x v="2"/>
    <x v="12"/>
    <x v="0"/>
    <x v="0"/>
  </r>
  <r>
    <s v="Komplett"/>
    <n v="153283"/>
    <n v="1660"/>
    <x v="1"/>
    <x v="0"/>
    <x v="0"/>
    <x v="0"/>
    <x v="0"/>
    <x v="0"/>
    <s v="Göteborg"/>
    <x v="1"/>
    <m/>
    <s v="Yes"/>
    <x v="1"/>
    <x v="1"/>
    <n v="-1.7026451809060505"/>
    <x v="0"/>
    <x v="2"/>
    <x v="1"/>
    <x v="0"/>
    <n v="23"/>
    <n v="27"/>
    <n v="31"/>
    <x v="0"/>
    <x v="0"/>
    <x v="0"/>
    <x v="0"/>
    <n v="19"/>
    <n v="3"/>
    <n v="0"/>
    <x v="0"/>
    <x v="2"/>
    <x v="0"/>
    <x v="13"/>
    <x v="0"/>
    <x v="0"/>
  </r>
  <r>
    <s v="Komplett"/>
    <n v="153285"/>
    <n v="1661"/>
    <x v="0"/>
    <x v="1"/>
    <x v="1"/>
    <x v="0"/>
    <x v="0"/>
    <x v="3"/>
    <s v="Göteborg"/>
    <x v="1"/>
    <s v="&lt;-2 SD"/>
    <s v="Yes"/>
    <x v="0"/>
    <x v="0"/>
    <n v="-3.2608695652173911"/>
    <x v="0"/>
    <x v="2"/>
    <x v="1"/>
    <x v="0"/>
    <n v="3"/>
    <n v="57"/>
    <n v="0"/>
    <x v="0"/>
    <x v="0"/>
    <x v="1"/>
    <x v="0"/>
    <n v="4"/>
    <n v="0"/>
    <n v="0"/>
    <x v="0"/>
    <x v="0"/>
    <x v="0"/>
    <x v="13"/>
    <x v="0"/>
    <x v="0"/>
  </r>
  <r>
    <s v="Komplett"/>
    <n v="153295"/>
    <n v="1662"/>
    <x v="0"/>
    <x v="0"/>
    <x v="1"/>
    <x v="0"/>
    <x v="0"/>
    <x v="3"/>
    <s v="Linköping"/>
    <x v="1"/>
    <m/>
    <s v="Yes"/>
    <x v="0"/>
    <x v="0"/>
    <n v="-1.2950971322849212"/>
    <x v="0"/>
    <x v="2"/>
    <x v="1"/>
    <x v="0"/>
    <n v="26"/>
    <n v="27"/>
    <n v="13"/>
    <x v="0"/>
    <x v="0"/>
    <x v="0"/>
    <x v="0"/>
    <n v="4"/>
    <n v="0"/>
    <n v="0"/>
    <x v="0"/>
    <x v="0"/>
    <x v="0"/>
    <x v="13"/>
    <x v="0"/>
    <x v="0"/>
  </r>
  <r>
    <s v="Komplett"/>
    <n v="153309"/>
    <n v="1663"/>
    <x v="0"/>
    <x v="1"/>
    <x v="1"/>
    <x v="1"/>
    <x v="0"/>
    <x v="2"/>
    <s v="Umeå"/>
    <x v="1"/>
    <m/>
    <s v="Yes"/>
    <x v="0"/>
    <x v="0"/>
    <n v="-1.4997727617027723"/>
    <x v="0"/>
    <x v="1"/>
    <x v="1"/>
    <x v="0"/>
    <n v="21"/>
    <n v="23"/>
    <n v="0"/>
    <x v="0"/>
    <x v="0"/>
    <x v="0"/>
    <x v="0"/>
    <n v="7"/>
    <n v="0"/>
    <n v="0"/>
    <x v="0"/>
    <x v="2"/>
    <x v="1"/>
    <x v="12"/>
    <x v="1"/>
    <x v="0"/>
  </r>
  <r>
    <s v="Bruten"/>
    <n v="153331"/>
    <n v="1664"/>
    <x v="1"/>
    <x v="1"/>
    <x v="1"/>
    <x v="0"/>
    <x v="0"/>
    <x v="4"/>
    <s v="Uppsala"/>
    <x v="0"/>
    <s v="Yes"/>
    <m/>
    <x v="0"/>
    <x v="1"/>
    <n v="-1.2709998112376517"/>
    <x v="0"/>
    <x v="2"/>
    <x v="1"/>
    <x v="0"/>
    <n v="29"/>
    <n v="24"/>
    <n v="35"/>
    <x v="0"/>
    <x v="0"/>
    <x v="0"/>
    <x v="0"/>
    <n v="3"/>
    <n v="0"/>
    <n v="0"/>
    <x v="0"/>
    <x v="0"/>
    <x v="2"/>
    <x v="12"/>
    <x v="0"/>
    <x v="0"/>
  </r>
  <r>
    <s v="Komplett"/>
    <n v="153546"/>
    <n v="1665"/>
    <x v="1"/>
    <x v="0"/>
    <x v="1"/>
    <x v="0"/>
    <x v="0"/>
    <x v="2"/>
    <s v="Stockholm"/>
    <x v="1"/>
    <s v="Yes"/>
    <m/>
    <x v="0"/>
    <x v="0"/>
    <n v="0.18645647936265783"/>
    <x v="0"/>
    <x v="1"/>
    <x v="1"/>
    <x v="0"/>
    <n v="0"/>
    <n v="0"/>
    <n v="17"/>
    <x v="0"/>
    <x v="0"/>
    <x v="1"/>
    <x v="0"/>
    <n v="4"/>
    <n v="3"/>
    <n v="0"/>
    <x v="0"/>
    <x v="0"/>
    <x v="2"/>
    <x v="12"/>
    <x v="0"/>
    <x v="0"/>
  </r>
  <r>
    <s v="Komplett"/>
    <n v="153569"/>
    <n v="1666"/>
    <x v="0"/>
    <x v="1"/>
    <x v="1"/>
    <x v="0"/>
    <x v="0"/>
    <x v="3"/>
    <s v="Stockholm"/>
    <x v="1"/>
    <m/>
    <s v="Yes"/>
    <x v="0"/>
    <x v="0"/>
    <n v="-1.4075695964967154"/>
    <x v="0"/>
    <x v="0"/>
    <x v="0"/>
    <x v="0"/>
    <n v="45"/>
    <n v="32"/>
    <n v="10"/>
    <x v="0"/>
    <x v="1"/>
    <x v="0"/>
    <x v="0"/>
    <n v="4"/>
    <n v="3"/>
    <n v="0"/>
    <x v="1"/>
    <x v="2"/>
    <x v="1"/>
    <x v="12"/>
    <x v="1"/>
    <x v="0"/>
  </r>
  <r>
    <s v="Komplett"/>
    <n v="153581"/>
    <n v="1667"/>
    <x v="1"/>
    <x v="1"/>
    <x v="1"/>
    <x v="0"/>
    <x v="0"/>
    <x v="3"/>
    <s v="Lund"/>
    <x v="1"/>
    <s v="&lt;-2 SD"/>
    <s v="Yes"/>
    <x v="0"/>
    <x v="0"/>
    <n v="-3.6153119092627599"/>
    <x v="0"/>
    <x v="2"/>
    <x v="1"/>
    <x v="0"/>
    <n v="23"/>
    <n v="6"/>
    <n v="0"/>
    <x v="0"/>
    <x v="0"/>
    <x v="1"/>
    <x v="0"/>
    <n v="2"/>
    <n v="0"/>
    <n v="0"/>
    <x v="1"/>
    <x v="0"/>
    <x v="0"/>
    <x v="12"/>
    <x v="0"/>
    <x v="0"/>
  </r>
  <r>
    <s v="Komplett"/>
    <n v="153590"/>
    <n v="1668"/>
    <x v="1"/>
    <x v="1"/>
    <x v="1"/>
    <x v="0"/>
    <x v="0"/>
    <x v="5"/>
    <s v="Lund"/>
    <x v="1"/>
    <s v="&lt;-2 SD"/>
    <s v="No"/>
    <x v="1"/>
    <x v="0"/>
    <n v="-4.1935887281670761"/>
    <x v="0"/>
    <x v="0"/>
    <x v="0"/>
    <x v="0"/>
    <n v="0"/>
    <n v="0"/>
    <n v="4"/>
    <x v="1"/>
    <x v="1"/>
    <x v="0"/>
    <x v="0"/>
    <n v="8"/>
    <n v="2"/>
    <n v="1"/>
    <x v="1"/>
    <x v="2"/>
    <x v="1"/>
    <x v="12"/>
    <x v="1"/>
    <x v="0"/>
  </r>
  <r>
    <s v="Komplett"/>
    <n v="153595"/>
    <n v="1669"/>
    <x v="1"/>
    <x v="1"/>
    <x v="1"/>
    <x v="0"/>
    <x v="0"/>
    <x v="5"/>
    <s v="Umeå"/>
    <x v="1"/>
    <m/>
    <s v="Yes"/>
    <x v="0"/>
    <x v="0"/>
    <n v="-1.8559597752144334"/>
    <x v="0"/>
    <x v="0"/>
    <x v="1"/>
    <x v="0"/>
    <n v="18"/>
    <n v="6"/>
    <n v="2"/>
    <x v="0"/>
    <x v="0"/>
    <x v="0"/>
    <x v="0"/>
    <n v="5"/>
    <n v="0"/>
    <n v="0"/>
    <x v="0"/>
    <x v="2"/>
    <x v="2"/>
    <x v="12"/>
    <x v="0"/>
    <x v="0"/>
  </r>
  <r>
    <s v="Komplett"/>
    <n v="153676"/>
    <n v="1670"/>
    <x v="0"/>
    <x v="1"/>
    <x v="1"/>
    <x v="0"/>
    <x v="0"/>
    <x v="2"/>
    <s v="Göteborg"/>
    <x v="1"/>
    <m/>
    <s v="Yes"/>
    <x v="0"/>
    <x v="0"/>
    <n v="0.12820996266827558"/>
    <x v="0"/>
    <x v="0"/>
    <x v="1"/>
    <x v="0"/>
    <n v="61"/>
    <n v="83"/>
    <n v="4"/>
    <x v="0"/>
    <x v="0"/>
    <x v="0"/>
    <x v="0"/>
    <n v="6"/>
    <n v="1"/>
    <n v="0"/>
    <x v="0"/>
    <x v="0"/>
    <x v="2"/>
    <x v="12"/>
    <x v="0"/>
    <x v="0"/>
  </r>
  <r>
    <s v="Komplett"/>
    <n v="153813"/>
    <n v="1671"/>
    <x v="0"/>
    <x v="0"/>
    <x v="1"/>
    <x v="0"/>
    <x v="0"/>
    <x v="4"/>
    <s v="Umeå"/>
    <x v="0"/>
    <m/>
    <s v="Yes"/>
    <x v="0"/>
    <x v="0"/>
    <n v="-1.0168948674833853"/>
    <x v="1"/>
    <x v="0"/>
    <x v="1"/>
    <x v="0"/>
    <n v="29"/>
    <n v="30"/>
    <n v="0"/>
    <x v="0"/>
    <x v="0"/>
    <x v="0"/>
    <x v="0"/>
    <n v="4"/>
    <n v="0"/>
    <n v="0"/>
    <x v="0"/>
    <x v="1"/>
    <x v="0"/>
    <x v="13"/>
    <x v="0"/>
    <x v="0"/>
  </r>
  <r>
    <s v="Komplett"/>
    <n v="153961"/>
    <n v="1672"/>
    <x v="0"/>
    <x v="1"/>
    <x v="1"/>
    <x v="0"/>
    <x v="0"/>
    <x v="1"/>
    <s v="Stockholm"/>
    <x v="0"/>
    <m/>
    <s v="Yes"/>
    <x v="0"/>
    <x v="0"/>
    <n v="-0.66548358473824309"/>
    <x v="0"/>
    <x v="2"/>
    <x v="1"/>
    <x v="0"/>
    <n v="5"/>
    <n v="18"/>
    <n v="0"/>
    <x v="0"/>
    <x v="0"/>
    <x v="0"/>
    <x v="0"/>
    <n v="0"/>
    <n v="0"/>
    <n v="0"/>
    <x v="0"/>
    <x v="0"/>
    <x v="0"/>
    <x v="13"/>
    <x v="0"/>
    <x v="0"/>
  </r>
  <r>
    <s v="Komplett"/>
    <n v="154089"/>
    <n v="1673"/>
    <x v="1"/>
    <x v="1"/>
    <x v="1"/>
    <x v="0"/>
    <x v="0"/>
    <x v="3"/>
    <s v="Linköping"/>
    <x v="1"/>
    <s v="Yes"/>
    <m/>
    <x v="0"/>
    <x v="0"/>
    <n v="-0.94321338587764059"/>
    <x v="0"/>
    <x v="0"/>
    <x v="1"/>
    <x v="0"/>
    <n v="0"/>
    <n v="0"/>
    <n v="4"/>
    <x v="0"/>
    <x v="0"/>
    <x v="0"/>
    <x v="0"/>
    <n v="1"/>
    <n v="1"/>
    <n v="0"/>
    <x v="0"/>
    <x v="2"/>
    <x v="1"/>
    <x v="12"/>
    <x v="1"/>
    <x v="0"/>
  </r>
  <r>
    <s v="Komplett"/>
    <n v="154095"/>
    <n v="1674"/>
    <x v="1"/>
    <x v="1"/>
    <x v="1"/>
    <x v="0"/>
    <x v="2"/>
    <x v="0"/>
    <s v="Uppsala"/>
    <x v="1"/>
    <s v="Yes"/>
    <m/>
    <x v="0"/>
    <x v="1"/>
    <n v="-0.56527752721149793"/>
    <x v="1"/>
    <x v="2"/>
    <x v="1"/>
    <x v="0"/>
    <n v="3"/>
    <n v="0"/>
    <n v="5"/>
    <x v="1"/>
    <x v="0"/>
    <x v="1"/>
    <x v="0"/>
    <n v="1"/>
    <n v="1"/>
    <n v="0"/>
    <x v="0"/>
    <x v="0"/>
    <x v="0"/>
    <x v="10"/>
    <x v="0"/>
    <x v="0"/>
  </r>
  <r>
    <s v="Komplett"/>
    <n v="154127"/>
    <n v="1675"/>
    <x v="0"/>
    <x v="1"/>
    <x v="1"/>
    <x v="0"/>
    <x v="0"/>
    <x v="2"/>
    <s v="Umeå"/>
    <x v="1"/>
    <s v="Yes"/>
    <m/>
    <x v="1"/>
    <x v="1"/>
    <n v="-1.4822134387351777"/>
    <x v="1"/>
    <x v="2"/>
    <x v="1"/>
    <x v="0"/>
    <n v="0"/>
    <n v="0"/>
    <n v="1"/>
    <x v="1"/>
    <x v="0"/>
    <x v="1"/>
    <x v="0"/>
    <n v="0"/>
    <n v="0"/>
    <n v="0"/>
    <x v="0"/>
    <x v="0"/>
    <x v="2"/>
    <x v="11"/>
    <x v="0"/>
    <x v="0"/>
  </r>
  <r>
    <s v="Komplett"/>
    <n v="154159"/>
    <n v="1676"/>
    <x v="0"/>
    <x v="1"/>
    <x v="1"/>
    <x v="0"/>
    <x v="0"/>
    <x v="5"/>
    <s v="Stockholm"/>
    <x v="1"/>
    <m/>
    <s v="Yes"/>
    <x v="0"/>
    <x v="0"/>
    <n v="0.33829239226540575"/>
    <x v="0"/>
    <x v="1"/>
    <x v="1"/>
    <x v="0"/>
    <n v="7"/>
    <n v="43"/>
    <n v="0"/>
    <x v="1"/>
    <x v="1"/>
    <x v="0"/>
    <x v="0"/>
    <n v="1"/>
    <n v="0"/>
    <n v="0"/>
    <x v="0"/>
    <x v="0"/>
    <x v="0"/>
    <x v="13"/>
    <x v="0"/>
    <x v="0"/>
  </r>
  <r>
    <s v="Komplett"/>
    <n v="154264"/>
    <n v="1677"/>
    <x v="1"/>
    <x v="1"/>
    <x v="1"/>
    <x v="0"/>
    <x v="0"/>
    <x v="5"/>
    <s v="Stockholm"/>
    <x v="1"/>
    <s v="&lt;-2 SD"/>
    <s v="Yes"/>
    <x v="0"/>
    <x v="0"/>
    <n v="-2.0209511448966349"/>
    <x v="1"/>
    <x v="2"/>
    <x v="1"/>
    <x v="0"/>
    <n v="36"/>
    <n v="14"/>
    <n v="15"/>
    <x v="0"/>
    <x v="0"/>
    <x v="0"/>
    <x v="0"/>
    <n v="3"/>
    <n v="1"/>
    <n v="0"/>
    <x v="0"/>
    <x v="0"/>
    <x v="0"/>
    <x v="13"/>
    <x v="0"/>
    <x v="0"/>
  </r>
  <r>
    <s v="Komplett"/>
    <n v="154272"/>
    <n v="1678"/>
    <x v="1"/>
    <x v="1"/>
    <x v="1"/>
    <x v="0"/>
    <x v="0"/>
    <x v="5"/>
    <s v="Stockholm"/>
    <x v="1"/>
    <s v="Yes"/>
    <m/>
    <x v="0"/>
    <x v="0"/>
    <n v="0.45572114792462126"/>
    <x v="1"/>
    <x v="1"/>
    <x v="1"/>
    <x v="0"/>
    <n v="48"/>
    <n v="17"/>
    <n v="7"/>
    <x v="0"/>
    <x v="0"/>
    <x v="0"/>
    <x v="0"/>
    <n v="4"/>
    <n v="1"/>
    <n v="0"/>
    <x v="0"/>
    <x v="0"/>
    <x v="0"/>
    <x v="13"/>
    <x v="0"/>
    <x v="0"/>
  </r>
  <r>
    <s v="Komplett"/>
    <n v="154295"/>
    <n v="1679"/>
    <x v="1"/>
    <x v="1"/>
    <x v="1"/>
    <x v="0"/>
    <x v="0"/>
    <x v="3"/>
    <s v="Göteborg"/>
    <x v="1"/>
    <m/>
    <s v="No"/>
    <x v="0"/>
    <x v="1"/>
    <n v="-0.43579608797000102"/>
    <x v="0"/>
    <x v="2"/>
    <x v="1"/>
    <x v="0"/>
    <n v="48"/>
    <n v="16"/>
    <n v="20"/>
    <x v="0"/>
    <x v="0"/>
    <x v="1"/>
    <x v="0"/>
    <n v="10"/>
    <n v="3"/>
    <n v="0"/>
    <x v="0"/>
    <x v="0"/>
    <x v="1"/>
    <x v="13"/>
    <x v="0"/>
    <x v="0"/>
  </r>
  <r>
    <s v="Komplett"/>
    <n v="154323"/>
    <n v="1680"/>
    <x v="1"/>
    <x v="0"/>
    <x v="1"/>
    <x v="0"/>
    <x v="0"/>
    <x v="2"/>
    <s v="Umeå"/>
    <x v="0"/>
    <s v="No"/>
    <m/>
    <x v="0"/>
    <x v="0"/>
    <n v="-0.36883871688834247"/>
    <x v="0"/>
    <x v="0"/>
    <x v="1"/>
    <x v="0"/>
    <n v="63"/>
    <n v="20"/>
    <n v="3"/>
    <x v="0"/>
    <x v="0"/>
    <x v="0"/>
    <x v="0"/>
    <n v="8"/>
    <n v="0"/>
    <n v="0"/>
    <x v="0"/>
    <x v="0"/>
    <x v="0"/>
    <x v="13"/>
    <x v="0"/>
    <x v="0"/>
  </r>
  <r>
    <s v="Komplett"/>
    <n v="154345"/>
    <n v="1681"/>
    <x v="1"/>
    <x v="1"/>
    <x v="1"/>
    <x v="0"/>
    <x v="0"/>
    <x v="2"/>
    <s v="Stockholm"/>
    <x v="0"/>
    <s v="&lt;-2 SD"/>
    <s v="Yes"/>
    <x v="0"/>
    <x v="0"/>
    <n v="-4.2933647998547695"/>
    <x v="1"/>
    <x v="0"/>
    <x v="1"/>
    <x v="0"/>
    <n v="29"/>
    <n v="56"/>
    <n v="21"/>
    <x v="0"/>
    <x v="0"/>
    <x v="0"/>
    <x v="0"/>
    <n v="6"/>
    <n v="1"/>
    <n v="0"/>
    <x v="0"/>
    <x v="0"/>
    <x v="0"/>
    <x v="13"/>
    <x v="0"/>
    <x v="0"/>
  </r>
  <r>
    <s v="Komplett"/>
    <n v="154347"/>
    <n v="1682"/>
    <x v="0"/>
    <x v="1"/>
    <x v="1"/>
    <x v="0"/>
    <x v="2"/>
    <x v="0"/>
    <s v="Stockholm"/>
    <x v="0"/>
    <s v="&lt;-2 SD"/>
    <s v="Yes"/>
    <x v="0"/>
    <x v="1"/>
    <n v="-2.5596804937823365"/>
    <x v="0"/>
    <x v="2"/>
    <x v="1"/>
    <x v="0"/>
    <n v="5"/>
    <n v="0"/>
    <n v="7"/>
    <x v="0"/>
    <x v="0"/>
    <x v="0"/>
    <x v="0"/>
    <n v="3"/>
    <n v="2"/>
    <n v="0"/>
    <x v="0"/>
    <x v="0"/>
    <x v="1"/>
    <x v="12"/>
    <x v="0"/>
    <x v="0"/>
  </r>
  <r>
    <s v="Komplett"/>
    <n v="154381"/>
    <n v="1683"/>
    <x v="1"/>
    <x v="1"/>
    <x v="1"/>
    <x v="0"/>
    <x v="2"/>
    <x v="3"/>
    <s v="Stockholm"/>
    <x v="1"/>
    <m/>
    <s v="Yes"/>
    <x v="0"/>
    <x v="0"/>
    <n v="-0.22368237103313296"/>
    <x v="1"/>
    <x v="0"/>
    <x v="1"/>
    <x v="0"/>
    <n v="20"/>
    <n v="23"/>
    <n v="20"/>
    <x v="0"/>
    <x v="0"/>
    <x v="1"/>
    <x v="0"/>
    <n v="5"/>
    <n v="1"/>
    <n v="0"/>
    <x v="0"/>
    <x v="2"/>
    <x v="1"/>
    <x v="12"/>
    <x v="1"/>
    <x v="0"/>
  </r>
  <r>
    <s v="Komplett"/>
    <n v="154406"/>
    <n v="1684"/>
    <x v="0"/>
    <x v="0"/>
    <x v="1"/>
    <x v="0"/>
    <x v="0"/>
    <x v="2"/>
    <s v="Uppsala"/>
    <x v="1"/>
    <m/>
    <s v="Yes"/>
    <x v="1"/>
    <x v="1"/>
    <m/>
    <x v="0"/>
    <x v="0"/>
    <x v="0"/>
    <x v="1"/>
    <n v="35"/>
    <n v="0"/>
    <n v="3"/>
    <x v="1"/>
    <x v="0"/>
    <x v="0"/>
    <x v="0"/>
    <n v="0"/>
    <n v="0"/>
    <n v="0"/>
    <x v="0"/>
    <x v="2"/>
    <x v="0"/>
    <x v="13"/>
    <x v="0"/>
    <x v="0"/>
  </r>
  <r>
    <s v="Komplett"/>
    <n v="154431"/>
    <n v="1685"/>
    <x v="0"/>
    <x v="0"/>
    <x v="1"/>
    <x v="0"/>
    <x v="0"/>
    <x v="2"/>
    <s v="Stockholm"/>
    <x v="1"/>
    <m/>
    <s v="Yes"/>
    <x v="1"/>
    <x v="1"/>
    <n v="-0.23834236727789951"/>
    <x v="0"/>
    <x v="0"/>
    <x v="0"/>
    <x v="0"/>
    <n v="8"/>
    <n v="42"/>
    <n v="0"/>
    <x v="1"/>
    <x v="0"/>
    <x v="0"/>
    <x v="0"/>
    <n v="2"/>
    <n v="0"/>
    <n v="0"/>
    <x v="1"/>
    <x v="2"/>
    <x v="0"/>
    <x v="13"/>
    <x v="0"/>
    <x v="0"/>
  </r>
  <r>
    <s v="Bruten"/>
    <n v="154434"/>
    <n v="1686"/>
    <x v="0"/>
    <x v="0"/>
    <x v="0"/>
    <x v="0"/>
    <x v="0"/>
    <x v="3"/>
    <s v="Stockholm"/>
    <x v="1"/>
    <s v="Yes"/>
    <m/>
    <x v="1"/>
    <x v="1"/>
    <n v="-0.76767394793774868"/>
    <x v="0"/>
    <x v="2"/>
    <x v="1"/>
    <x v="0"/>
    <n v="90"/>
    <n v="53"/>
    <n v="24"/>
    <x v="0"/>
    <x v="0"/>
    <x v="1"/>
    <x v="0"/>
    <n v="15"/>
    <n v="5"/>
    <n v="0"/>
    <x v="0"/>
    <x v="0"/>
    <x v="0"/>
    <x v="13"/>
    <x v="0"/>
    <x v="0"/>
  </r>
  <r>
    <s v="Bruten"/>
    <n v="154440"/>
    <n v="1687"/>
    <x v="0"/>
    <x v="0"/>
    <x v="0"/>
    <x v="0"/>
    <x v="0"/>
    <x v="4"/>
    <s v="Lund"/>
    <x v="1"/>
    <s v="Yes"/>
    <m/>
    <x v="1"/>
    <x v="1"/>
    <n v="-7.1864893999281351E-2"/>
    <x v="0"/>
    <x v="0"/>
    <x v="0"/>
    <x v="1"/>
    <n v="17"/>
    <n v="0"/>
    <n v="18"/>
    <x v="0"/>
    <x v="1"/>
    <x v="1"/>
    <x v="1"/>
    <n v="5"/>
    <n v="0"/>
    <n v="0"/>
    <x v="1"/>
    <x v="0"/>
    <x v="2"/>
    <x v="13"/>
    <x v="0"/>
    <x v="0"/>
  </r>
  <r>
    <s v="Komplett"/>
    <n v="154474"/>
    <n v="1688"/>
    <x v="0"/>
    <x v="0"/>
    <x v="1"/>
    <x v="0"/>
    <x v="0"/>
    <x v="3"/>
    <s v="Göteborg"/>
    <x v="1"/>
    <m/>
    <s v="Yes"/>
    <x v="0"/>
    <x v="0"/>
    <n v="-0.76565490839485917"/>
    <x v="1"/>
    <x v="0"/>
    <x v="1"/>
    <x v="0"/>
    <n v="28"/>
    <n v="27"/>
    <n v="1"/>
    <x v="0"/>
    <x v="0"/>
    <x v="0"/>
    <x v="0"/>
    <n v="3"/>
    <n v="0"/>
    <n v="0"/>
    <x v="0"/>
    <x v="0"/>
    <x v="0"/>
    <x v="13"/>
    <x v="0"/>
    <x v="0"/>
  </r>
  <r>
    <s v="Komplett"/>
    <n v="154486"/>
    <n v="1689"/>
    <x v="1"/>
    <x v="0"/>
    <x v="1"/>
    <x v="0"/>
    <x v="0"/>
    <x v="4"/>
    <s v="Göteborg"/>
    <x v="1"/>
    <m/>
    <s v="Yes"/>
    <x v="0"/>
    <x v="0"/>
    <n v="0.54181285251143574"/>
    <x v="1"/>
    <x v="1"/>
    <x v="1"/>
    <x v="0"/>
    <n v="8"/>
    <n v="23"/>
    <n v="0"/>
    <x v="0"/>
    <x v="0"/>
    <x v="0"/>
    <x v="0"/>
    <n v="3"/>
    <n v="0"/>
    <n v="0"/>
    <x v="1"/>
    <x v="0"/>
    <x v="2"/>
    <x v="13"/>
    <x v="0"/>
    <x v="0"/>
  </r>
  <r>
    <s v="Komplett"/>
    <n v="154510"/>
    <n v="1690"/>
    <x v="1"/>
    <x v="1"/>
    <x v="1"/>
    <x v="0"/>
    <x v="2"/>
    <x v="4"/>
    <s v="Stockholm"/>
    <x v="0"/>
    <s v="Yes"/>
    <s v="&lt;-2 SD"/>
    <x v="0"/>
    <x v="0"/>
    <n v="-2.6659222555656363"/>
    <x v="0"/>
    <x v="1"/>
    <x v="0"/>
    <x v="1"/>
    <n v="0"/>
    <n v="0"/>
    <n v="0"/>
    <x v="1"/>
    <x v="0"/>
    <x v="1"/>
    <x v="1"/>
    <n v="0"/>
    <n v="0"/>
    <n v="0"/>
    <x v="1"/>
    <x v="1"/>
    <x v="1"/>
    <x v="13"/>
    <x v="0"/>
    <x v="0"/>
  </r>
  <r>
    <s v="Komplett"/>
    <n v="154581"/>
    <n v="1691"/>
    <x v="0"/>
    <x v="1"/>
    <x v="1"/>
    <x v="0"/>
    <x v="2"/>
    <x v="0"/>
    <s v="Uppsala"/>
    <x v="0"/>
    <m/>
    <s v="No"/>
    <x v="1"/>
    <x v="1"/>
    <m/>
    <x v="0"/>
    <x v="0"/>
    <x v="1"/>
    <x v="0"/>
    <n v="48"/>
    <n v="5"/>
    <n v="25"/>
    <x v="0"/>
    <x v="0"/>
    <x v="0"/>
    <x v="0"/>
    <n v="6"/>
    <n v="2"/>
    <n v="0"/>
    <x v="0"/>
    <x v="2"/>
    <x v="1"/>
    <x v="12"/>
    <x v="0"/>
    <x v="0"/>
  </r>
  <r>
    <s v="Komplett"/>
    <n v="154608"/>
    <n v="1692"/>
    <x v="1"/>
    <x v="1"/>
    <x v="1"/>
    <x v="0"/>
    <x v="0"/>
    <x v="5"/>
    <s v="Uppsala"/>
    <x v="1"/>
    <m/>
    <s v="Yes"/>
    <x v="0"/>
    <x v="0"/>
    <n v="-0.16876138029044721"/>
    <x v="0"/>
    <x v="0"/>
    <x v="1"/>
    <x v="0"/>
    <n v="39"/>
    <n v="23"/>
    <n v="11"/>
    <x v="0"/>
    <x v="0"/>
    <x v="0"/>
    <x v="0"/>
    <n v="2"/>
    <n v="0"/>
    <n v="0"/>
    <x v="0"/>
    <x v="0"/>
    <x v="2"/>
    <x v="13"/>
    <x v="0"/>
    <x v="0"/>
  </r>
  <r>
    <s v="Komplett"/>
    <n v="154670"/>
    <n v="1693"/>
    <x v="1"/>
    <x v="1"/>
    <x v="1"/>
    <x v="0"/>
    <x v="0"/>
    <x v="0"/>
    <s v="Göteborg"/>
    <x v="1"/>
    <s v="Yes"/>
    <s v="&lt;-2 SD"/>
    <x v="0"/>
    <x v="0"/>
    <n v="-2.6048078792198535"/>
    <x v="0"/>
    <x v="2"/>
    <x v="1"/>
    <x v="0"/>
    <n v="53"/>
    <n v="20"/>
    <n v="46"/>
    <x v="0"/>
    <x v="0"/>
    <x v="0"/>
    <x v="0"/>
    <n v="17"/>
    <n v="3"/>
    <n v="0"/>
    <x v="0"/>
    <x v="2"/>
    <x v="2"/>
    <x v="12"/>
    <x v="0"/>
    <x v="0"/>
  </r>
  <r>
    <s v="Komplett"/>
    <n v="154721"/>
    <n v="1694"/>
    <x v="0"/>
    <x v="0"/>
    <x v="0"/>
    <x v="1"/>
    <x v="0"/>
    <x v="0"/>
    <s v="Uppsala"/>
    <x v="1"/>
    <m/>
    <s v="Yes"/>
    <x v="0"/>
    <x v="0"/>
    <n v="-0.61114021302601707"/>
    <x v="0"/>
    <x v="0"/>
    <x v="1"/>
    <x v="0"/>
    <n v="25"/>
    <n v="28"/>
    <n v="0"/>
    <x v="0"/>
    <x v="0"/>
    <x v="0"/>
    <x v="0"/>
    <n v="2"/>
    <n v="0"/>
    <n v="0"/>
    <x v="0"/>
    <x v="0"/>
    <x v="0"/>
    <x v="13"/>
    <x v="0"/>
    <x v="0"/>
  </r>
  <r>
    <s v="Komplett"/>
    <n v="154757"/>
    <n v="1695"/>
    <x v="0"/>
    <x v="1"/>
    <x v="1"/>
    <x v="0"/>
    <x v="0"/>
    <x v="0"/>
    <s v="Lund"/>
    <x v="0"/>
    <s v="Yes"/>
    <m/>
    <x v="0"/>
    <x v="1"/>
    <n v="-0.21208907741251323"/>
    <x v="0"/>
    <x v="0"/>
    <x v="1"/>
    <x v="0"/>
    <n v="73"/>
    <n v="20"/>
    <n v="40"/>
    <x v="0"/>
    <x v="0"/>
    <x v="0"/>
    <x v="0"/>
    <n v="17"/>
    <n v="2"/>
    <n v="0"/>
    <x v="0"/>
    <x v="2"/>
    <x v="0"/>
    <x v="13"/>
    <x v="0"/>
    <x v="0"/>
  </r>
  <r>
    <s v="Komplett"/>
    <n v="154785"/>
    <n v="1696"/>
    <x v="1"/>
    <x v="1"/>
    <x v="1"/>
    <x v="0"/>
    <x v="0"/>
    <x v="0"/>
    <s v="Stockholm"/>
    <x v="0"/>
    <s v="Yes"/>
    <m/>
    <x v="0"/>
    <x v="0"/>
    <n v="-0.99825605869264522"/>
    <x v="0"/>
    <x v="0"/>
    <x v="1"/>
    <x v="0"/>
    <n v="0"/>
    <n v="0"/>
    <n v="6"/>
    <x v="0"/>
    <x v="0"/>
    <x v="0"/>
    <x v="0"/>
    <n v="2"/>
    <n v="2"/>
    <n v="0"/>
    <x v="0"/>
    <x v="0"/>
    <x v="0"/>
    <x v="13"/>
    <x v="0"/>
    <x v="0"/>
  </r>
  <r>
    <s v="Komplett"/>
    <n v="154822"/>
    <n v="1697"/>
    <x v="1"/>
    <x v="0"/>
    <x v="0"/>
    <x v="1"/>
    <x v="0"/>
    <x v="5"/>
    <s v="Lund"/>
    <x v="1"/>
    <m/>
    <s v="No"/>
    <x v="0"/>
    <x v="0"/>
    <n v="0.4374222255741167"/>
    <x v="0"/>
    <x v="1"/>
    <x v="0"/>
    <x v="1"/>
    <n v="30"/>
    <n v="0"/>
    <n v="0"/>
    <x v="1"/>
    <x v="0"/>
    <x v="1"/>
    <x v="0"/>
    <n v="0"/>
    <n v="0"/>
    <n v="0"/>
    <x v="1"/>
    <x v="0"/>
    <x v="1"/>
    <x v="13"/>
    <x v="0"/>
    <x v="0"/>
  </r>
  <r>
    <s v="Komplett"/>
    <n v="154842"/>
    <n v="1698"/>
    <x v="1"/>
    <x v="1"/>
    <x v="1"/>
    <x v="0"/>
    <x v="1"/>
    <x v="4"/>
    <s v="Stockholm"/>
    <x v="1"/>
    <s v="&lt;-2 SD"/>
    <s v="Yes"/>
    <x v="1"/>
    <x v="1"/>
    <n v="-2.3223328094988651"/>
    <x v="0"/>
    <x v="0"/>
    <x v="0"/>
    <x v="0"/>
    <n v="1"/>
    <n v="0"/>
    <n v="1"/>
    <x v="0"/>
    <x v="0"/>
    <x v="1"/>
    <x v="0"/>
    <n v="1"/>
    <n v="0"/>
    <n v="0"/>
    <x v="1"/>
    <x v="1"/>
    <x v="0"/>
    <x v="13"/>
    <x v="0"/>
    <x v="0"/>
  </r>
  <r>
    <s v="Komplett"/>
    <n v="154843"/>
    <n v="1699"/>
    <x v="0"/>
    <x v="1"/>
    <x v="1"/>
    <x v="0"/>
    <x v="0"/>
    <x v="0"/>
    <s v="Stockholm"/>
    <x v="1"/>
    <m/>
    <s v="Yes"/>
    <x v="0"/>
    <x v="1"/>
    <n v="-1.650078575170246"/>
    <x v="0"/>
    <x v="0"/>
    <x v="1"/>
    <x v="0"/>
    <n v="4"/>
    <n v="0"/>
    <n v="8"/>
    <x v="0"/>
    <x v="0"/>
    <x v="0"/>
    <x v="0"/>
    <n v="3"/>
    <n v="6"/>
    <n v="0"/>
    <x v="0"/>
    <x v="0"/>
    <x v="2"/>
    <x v="11"/>
    <x v="0"/>
    <x v="0"/>
  </r>
  <r>
    <s v="Komplett"/>
    <n v="154918"/>
    <n v="1700"/>
    <x v="0"/>
    <x v="0"/>
    <x v="0"/>
    <x v="0"/>
    <x v="0"/>
    <x v="2"/>
    <s v="Uppsala"/>
    <x v="0"/>
    <s v="Yes"/>
    <m/>
    <x v="0"/>
    <x v="1"/>
    <n v="-1.5226829421758006"/>
    <x v="0"/>
    <x v="0"/>
    <x v="1"/>
    <x v="0"/>
    <n v="36"/>
    <n v="15"/>
    <n v="37"/>
    <x v="0"/>
    <x v="0"/>
    <x v="0"/>
    <x v="0"/>
    <n v="12"/>
    <n v="0"/>
    <n v="0"/>
    <x v="0"/>
    <x v="2"/>
    <x v="1"/>
    <x v="13"/>
    <x v="0"/>
    <x v="0"/>
  </r>
  <r>
    <s v="Komplett"/>
    <n v="154939"/>
    <n v="1701"/>
    <x v="0"/>
    <x v="1"/>
    <x v="1"/>
    <x v="0"/>
    <x v="0"/>
    <x v="3"/>
    <s v="Lund"/>
    <x v="1"/>
    <s v="Yes"/>
    <m/>
    <x v="0"/>
    <x v="0"/>
    <n v="0.11325740892216699"/>
    <x v="0"/>
    <x v="1"/>
    <x v="0"/>
    <x v="1"/>
    <n v="0"/>
    <n v="0"/>
    <n v="1"/>
    <x v="0"/>
    <x v="0"/>
    <x v="1"/>
    <x v="1"/>
    <n v="1"/>
    <n v="0"/>
    <n v="0"/>
    <x v="1"/>
    <x v="0"/>
    <x v="2"/>
    <x v="13"/>
    <x v="0"/>
    <x v="0"/>
  </r>
  <r>
    <s v="Komplett"/>
    <n v="154941"/>
    <n v="1702"/>
    <x v="1"/>
    <x v="1"/>
    <x v="1"/>
    <x v="0"/>
    <x v="1"/>
    <x v="4"/>
    <s v="Linköping"/>
    <x v="1"/>
    <m/>
    <s v="Yes"/>
    <x v="0"/>
    <x v="0"/>
    <n v="-1.4250399883670204"/>
    <x v="1"/>
    <x v="1"/>
    <x v="1"/>
    <x v="0"/>
    <n v="60"/>
    <n v="33"/>
    <n v="8"/>
    <x v="1"/>
    <x v="1"/>
    <x v="0"/>
    <x v="0"/>
    <n v="5"/>
    <n v="2"/>
    <n v="0"/>
    <x v="0"/>
    <x v="2"/>
    <x v="1"/>
    <x v="12"/>
    <x v="0"/>
    <x v="0"/>
  </r>
  <r>
    <s v="Komplett"/>
    <n v="154976"/>
    <n v="1703"/>
    <x v="0"/>
    <x v="1"/>
    <x v="1"/>
    <x v="0"/>
    <x v="0"/>
    <x v="3"/>
    <s v="Göteborg"/>
    <x v="1"/>
    <m/>
    <s v="Yes"/>
    <x v="0"/>
    <x v="0"/>
    <n v="-1.279317697228145"/>
    <x v="0"/>
    <x v="0"/>
    <x v="0"/>
    <x v="0"/>
    <n v="21"/>
    <n v="25"/>
    <n v="0"/>
    <x v="0"/>
    <x v="1"/>
    <x v="1"/>
    <x v="0"/>
    <n v="1"/>
    <n v="0"/>
    <n v="0"/>
    <x v="1"/>
    <x v="0"/>
    <x v="0"/>
    <x v="13"/>
    <x v="0"/>
    <x v="0"/>
  </r>
  <r>
    <s v="Komplett"/>
    <n v="155034"/>
    <n v="1704"/>
    <x v="0"/>
    <x v="1"/>
    <x v="1"/>
    <x v="0"/>
    <x v="0"/>
    <x v="3"/>
    <s v="Göteborg"/>
    <x v="1"/>
    <m/>
    <s v="Yes"/>
    <x v="0"/>
    <x v="0"/>
    <s v="m"/>
    <x v="0"/>
    <x v="0"/>
    <x v="0"/>
    <x v="0"/>
    <n v="27"/>
    <n v="35"/>
    <n v="17"/>
    <x v="0"/>
    <x v="0"/>
    <x v="1"/>
    <x v="0"/>
    <n v="8"/>
    <n v="1"/>
    <n v="0"/>
    <x v="0"/>
    <x v="0"/>
    <x v="0"/>
    <x v="13"/>
    <x v="0"/>
    <x v="0"/>
  </r>
  <r>
    <s v="Komplett"/>
    <n v="155035"/>
    <n v="1705"/>
    <x v="1"/>
    <x v="1"/>
    <x v="1"/>
    <x v="0"/>
    <x v="0"/>
    <x v="2"/>
    <s v="Göteborg"/>
    <x v="1"/>
    <s v="&lt;-2 SD"/>
    <s v="Yes"/>
    <x v="1"/>
    <x v="1"/>
    <n v="-2.6512151402726247"/>
    <x v="1"/>
    <x v="2"/>
    <x v="1"/>
    <x v="0"/>
    <n v="0"/>
    <n v="0"/>
    <n v="1"/>
    <x v="0"/>
    <x v="0"/>
    <x v="0"/>
    <x v="0"/>
    <n v="0"/>
    <n v="0"/>
    <n v="0"/>
    <x v="0"/>
    <x v="2"/>
    <x v="1"/>
    <x v="12"/>
    <x v="1"/>
    <x v="0"/>
  </r>
  <r>
    <s v="Bruten"/>
    <n v="155073"/>
    <n v="1706"/>
    <x v="1"/>
    <x v="1"/>
    <x v="1"/>
    <x v="0"/>
    <x v="0"/>
    <x v="0"/>
    <s v="Uppsala"/>
    <x v="1"/>
    <s v="&lt;-2 SD"/>
    <s v="Yes"/>
    <x v="0"/>
    <x v="1"/>
    <n v="-4.1887592788971366"/>
    <x v="0"/>
    <x v="2"/>
    <x v="1"/>
    <x v="0"/>
    <n v="22"/>
    <n v="0"/>
    <n v="3"/>
    <x v="0"/>
    <x v="0"/>
    <x v="0"/>
    <x v="0"/>
    <n v="0"/>
    <n v="0"/>
    <n v="0"/>
    <x v="0"/>
    <x v="2"/>
    <x v="2"/>
    <x v="13"/>
    <x v="0"/>
    <x v="0"/>
  </r>
  <r>
    <s v="Komplett"/>
    <n v="155076"/>
    <n v="1707"/>
    <x v="0"/>
    <x v="1"/>
    <x v="1"/>
    <x v="0"/>
    <x v="0"/>
    <x v="3"/>
    <s v="Stockholm"/>
    <x v="1"/>
    <m/>
    <s v="Yes"/>
    <x v="0"/>
    <x v="1"/>
    <n v="-0.85356094958655637"/>
    <x v="0"/>
    <x v="2"/>
    <x v="1"/>
    <x v="0"/>
    <n v="40"/>
    <n v="15"/>
    <n v="13"/>
    <x v="0"/>
    <x v="0"/>
    <x v="0"/>
    <x v="0"/>
    <n v="5"/>
    <n v="0"/>
    <n v="0"/>
    <x v="0"/>
    <x v="0"/>
    <x v="2"/>
    <x v="13"/>
    <x v="0"/>
    <x v="0"/>
  </r>
  <r>
    <s v="Bruten"/>
    <n v="155111"/>
    <n v="1708"/>
    <x v="1"/>
    <x v="0"/>
    <x v="1"/>
    <x v="1"/>
    <x v="0"/>
    <x v="5"/>
    <s v="Uppsala"/>
    <x v="1"/>
    <s v="&lt;-2 SD"/>
    <s v="Yes"/>
    <x v="1"/>
    <x v="0"/>
    <n v="-4.1887592788971366"/>
    <x v="0"/>
    <x v="1"/>
    <x v="0"/>
    <x v="1"/>
    <n v="1"/>
    <n v="0"/>
    <n v="5"/>
    <x v="0"/>
    <x v="1"/>
    <x v="1"/>
    <x v="0"/>
    <n v="1"/>
    <n v="0"/>
    <n v="0"/>
    <x v="0"/>
    <x v="2"/>
    <x v="0"/>
    <x v="13"/>
    <x v="0"/>
    <x v="0"/>
  </r>
  <r>
    <s v="Bruten"/>
    <n v="155137"/>
    <n v="1709"/>
    <x v="1"/>
    <x v="0"/>
    <x v="0"/>
    <x v="0"/>
    <x v="0"/>
    <x v="0"/>
    <s v="Stockholm"/>
    <x v="1"/>
    <m/>
    <s v="No"/>
    <x v="0"/>
    <x v="0"/>
    <n v="0.39431358306526926"/>
    <x v="0"/>
    <x v="2"/>
    <x v="1"/>
    <x v="0"/>
    <n v="44"/>
    <n v="28"/>
    <n v="23"/>
    <x v="0"/>
    <x v="0"/>
    <x v="0"/>
    <x v="0"/>
    <n v="7"/>
    <n v="0"/>
    <n v="0"/>
    <x v="0"/>
    <x v="0"/>
    <x v="2"/>
    <x v="12"/>
    <x v="0"/>
    <x v="0"/>
  </r>
  <r>
    <s v="Komplett"/>
    <n v="155165"/>
    <n v="1710"/>
    <x v="0"/>
    <x v="1"/>
    <x v="1"/>
    <x v="0"/>
    <x v="0"/>
    <x v="0"/>
    <s v="Stockholm"/>
    <x v="1"/>
    <m/>
    <s v="Yes"/>
    <x v="0"/>
    <x v="1"/>
    <n v="-1.1435785096350204"/>
    <x v="0"/>
    <x v="0"/>
    <x v="1"/>
    <x v="0"/>
    <n v="5"/>
    <n v="0"/>
    <n v="0"/>
    <x v="0"/>
    <x v="0"/>
    <x v="0"/>
    <x v="0"/>
    <n v="0"/>
    <n v="0"/>
    <n v="0"/>
    <x v="0"/>
    <x v="0"/>
    <x v="2"/>
    <x v="12"/>
    <x v="0"/>
    <x v="0"/>
  </r>
  <r>
    <s v="Komplett"/>
    <n v="155259"/>
    <n v="1711"/>
    <x v="1"/>
    <x v="0"/>
    <x v="1"/>
    <x v="0"/>
    <x v="0"/>
    <x v="2"/>
    <s v="Stockholm"/>
    <x v="1"/>
    <m/>
    <s v="Yes"/>
    <x v="0"/>
    <x v="0"/>
    <n v="3.9240307644011929E-2"/>
    <x v="1"/>
    <x v="1"/>
    <x v="1"/>
    <x v="0"/>
    <n v="0"/>
    <n v="0"/>
    <n v="3"/>
    <x v="0"/>
    <x v="0"/>
    <x v="0"/>
    <x v="0"/>
    <n v="2"/>
    <n v="2"/>
    <n v="0"/>
    <x v="1"/>
    <x v="0"/>
    <x v="2"/>
    <x v="13"/>
    <x v="0"/>
    <x v="0"/>
  </r>
  <r>
    <s v="Komplett"/>
    <n v="155261"/>
    <n v="1712"/>
    <x v="0"/>
    <x v="0"/>
    <x v="1"/>
    <x v="0"/>
    <x v="0"/>
    <x v="5"/>
    <s v="Stockholm"/>
    <x v="1"/>
    <s v="Yes"/>
    <m/>
    <x v="0"/>
    <x v="0"/>
    <n v="0.10604453870625663"/>
    <x v="0"/>
    <x v="1"/>
    <x v="0"/>
    <x v="0"/>
    <n v="0"/>
    <n v="0"/>
    <n v="13"/>
    <x v="0"/>
    <x v="0"/>
    <x v="1"/>
    <x v="0"/>
    <n v="5"/>
    <n v="9"/>
    <n v="0"/>
    <x v="0"/>
    <x v="0"/>
    <x v="2"/>
    <x v="13"/>
    <x v="0"/>
    <x v="0"/>
  </r>
  <r>
    <s v="Komplett"/>
    <n v="155279"/>
    <n v="1713"/>
    <x v="1"/>
    <x v="0"/>
    <x v="0"/>
    <x v="0"/>
    <x v="0"/>
    <x v="0"/>
    <s v="Göteborg"/>
    <x v="1"/>
    <m/>
    <s v="Yes"/>
    <x v="0"/>
    <x v="0"/>
    <n v="-0.9133696817186262"/>
    <x v="0"/>
    <x v="0"/>
    <x v="1"/>
    <x v="0"/>
    <n v="9"/>
    <n v="41"/>
    <n v="0"/>
    <x v="0"/>
    <x v="0"/>
    <x v="0"/>
    <x v="0"/>
    <n v="1"/>
    <n v="0"/>
    <n v="0"/>
    <x v="0"/>
    <x v="2"/>
    <x v="2"/>
    <x v="13"/>
    <x v="0"/>
    <x v="0"/>
  </r>
  <r>
    <s v="Komplett"/>
    <n v="155305"/>
    <n v="1714"/>
    <x v="0"/>
    <x v="0"/>
    <x v="1"/>
    <x v="1"/>
    <x v="0"/>
    <x v="3"/>
    <s v="Stockholm"/>
    <x v="1"/>
    <s v="Yes"/>
    <m/>
    <x v="1"/>
    <x v="1"/>
    <n v="-0.10869565217391304"/>
    <x v="0"/>
    <x v="0"/>
    <x v="0"/>
    <x v="1"/>
    <n v="45"/>
    <n v="25"/>
    <n v="13"/>
    <x v="0"/>
    <x v="0"/>
    <x v="1"/>
    <x v="1"/>
    <n v="5"/>
    <n v="1"/>
    <n v="1"/>
    <x v="1"/>
    <x v="1"/>
    <x v="0"/>
    <x v="13"/>
    <x v="0"/>
    <x v="0"/>
  </r>
  <r>
    <s v="Komplett"/>
    <n v="155311"/>
    <n v="1715"/>
    <x v="0"/>
    <x v="0"/>
    <x v="1"/>
    <x v="0"/>
    <x v="0"/>
    <x v="3"/>
    <s v="Umeå"/>
    <x v="1"/>
    <s v="Yes"/>
    <m/>
    <x v="1"/>
    <x v="1"/>
    <n v="-0.50305425799496939"/>
    <x v="0"/>
    <x v="0"/>
    <x v="0"/>
    <x v="1"/>
    <n v="36"/>
    <n v="24"/>
    <n v="34"/>
    <x v="1"/>
    <x v="0"/>
    <x v="1"/>
    <x v="1"/>
    <n v="21"/>
    <n v="2"/>
    <n v="0"/>
    <x v="1"/>
    <x v="1"/>
    <x v="0"/>
    <x v="13"/>
    <x v="0"/>
    <x v="0"/>
  </r>
  <r>
    <s v="Komplett"/>
    <n v="155326"/>
    <n v="1716"/>
    <x v="1"/>
    <x v="0"/>
    <x v="1"/>
    <x v="0"/>
    <x v="0"/>
    <x v="2"/>
    <s v="Göteborg"/>
    <x v="1"/>
    <s v="Yes"/>
    <m/>
    <x v="1"/>
    <x v="0"/>
    <n v="-1.6976608566059741"/>
    <x v="0"/>
    <x v="0"/>
    <x v="1"/>
    <x v="0"/>
    <n v="44"/>
    <n v="8"/>
    <n v="20"/>
    <x v="0"/>
    <x v="0"/>
    <x v="1"/>
    <x v="0"/>
    <n v="11"/>
    <n v="1"/>
    <n v="0"/>
    <x v="0"/>
    <x v="2"/>
    <x v="2"/>
    <x v="13"/>
    <x v="0"/>
    <x v="0"/>
  </r>
  <r>
    <s v="Bruten"/>
    <n v="155366"/>
    <n v="1717"/>
    <x v="1"/>
    <x v="0"/>
    <x v="1"/>
    <x v="0"/>
    <x v="0"/>
    <x v="1"/>
    <s v="Lund"/>
    <x v="1"/>
    <m/>
    <s v="Yes"/>
    <x v="0"/>
    <x v="0"/>
    <n v="-0.80321285140562237"/>
    <x v="1"/>
    <x v="2"/>
    <x v="1"/>
    <x v="1"/>
    <n v="6"/>
    <n v="0"/>
    <n v="0"/>
    <x v="0"/>
    <x v="0"/>
    <x v="0"/>
    <x v="0"/>
    <n v="1"/>
    <n v="0"/>
    <n v="0"/>
    <x v="0"/>
    <x v="0"/>
    <x v="2"/>
    <x v="13"/>
    <x v="0"/>
    <x v="0"/>
  </r>
  <r>
    <s v="Komplett"/>
    <n v="155447"/>
    <n v="1718"/>
    <x v="0"/>
    <x v="1"/>
    <x v="1"/>
    <x v="0"/>
    <x v="0"/>
    <x v="2"/>
    <s v="Umeå"/>
    <x v="1"/>
    <s v="Yes"/>
    <m/>
    <x v="0"/>
    <x v="1"/>
    <n v="-0.28050490883590462"/>
    <x v="0"/>
    <x v="2"/>
    <x v="1"/>
    <x v="0"/>
    <n v="0"/>
    <n v="0"/>
    <n v="4"/>
    <x v="0"/>
    <x v="0"/>
    <x v="0"/>
    <x v="0"/>
    <n v="5"/>
    <n v="2"/>
    <n v="0"/>
    <x v="0"/>
    <x v="0"/>
    <x v="0"/>
    <x v="13"/>
    <x v="0"/>
    <x v="0"/>
  </r>
  <r>
    <s v="Komplett"/>
    <n v="155477"/>
    <n v="1719"/>
    <x v="0"/>
    <x v="1"/>
    <x v="1"/>
    <x v="0"/>
    <x v="0"/>
    <x v="0"/>
    <s v="Göteborg"/>
    <x v="1"/>
    <m/>
    <s v="Yes"/>
    <x v="0"/>
    <x v="0"/>
    <n v="-1.5037593984962405"/>
    <x v="1"/>
    <x v="2"/>
    <x v="1"/>
    <x v="0"/>
    <n v="9"/>
    <n v="19"/>
    <n v="0"/>
    <x v="0"/>
    <x v="0"/>
    <x v="0"/>
    <x v="0"/>
    <n v="1"/>
    <n v="0"/>
    <n v="0"/>
    <x v="0"/>
    <x v="0"/>
    <x v="1"/>
    <x v="12"/>
    <x v="0"/>
    <x v="0"/>
  </r>
  <r>
    <s v="Komplett"/>
    <n v="155483"/>
    <n v="1720"/>
    <x v="1"/>
    <x v="0"/>
    <x v="1"/>
    <x v="0"/>
    <x v="0"/>
    <x v="1"/>
    <s v="Göteborg"/>
    <x v="1"/>
    <m/>
    <s v="Yes"/>
    <x v="0"/>
    <x v="0"/>
    <n v="-0.55017684255653598"/>
    <x v="0"/>
    <x v="0"/>
    <x v="1"/>
    <x v="1"/>
    <n v="3"/>
    <n v="15"/>
    <n v="0"/>
    <x v="0"/>
    <x v="1"/>
    <x v="1"/>
    <x v="0"/>
    <n v="0"/>
    <n v="0"/>
    <n v="0"/>
    <x v="0"/>
    <x v="0"/>
    <x v="2"/>
    <x v="13"/>
    <x v="0"/>
    <x v="0"/>
  </r>
  <r>
    <s v="Komplett"/>
    <n v="155498"/>
    <n v="1721"/>
    <x v="1"/>
    <x v="1"/>
    <x v="1"/>
    <x v="0"/>
    <x v="0"/>
    <x v="0"/>
    <s v="Stockholm"/>
    <x v="1"/>
    <s v="&lt;-2 SD"/>
    <s v="Yes"/>
    <x v="0"/>
    <x v="0"/>
    <n v="-2.6038736639074176"/>
    <x v="1"/>
    <x v="2"/>
    <x v="1"/>
    <x v="0"/>
    <n v="39"/>
    <n v="3"/>
    <n v="10"/>
    <x v="0"/>
    <x v="0"/>
    <x v="0"/>
    <x v="0"/>
    <n v="1"/>
    <n v="1"/>
    <n v="0"/>
    <x v="0"/>
    <x v="0"/>
    <x v="0"/>
    <x v="11"/>
    <x v="0"/>
    <x v="0"/>
  </r>
  <r>
    <s v="Komplett"/>
    <n v="155525"/>
    <n v="1722"/>
    <x v="0"/>
    <x v="1"/>
    <x v="1"/>
    <x v="0"/>
    <x v="0"/>
    <x v="4"/>
    <s v="Lund"/>
    <x v="0"/>
    <s v="&lt;-2 SD"/>
    <s v="Yes"/>
    <x v="0"/>
    <x v="0"/>
    <n v="-2.6479241582216413"/>
    <x v="0"/>
    <x v="0"/>
    <x v="1"/>
    <x v="0"/>
    <n v="8"/>
    <n v="19"/>
    <n v="0"/>
    <x v="0"/>
    <x v="0"/>
    <x v="1"/>
    <x v="0"/>
    <n v="2"/>
    <n v="1"/>
    <n v="0"/>
    <x v="0"/>
    <x v="0"/>
    <x v="0"/>
    <x v="13"/>
    <x v="0"/>
    <x v="0"/>
  </r>
  <r>
    <s v="Komplett"/>
    <n v="155526"/>
    <n v="1723"/>
    <x v="0"/>
    <x v="1"/>
    <x v="1"/>
    <x v="1"/>
    <x v="1"/>
    <x v="5"/>
    <s v="Stockholm"/>
    <x v="0"/>
    <s v="&lt;-2 SD"/>
    <s v="Yes"/>
    <x v="0"/>
    <x v="1"/>
    <n v="-3.0298439630359035"/>
    <x v="0"/>
    <x v="2"/>
    <x v="1"/>
    <x v="0"/>
    <n v="8"/>
    <n v="52"/>
    <n v="3"/>
    <x v="0"/>
    <x v="1"/>
    <x v="1"/>
    <x v="0"/>
    <n v="3"/>
    <n v="0"/>
    <n v="1"/>
    <x v="0"/>
    <x v="0"/>
    <x v="0"/>
    <x v="13"/>
    <x v="0"/>
    <x v="0"/>
  </r>
  <r>
    <s v="Bruten"/>
    <n v="155581"/>
    <n v="1724"/>
    <x v="0"/>
    <x v="1"/>
    <x v="1"/>
    <x v="0"/>
    <x v="0"/>
    <x v="4"/>
    <s v="Stockholm"/>
    <x v="1"/>
    <s v="&lt;-2 SD"/>
    <s v="Yes"/>
    <x v="0"/>
    <x v="0"/>
    <n v="-2.9810943378256107"/>
    <x v="0"/>
    <x v="2"/>
    <x v="1"/>
    <x v="0"/>
    <n v="37"/>
    <n v="40"/>
    <n v="14"/>
    <x v="0"/>
    <x v="0"/>
    <x v="1"/>
    <x v="0"/>
    <n v="7"/>
    <n v="4"/>
    <n v="0"/>
    <x v="0"/>
    <x v="2"/>
    <x v="0"/>
    <x v="13"/>
    <x v="0"/>
    <x v="0"/>
  </r>
  <r>
    <s v="Komplett"/>
    <n v="155628"/>
    <n v="1725"/>
    <x v="1"/>
    <x v="1"/>
    <x v="1"/>
    <x v="0"/>
    <x v="0"/>
    <x v="4"/>
    <s v="Lund"/>
    <x v="1"/>
    <m/>
    <s v="Yes"/>
    <x v="0"/>
    <x v="0"/>
    <n v="-0.27786858450474011"/>
    <x v="0"/>
    <x v="0"/>
    <x v="1"/>
    <x v="0"/>
    <n v="17"/>
    <n v="0"/>
    <n v="10"/>
    <x v="0"/>
    <x v="0"/>
    <x v="1"/>
    <x v="0"/>
    <n v="14"/>
    <n v="11"/>
    <n v="0"/>
    <x v="1"/>
    <x v="2"/>
    <x v="0"/>
    <x v="13"/>
    <x v="0"/>
    <x v="0"/>
  </r>
  <r>
    <s v="Komplett"/>
    <n v="155651"/>
    <n v="1726"/>
    <x v="1"/>
    <x v="1"/>
    <x v="1"/>
    <x v="0"/>
    <x v="0"/>
    <x v="2"/>
    <s v="Uppsala"/>
    <x v="1"/>
    <m/>
    <s v="Yes"/>
    <x v="0"/>
    <x v="1"/>
    <n v="-1.1042097998619738"/>
    <x v="0"/>
    <x v="2"/>
    <x v="1"/>
    <x v="0"/>
    <n v="7"/>
    <n v="0"/>
    <n v="10"/>
    <x v="0"/>
    <x v="0"/>
    <x v="0"/>
    <x v="0"/>
    <n v="1"/>
    <n v="0"/>
    <n v="0"/>
    <x v="1"/>
    <x v="2"/>
    <x v="1"/>
    <x v="12"/>
    <x v="1"/>
    <x v="0"/>
  </r>
  <r>
    <s v="Komplett"/>
    <n v="155683"/>
    <n v="1727"/>
    <x v="1"/>
    <x v="0"/>
    <x v="1"/>
    <x v="1"/>
    <x v="0"/>
    <x v="5"/>
    <s v="Lund"/>
    <x v="0"/>
    <m/>
    <s v="Yes"/>
    <x v="1"/>
    <x v="0"/>
    <n v="0.76851917739984343"/>
    <x v="0"/>
    <x v="2"/>
    <x v="0"/>
    <x v="0"/>
    <n v="24"/>
    <n v="31"/>
    <n v="0"/>
    <x v="1"/>
    <x v="1"/>
    <x v="1"/>
    <x v="0"/>
    <n v="0"/>
    <n v="0"/>
    <n v="0"/>
    <x v="0"/>
    <x v="1"/>
    <x v="0"/>
    <x v="13"/>
    <x v="0"/>
    <x v="0"/>
  </r>
  <r>
    <s v="Bruten"/>
    <n v="155686"/>
    <n v="1728"/>
    <x v="0"/>
    <x v="1"/>
    <x v="1"/>
    <x v="0"/>
    <x v="0"/>
    <x v="2"/>
    <s v="Stockholm"/>
    <x v="1"/>
    <m/>
    <s v="Yes"/>
    <x v="0"/>
    <x v="0"/>
    <n v="0.31874097315603361"/>
    <x v="1"/>
    <x v="1"/>
    <x v="1"/>
    <x v="0"/>
    <n v="23"/>
    <n v="17"/>
    <n v="7"/>
    <x v="0"/>
    <x v="0"/>
    <x v="1"/>
    <x v="0"/>
    <n v="5"/>
    <n v="2"/>
    <n v="0"/>
    <x v="0"/>
    <x v="1"/>
    <x v="2"/>
    <x v="13"/>
    <x v="0"/>
    <x v="0"/>
  </r>
  <r>
    <s v="Komplett"/>
    <n v="155699"/>
    <n v="1729"/>
    <x v="1"/>
    <x v="1"/>
    <x v="1"/>
    <x v="1"/>
    <x v="2"/>
    <x v="3"/>
    <s v="Stockholm"/>
    <x v="1"/>
    <m/>
    <s v="Yes"/>
    <x v="1"/>
    <x v="0"/>
    <n v="-0.81671871246697092"/>
    <x v="0"/>
    <x v="0"/>
    <x v="1"/>
    <x v="0"/>
    <n v="24"/>
    <n v="0"/>
    <n v="4"/>
    <x v="0"/>
    <x v="0"/>
    <x v="0"/>
    <x v="0"/>
    <n v="6"/>
    <n v="5"/>
    <n v="1"/>
    <x v="1"/>
    <x v="2"/>
    <x v="1"/>
    <x v="12"/>
    <x v="1"/>
    <x v="0"/>
  </r>
  <r>
    <s v="Komplett"/>
    <n v="155717"/>
    <n v="1730"/>
    <x v="1"/>
    <x v="0"/>
    <x v="1"/>
    <x v="0"/>
    <x v="2"/>
    <x v="3"/>
    <s v="Stockholm"/>
    <x v="1"/>
    <m/>
    <s v="Yes"/>
    <x v="1"/>
    <x v="0"/>
    <n v="0.43582027601950812"/>
    <x v="1"/>
    <x v="1"/>
    <x v="0"/>
    <x v="1"/>
    <n v="30"/>
    <n v="18"/>
    <n v="6"/>
    <x v="0"/>
    <x v="0"/>
    <x v="1"/>
    <x v="0"/>
    <n v="4"/>
    <n v="1"/>
    <n v="0"/>
    <x v="0"/>
    <x v="0"/>
    <x v="2"/>
    <x v="13"/>
    <x v="0"/>
    <x v="0"/>
  </r>
  <r>
    <s v="Bruten"/>
    <n v="155760"/>
    <n v="1731"/>
    <x v="1"/>
    <x v="0"/>
    <x v="0"/>
    <x v="0"/>
    <x v="0"/>
    <x v="5"/>
    <s v="Linköping"/>
    <x v="1"/>
    <m/>
    <s v="Yes"/>
    <x v="1"/>
    <x v="1"/>
    <n v="0.43812423421081947"/>
    <x v="0"/>
    <x v="0"/>
    <x v="0"/>
    <x v="0"/>
    <n v="47"/>
    <n v="0"/>
    <n v="0"/>
    <x v="0"/>
    <x v="1"/>
    <x v="1"/>
    <x v="1"/>
    <n v="1"/>
    <n v="1"/>
    <n v="0"/>
    <x v="1"/>
    <x v="0"/>
    <x v="0"/>
    <x v="12"/>
    <x v="0"/>
    <x v="0"/>
  </r>
  <r>
    <s v="Komplett"/>
    <n v="155811"/>
    <n v="1732"/>
    <x v="0"/>
    <x v="1"/>
    <x v="1"/>
    <x v="0"/>
    <x v="0"/>
    <x v="5"/>
    <s v="Stockholm"/>
    <x v="1"/>
    <s v="Yes"/>
    <m/>
    <x v="0"/>
    <x v="0"/>
    <n v="-0.7158364137769172"/>
    <x v="0"/>
    <x v="0"/>
    <x v="0"/>
    <x v="0"/>
    <n v="38"/>
    <n v="17"/>
    <n v="12"/>
    <x v="0"/>
    <x v="0"/>
    <x v="0"/>
    <x v="0"/>
    <n v="3"/>
    <n v="0"/>
    <n v="0"/>
    <x v="0"/>
    <x v="0"/>
    <x v="2"/>
    <x v="13"/>
    <x v="0"/>
    <x v="0"/>
  </r>
  <r>
    <s v="Komplett"/>
    <n v="155812"/>
    <n v="1733"/>
    <x v="1"/>
    <x v="1"/>
    <x v="1"/>
    <x v="1"/>
    <x v="2"/>
    <x v="0"/>
    <s v="Stockholm"/>
    <x v="0"/>
    <m/>
    <s v="Yes"/>
    <x v="0"/>
    <x v="0"/>
    <n v="8.4939215373997984E-2"/>
    <x v="1"/>
    <x v="2"/>
    <x v="1"/>
    <x v="0"/>
    <n v="3"/>
    <n v="0"/>
    <n v="22"/>
    <x v="0"/>
    <x v="0"/>
    <x v="0"/>
    <x v="0"/>
    <n v="2"/>
    <n v="4"/>
    <n v="1"/>
    <x v="1"/>
    <x v="0"/>
    <x v="1"/>
    <x v="13"/>
    <x v="1"/>
    <x v="0"/>
  </r>
  <r>
    <s v="Komplett"/>
    <n v="155818"/>
    <n v="1734"/>
    <x v="0"/>
    <x v="0"/>
    <x v="0"/>
    <x v="0"/>
    <x v="0"/>
    <x v="0"/>
    <s v="Stockholm"/>
    <x v="1"/>
    <m/>
    <s v="Yes"/>
    <x v="0"/>
    <x v="1"/>
    <n v="1.0801488608514114"/>
    <x v="0"/>
    <x v="2"/>
    <x v="1"/>
    <x v="0"/>
    <n v="8"/>
    <n v="9"/>
    <n v="1"/>
    <x v="0"/>
    <x v="0"/>
    <x v="0"/>
    <x v="0"/>
    <n v="0"/>
    <n v="0"/>
    <n v="0"/>
    <x v="0"/>
    <x v="2"/>
    <x v="0"/>
    <x v="13"/>
    <x v="0"/>
    <x v="0"/>
  </r>
  <r>
    <s v="Komplett"/>
    <n v="155822"/>
    <n v="1735"/>
    <x v="0"/>
    <x v="1"/>
    <x v="1"/>
    <x v="0"/>
    <x v="0"/>
    <x v="2"/>
    <s v="Lund"/>
    <x v="1"/>
    <m/>
    <s v="Yes"/>
    <x v="1"/>
    <x v="1"/>
    <n v="-0.80938051260765798"/>
    <x v="0"/>
    <x v="2"/>
    <x v="1"/>
    <x v="0"/>
    <n v="58"/>
    <n v="30"/>
    <n v="2"/>
    <x v="0"/>
    <x v="0"/>
    <x v="0"/>
    <x v="0"/>
    <n v="6"/>
    <n v="0"/>
    <n v="0"/>
    <x v="0"/>
    <x v="2"/>
    <x v="1"/>
    <x v="12"/>
    <x v="1"/>
    <x v="0"/>
  </r>
  <r>
    <s v="Komplett"/>
    <n v="155839"/>
    <n v="1736"/>
    <x v="0"/>
    <x v="1"/>
    <x v="1"/>
    <x v="0"/>
    <x v="0"/>
    <x v="2"/>
    <s v="Uppsala"/>
    <x v="1"/>
    <s v="Yes"/>
    <m/>
    <x v="1"/>
    <x v="1"/>
    <n v="-0.13548466559921174"/>
    <x v="0"/>
    <x v="0"/>
    <x v="1"/>
    <x v="0"/>
    <n v="56"/>
    <n v="17"/>
    <n v="28"/>
    <x v="0"/>
    <x v="0"/>
    <x v="1"/>
    <x v="0"/>
    <n v="9"/>
    <n v="2"/>
    <n v="1"/>
    <x v="0"/>
    <x v="2"/>
    <x v="1"/>
    <x v="11"/>
    <x v="1"/>
    <x v="0"/>
  </r>
  <r>
    <s v="Komplett"/>
    <n v="155842"/>
    <n v="1737"/>
    <x v="1"/>
    <x v="1"/>
    <x v="1"/>
    <x v="1"/>
    <x v="0"/>
    <x v="1"/>
    <s v="Stockholm"/>
    <x v="1"/>
    <s v="Yes"/>
    <m/>
    <x v="0"/>
    <x v="0"/>
    <n v="1.248385708136031"/>
    <x v="0"/>
    <x v="1"/>
    <x v="1"/>
    <x v="0"/>
    <n v="31"/>
    <n v="19"/>
    <n v="15"/>
    <x v="0"/>
    <x v="1"/>
    <x v="1"/>
    <x v="0"/>
    <n v="7"/>
    <n v="1"/>
    <n v="0"/>
    <x v="1"/>
    <x v="0"/>
    <x v="0"/>
    <x v="13"/>
    <x v="0"/>
    <x v="0"/>
  </r>
  <r>
    <s v="Bruten"/>
    <n v="155935"/>
    <n v="1738"/>
    <x v="0"/>
    <x v="1"/>
    <x v="1"/>
    <x v="0"/>
    <x v="0"/>
    <x v="2"/>
    <s v="Lund"/>
    <x v="1"/>
    <m/>
    <s v="Yes"/>
    <x v="0"/>
    <x v="1"/>
    <n v="0.10663564538800833"/>
    <x v="0"/>
    <x v="2"/>
    <x v="1"/>
    <x v="1"/>
    <n v="10"/>
    <n v="0"/>
    <n v="8"/>
    <x v="0"/>
    <x v="0"/>
    <x v="1"/>
    <x v="0"/>
    <n v="2"/>
    <n v="0"/>
    <n v="0"/>
    <x v="0"/>
    <x v="0"/>
    <x v="0"/>
    <x v="13"/>
    <x v="0"/>
    <x v="0"/>
  </r>
  <r>
    <s v="Bruten"/>
    <n v="155942"/>
    <n v="1739"/>
    <x v="0"/>
    <x v="1"/>
    <x v="1"/>
    <x v="1"/>
    <x v="0"/>
    <x v="0"/>
    <s v="Stockholm"/>
    <x v="1"/>
    <s v="&lt;-2 SD"/>
    <s v="Yes"/>
    <x v="0"/>
    <x v="0"/>
    <n v="-4.0196882690730105"/>
    <x v="0"/>
    <x v="0"/>
    <x v="1"/>
    <x v="0"/>
    <n v="48"/>
    <n v="14"/>
    <n v="15"/>
    <x v="0"/>
    <x v="0"/>
    <x v="0"/>
    <x v="0"/>
    <n v="9"/>
    <n v="1"/>
    <n v="1"/>
    <x v="0"/>
    <x v="0"/>
    <x v="2"/>
    <x v="12"/>
    <x v="0"/>
    <x v="0"/>
  </r>
  <r>
    <s v="Bruten"/>
    <n v="155957"/>
    <n v="1740"/>
    <x v="0"/>
    <x v="1"/>
    <x v="1"/>
    <x v="1"/>
    <x v="0"/>
    <x v="2"/>
    <s v="Uppsala"/>
    <x v="1"/>
    <s v="Yes"/>
    <m/>
    <x v="0"/>
    <x v="0"/>
    <n v="-1.8893387314439944"/>
    <x v="1"/>
    <x v="0"/>
    <x v="1"/>
    <x v="0"/>
    <n v="1"/>
    <n v="0"/>
    <n v="17"/>
    <x v="0"/>
    <x v="0"/>
    <x v="0"/>
    <x v="0"/>
    <n v="3"/>
    <n v="0"/>
    <n v="0"/>
    <x v="0"/>
    <x v="2"/>
    <x v="1"/>
    <x v="13"/>
    <x v="1"/>
    <x v="0"/>
  </r>
  <r>
    <s v="Komplett"/>
    <n v="155958"/>
    <n v="1741"/>
    <x v="1"/>
    <x v="1"/>
    <x v="1"/>
    <x v="0"/>
    <x v="0"/>
    <x v="2"/>
    <s v="Uppsala"/>
    <x v="1"/>
    <s v="Yes"/>
    <m/>
    <x v="1"/>
    <x v="1"/>
    <n v="-1.8006724029859251"/>
    <x v="0"/>
    <x v="0"/>
    <x v="1"/>
    <x v="0"/>
    <n v="0"/>
    <n v="0"/>
    <n v="6"/>
    <x v="0"/>
    <x v="0"/>
    <x v="0"/>
    <x v="0"/>
    <n v="3"/>
    <n v="0"/>
    <n v="1"/>
    <x v="1"/>
    <x v="2"/>
    <x v="1"/>
    <x v="11"/>
    <x v="1"/>
    <x v="0"/>
  </r>
  <r>
    <s v="Komplett"/>
    <n v="155970"/>
    <n v="1742"/>
    <x v="0"/>
    <x v="1"/>
    <x v="1"/>
    <x v="1"/>
    <x v="0"/>
    <x v="5"/>
    <s v="Uppsala"/>
    <x v="1"/>
    <m/>
    <s v="Yes"/>
    <x v="1"/>
    <x v="1"/>
    <n v="9.9606554111260504E-3"/>
    <x v="0"/>
    <x v="0"/>
    <x v="0"/>
    <x v="0"/>
    <n v="43"/>
    <n v="20"/>
    <n v="1"/>
    <x v="0"/>
    <x v="1"/>
    <x v="0"/>
    <x v="0"/>
    <n v="1"/>
    <n v="0"/>
    <n v="0"/>
    <x v="0"/>
    <x v="2"/>
    <x v="1"/>
    <x v="13"/>
    <x v="1"/>
    <x v="0"/>
  </r>
  <r>
    <s v="Komplett"/>
    <n v="156000"/>
    <n v="1743"/>
    <x v="0"/>
    <x v="1"/>
    <x v="1"/>
    <x v="0"/>
    <x v="0"/>
    <x v="5"/>
    <s v="Lund"/>
    <x v="1"/>
    <s v="Yes"/>
    <s v="&lt;-2 SD"/>
    <x v="0"/>
    <x v="1"/>
    <n v="-3.0080889787664304"/>
    <x v="0"/>
    <x v="1"/>
    <x v="1"/>
    <x v="0"/>
    <n v="0"/>
    <n v="0"/>
    <n v="24"/>
    <x v="0"/>
    <x v="0"/>
    <x v="0"/>
    <x v="0"/>
    <n v="8"/>
    <n v="2"/>
    <n v="0"/>
    <x v="0"/>
    <x v="0"/>
    <x v="2"/>
    <x v="13"/>
    <x v="0"/>
    <x v="0"/>
  </r>
  <r>
    <s v="Komplett"/>
    <n v="156070"/>
    <n v="1744"/>
    <x v="1"/>
    <x v="1"/>
    <x v="1"/>
    <x v="0"/>
    <x v="0"/>
    <x v="5"/>
    <s v="Linköping"/>
    <x v="1"/>
    <s v="Yes"/>
    <m/>
    <x v="0"/>
    <x v="1"/>
    <n v="-1.3295005389867049"/>
    <x v="0"/>
    <x v="2"/>
    <x v="1"/>
    <x v="0"/>
    <n v="0"/>
    <n v="0"/>
    <n v="7"/>
    <x v="0"/>
    <x v="0"/>
    <x v="0"/>
    <x v="0"/>
    <n v="4"/>
    <n v="2"/>
    <n v="1"/>
    <x v="0"/>
    <x v="0"/>
    <x v="1"/>
    <x v="13"/>
    <x v="0"/>
    <x v="0"/>
  </r>
  <r>
    <s v="Komplett"/>
    <n v="156081"/>
    <n v="1745"/>
    <x v="0"/>
    <x v="1"/>
    <x v="1"/>
    <x v="0"/>
    <x v="0"/>
    <x v="2"/>
    <s v="Lund"/>
    <x v="1"/>
    <m/>
    <s v="No"/>
    <x v="0"/>
    <x v="0"/>
    <n v="-0.86814203372945276"/>
    <x v="1"/>
    <x v="0"/>
    <x v="1"/>
    <x v="1"/>
    <n v="0"/>
    <n v="0"/>
    <n v="0"/>
    <x v="0"/>
    <x v="0"/>
    <x v="0"/>
    <x v="0"/>
    <n v="0"/>
    <n v="0"/>
    <n v="0"/>
    <x v="0"/>
    <x v="0"/>
    <x v="0"/>
    <x v="13"/>
    <x v="0"/>
    <x v="0"/>
  </r>
  <r>
    <s v="Komplett"/>
    <n v="156133"/>
    <n v="1746"/>
    <x v="0"/>
    <x v="1"/>
    <x v="1"/>
    <x v="0"/>
    <x v="0"/>
    <x v="2"/>
    <s v="Stockholm"/>
    <x v="1"/>
    <s v="Yes"/>
    <m/>
    <x v="1"/>
    <x v="1"/>
    <n v="2.3829982242080536"/>
    <x v="0"/>
    <x v="2"/>
    <x v="1"/>
    <x v="0"/>
    <n v="38"/>
    <n v="31"/>
    <n v="27"/>
    <x v="0"/>
    <x v="0"/>
    <x v="0"/>
    <x v="0"/>
    <n v="7"/>
    <n v="6"/>
    <n v="11"/>
    <x v="0"/>
    <x v="2"/>
    <x v="1"/>
    <x v="5"/>
    <x v="1"/>
    <x v="0"/>
  </r>
  <r>
    <s v="Bruten"/>
    <n v="156207"/>
    <n v="1747"/>
    <x v="1"/>
    <x v="1"/>
    <x v="1"/>
    <x v="0"/>
    <x v="0"/>
    <x v="2"/>
    <s v="Linköping"/>
    <x v="1"/>
    <s v="&lt;-2 SD"/>
    <s v="No"/>
    <x v="0"/>
    <x v="0"/>
    <n v="-4.3635790800252048"/>
    <x v="0"/>
    <x v="2"/>
    <x v="1"/>
    <x v="0"/>
    <n v="11"/>
    <n v="0"/>
    <n v="0"/>
    <x v="0"/>
    <x v="0"/>
    <x v="0"/>
    <x v="0"/>
    <n v="0"/>
    <n v="0"/>
    <n v="0"/>
    <x v="0"/>
    <x v="0"/>
    <x v="0"/>
    <x v="13"/>
    <x v="0"/>
    <x v="0"/>
  </r>
  <r>
    <s v="Komplett"/>
    <n v="156224"/>
    <n v="1748"/>
    <x v="1"/>
    <x v="1"/>
    <x v="1"/>
    <x v="0"/>
    <x v="0"/>
    <x v="0"/>
    <s v="Lund"/>
    <x v="1"/>
    <s v="Yes"/>
    <m/>
    <x v="0"/>
    <x v="1"/>
    <n v="-0.53132897038812932"/>
    <x v="0"/>
    <x v="2"/>
    <x v="1"/>
    <x v="0"/>
    <n v="30"/>
    <n v="19"/>
    <n v="45"/>
    <x v="0"/>
    <x v="0"/>
    <x v="0"/>
    <x v="0"/>
    <n v="15"/>
    <n v="3"/>
    <n v="0"/>
    <x v="0"/>
    <x v="0"/>
    <x v="1"/>
    <x v="13"/>
    <x v="0"/>
    <x v="0"/>
  </r>
  <r>
    <s v="Bruten"/>
    <n v="156225"/>
    <n v="1749"/>
    <x v="0"/>
    <x v="1"/>
    <x v="1"/>
    <x v="0"/>
    <x v="0"/>
    <x v="5"/>
    <s v="Stockholm"/>
    <x v="1"/>
    <m/>
    <s v="No"/>
    <x v="0"/>
    <x v="0"/>
    <n v="-0.12811273921050526"/>
    <x v="1"/>
    <x v="2"/>
    <x v="1"/>
    <x v="0"/>
    <n v="0"/>
    <n v="0"/>
    <n v="0"/>
    <x v="0"/>
    <x v="1"/>
    <x v="0"/>
    <x v="0"/>
    <n v="0"/>
    <n v="0"/>
    <n v="0"/>
    <x v="1"/>
    <x v="2"/>
    <x v="1"/>
    <x v="13"/>
    <x v="1"/>
    <x v="0"/>
  </r>
  <r>
    <s v="Komplett"/>
    <n v="156261"/>
    <n v="1750"/>
    <x v="0"/>
    <x v="1"/>
    <x v="1"/>
    <x v="0"/>
    <x v="0"/>
    <x v="2"/>
    <s v="Stockholm"/>
    <x v="1"/>
    <s v="&lt;-2 SD"/>
    <s v="Yes"/>
    <x v="0"/>
    <x v="0"/>
    <n v="-4.6235034656584748"/>
    <x v="0"/>
    <x v="2"/>
    <x v="1"/>
    <x v="0"/>
    <n v="46"/>
    <n v="16"/>
    <n v="3"/>
    <x v="0"/>
    <x v="0"/>
    <x v="0"/>
    <x v="0"/>
    <n v="5"/>
    <n v="1"/>
    <n v="0"/>
    <x v="0"/>
    <x v="0"/>
    <x v="0"/>
    <x v="11"/>
    <x v="0"/>
    <x v="0"/>
  </r>
  <r>
    <s v="Komplett"/>
    <n v="156268"/>
    <n v="1751"/>
    <x v="0"/>
    <x v="1"/>
    <x v="1"/>
    <x v="0"/>
    <x v="0"/>
    <x v="0"/>
    <s v="Linköping"/>
    <x v="1"/>
    <m/>
    <s v="Yes"/>
    <x v="0"/>
    <x v="0"/>
    <n v="0.49526167912757746"/>
    <x v="0"/>
    <x v="0"/>
    <x v="1"/>
    <x v="0"/>
    <n v="45"/>
    <n v="13"/>
    <n v="14"/>
    <x v="0"/>
    <x v="0"/>
    <x v="0"/>
    <x v="0"/>
    <n v="1"/>
    <n v="0"/>
    <n v="0"/>
    <x v="0"/>
    <x v="2"/>
    <x v="1"/>
    <x v="13"/>
    <x v="1"/>
    <x v="0"/>
  </r>
  <r>
    <s v="Bruten"/>
    <n v="156281"/>
    <n v="1752"/>
    <x v="1"/>
    <x v="0"/>
    <x v="0"/>
    <x v="0"/>
    <x v="0"/>
    <x v="3"/>
    <s v="Uppsala"/>
    <x v="1"/>
    <s v="No"/>
    <m/>
    <x v="0"/>
    <x v="0"/>
    <n v="-0.71798962903869168"/>
    <x v="1"/>
    <x v="1"/>
    <x v="0"/>
    <x v="1"/>
    <n v="0"/>
    <n v="0"/>
    <n v="0"/>
    <x v="0"/>
    <x v="0"/>
    <x v="0"/>
    <x v="0"/>
    <n v="0"/>
    <n v="0"/>
    <n v="0"/>
    <x v="0"/>
    <x v="1"/>
    <x v="0"/>
    <x v="13"/>
    <x v="0"/>
    <x v="0"/>
  </r>
  <r>
    <s v="Komplett"/>
    <n v="156296"/>
    <n v="1753"/>
    <x v="1"/>
    <x v="1"/>
    <x v="1"/>
    <x v="0"/>
    <x v="0"/>
    <x v="5"/>
    <s v="Göteborg"/>
    <x v="1"/>
    <m/>
    <s v="Yes"/>
    <x v="0"/>
    <x v="1"/>
    <m/>
    <x v="1"/>
    <x v="2"/>
    <x v="1"/>
    <x v="0"/>
    <n v="41"/>
    <n v="28"/>
    <n v="10"/>
    <x v="0"/>
    <x v="0"/>
    <x v="0"/>
    <x v="0"/>
    <n v="6"/>
    <n v="1"/>
    <n v="0"/>
    <x v="0"/>
    <x v="0"/>
    <x v="1"/>
    <x v="13"/>
    <x v="0"/>
    <x v="0"/>
  </r>
  <r>
    <s v="Komplett"/>
    <n v="156300"/>
    <n v="1754"/>
    <x v="1"/>
    <x v="1"/>
    <x v="1"/>
    <x v="0"/>
    <x v="0"/>
    <x v="5"/>
    <s v="Uppsala"/>
    <x v="1"/>
    <m/>
    <s v="Yes"/>
    <x v="0"/>
    <x v="1"/>
    <m/>
    <x v="0"/>
    <x v="1"/>
    <x v="1"/>
    <x v="0"/>
    <n v="36"/>
    <n v="37"/>
    <n v="0"/>
    <x v="0"/>
    <x v="0"/>
    <x v="0"/>
    <x v="0"/>
    <n v="0"/>
    <n v="0"/>
    <n v="0"/>
    <x v="0"/>
    <x v="0"/>
    <x v="1"/>
    <x v="13"/>
    <x v="0"/>
    <x v="0"/>
  </r>
  <r>
    <s v="Komplett"/>
    <n v="156426"/>
    <n v="1755"/>
    <x v="1"/>
    <x v="1"/>
    <x v="1"/>
    <x v="0"/>
    <x v="2"/>
    <x v="0"/>
    <s v="Stockholm"/>
    <x v="1"/>
    <s v="Yes"/>
    <m/>
    <x v="0"/>
    <x v="0"/>
    <m/>
    <x v="0"/>
    <x v="0"/>
    <x v="1"/>
    <x v="0"/>
    <n v="44"/>
    <n v="6"/>
    <n v="30"/>
    <x v="0"/>
    <x v="0"/>
    <x v="0"/>
    <x v="0"/>
    <n v="13"/>
    <n v="7"/>
    <n v="2"/>
    <x v="0"/>
    <x v="2"/>
    <x v="1"/>
    <x v="13"/>
    <x v="0"/>
    <x v="0"/>
  </r>
  <r>
    <s v="Bruten"/>
    <n v="156489"/>
    <n v="1756"/>
    <x v="1"/>
    <x v="1"/>
    <x v="1"/>
    <x v="0"/>
    <x v="0"/>
    <x v="0"/>
    <s v="Linköping"/>
    <x v="1"/>
    <m/>
    <s v="Yes"/>
    <x v="0"/>
    <x v="0"/>
    <n v="-2.2723829722769276E-2"/>
    <x v="0"/>
    <x v="2"/>
    <x v="1"/>
    <x v="0"/>
    <n v="26"/>
    <n v="10"/>
    <n v="1"/>
    <x v="0"/>
    <x v="0"/>
    <x v="0"/>
    <x v="0"/>
    <n v="0"/>
    <n v="0"/>
    <n v="0"/>
    <x v="0"/>
    <x v="0"/>
    <x v="2"/>
    <x v="13"/>
    <x v="0"/>
    <x v="0"/>
  </r>
  <r>
    <s v="Komplett"/>
    <n v="156500"/>
    <n v="1757"/>
    <x v="1"/>
    <x v="1"/>
    <x v="1"/>
    <x v="0"/>
    <x v="0"/>
    <x v="0"/>
    <s v="Stockholm"/>
    <x v="1"/>
    <m/>
    <s v="Yes"/>
    <x v="0"/>
    <x v="1"/>
    <n v="-1.5830934706862596"/>
    <x v="0"/>
    <x v="2"/>
    <x v="1"/>
    <x v="0"/>
    <n v="10"/>
    <n v="9"/>
    <n v="0"/>
    <x v="0"/>
    <x v="0"/>
    <x v="0"/>
    <x v="0"/>
    <n v="0"/>
    <n v="0"/>
    <n v="0"/>
    <x v="0"/>
    <x v="0"/>
    <x v="0"/>
    <x v="13"/>
    <x v="0"/>
    <x v="0"/>
  </r>
  <r>
    <s v="Bruten"/>
    <n v="156506"/>
    <n v="1758"/>
    <x v="1"/>
    <x v="1"/>
    <x v="1"/>
    <x v="0"/>
    <x v="0"/>
    <x v="5"/>
    <s v="Umeå"/>
    <x v="1"/>
    <m/>
    <s v="Yes"/>
    <x v="0"/>
    <x v="0"/>
    <n v="-1.7344215978653272"/>
    <x v="1"/>
    <x v="0"/>
    <x v="1"/>
    <x v="0"/>
    <n v="31"/>
    <n v="30"/>
    <n v="24"/>
    <x v="1"/>
    <x v="1"/>
    <x v="0"/>
    <x v="0"/>
    <n v="8"/>
    <n v="0"/>
    <n v="0"/>
    <x v="0"/>
    <x v="2"/>
    <x v="1"/>
    <x v="13"/>
    <x v="1"/>
    <x v="0"/>
  </r>
  <r>
    <s v="Komplett"/>
    <n v="156640"/>
    <n v="1759"/>
    <x v="0"/>
    <x v="1"/>
    <x v="1"/>
    <x v="0"/>
    <x v="0"/>
    <x v="2"/>
    <s v="Lund"/>
    <x v="1"/>
    <m/>
    <s v="Yes"/>
    <x v="0"/>
    <x v="1"/>
    <n v="0.53939195815626018"/>
    <x v="0"/>
    <x v="2"/>
    <x v="0"/>
    <x v="0"/>
    <n v="28"/>
    <n v="37"/>
    <n v="0"/>
    <x v="1"/>
    <x v="0"/>
    <x v="0"/>
    <x v="0"/>
    <n v="2"/>
    <n v="0"/>
    <n v="0"/>
    <x v="0"/>
    <x v="0"/>
    <x v="2"/>
    <x v="13"/>
    <x v="0"/>
    <x v="0"/>
  </r>
  <r>
    <s v="Komplett"/>
    <n v="156736"/>
    <n v="1760"/>
    <x v="1"/>
    <x v="1"/>
    <x v="1"/>
    <x v="0"/>
    <x v="0"/>
    <x v="2"/>
    <s v="Umeå"/>
    <x v="0"/>
    <s v="No"/>
    <m/>
    <x v="0"/>
    <x v="1"/>
    <n v="-0.36832412523020258"/>
    <x v="0"/>
    <x v="2"/>
    <x v="1"/>
    <x v="0"/>
    <n v="44"/>
    <n v="2"/>
    <n v="38"/>
    <x v="0"/>
    <x v="0"/>
    <x v="1"/>
    <x v="0"/>
    <n v="21"/>
    <n v="4"/>
    <n v="1"/>
    <x v="0"/>
    <x v="0"/>
    <x v="0"/>
    <x v="13"/>
    <x v="0"/>
    <x v="0"/>
  </r>
  <r>
    <s v="Komplett"/>
    <n v="156749"/>
    <n v="1761"/>
    <x v="0"/>
    <x v="0"/>
    <x v="0"/>
    <x v="0"/>
    <x v="0"/>
    <x v="5"/>
    <s v="Lund"/>
    <x v="1"/>
    <s v="No"/>
    <m/>
    <x v="0"/>
    <x v="0"/>
    <n v="0.10455693996689029"/>
    <x v="0"/>
    <x v="0"/>
    <x v="0"/>
    <x v="0"/>
    <n v="0"/>
    <n v="0"/>
    <n v="0"/>
    <x v="0"/>
    <x v="0"/>
    <x v="1"/>
    <x v="0"/>
    <n v="0"/>
    <n v="0"/>
    <n v="0"/>
    <x v="1"/>
    <x v="0"/>
    <x v="0"/>
    <x v="13"/>
    <x v="0"/>
    <x v="0"/>
  </r>
  <r>
    <s v="Komplett"/>
    <n v="156779"/>
    <n v="1762"/>
    <x v="0"/>
    <x v="1"/>
    <x v="1"/>
    <x v="0"/>
    <x v="2"/>
    <x v="3"/>
    <s v="Stockholm"/>
    <x v="1"/>
    <s v="&lt;-2 SD"/>
    <s v="Yes"/>
    <x v="1"/>
    <x v="1"/>
    <n v="-2.0951326491504489"/>
    <x v="0"/>
    <x v="2"/>
    <x v="1"/>
    <x v="0"/>
    <n v="0"/>
    <n v="0"/>
    <n v="15"/>
    <x v="0"/>
    <x v="0"/>
    <x v="0"/>
    <x v="0"/>
    <n v="6"/>
    <n v="5"/>
    <n v="1"/>
    <x v="0"/>
    <x v="2"/>
    <x v="1"/>
    <x v="13"/>
    <x v="1"/>
    <x v="0"/>
  </r>
  <r>
    <s v="Bruten"/>
    <n v="156791"/>
    <n v="1763"/>
    <x v="1"/>
    <x v="1"/>
    <x v="1"/>
    <x v="1"/>
    <x v="2"/>
    <x v="4"/>
    <s v="Lund"/>
    <x v="1"/>
    <m/>
    <s v="Yes"/>
    <x v="1"/>
    <x v="1"/>
    <n v="-1.7108774132789202"/>
    <x v="0"/>
    <x v="0"/>
    <x v="1"/>
    <x v="0"/>
    <n v="7"/>
    <n v="0"/>
    <n v="0"/>
    <x v="0"/>
    <x v="1"/>
    <x v="0"/>
    <x v="0"/>
    <n v="1"/>
    <n v="0"/>
    <n v="0"/>
    <x v="0"/>
    <x v="2"/>
    <x v="1"/>
    <x v="13"/>
    <x v="1"/>
    <x v="0"/>
  </r>
  <r>
    <s v="Komplett"/>
    <n v="156804"/>
    <n v="1764"/>
    <x v="1"/>
    <x v="1"/>
    <x v="1"/>
    <x v="0"/>
    <x v="0"/>
    <x v="2"/>
    <s v="Göteborg"/>
    <x v="1"/>
    <m/>
    <s v="Yes"/>
    <x v="0"/>
    <x v="0"/>
    <n v="-1.0456310306385268"/>
    <x v="0"/>
    <x v="1"/>
    <x v="1"/>
    <x v="1"/>
    <n v="10"/>
    <n v="1"/>
    <n v="0"/>
    <x v="0"/>
    <x v="0"/>
    <x v="1"/>
    <x v="0"/>
    <n v="1"/>
    <n v="0"/>
    <n v="0"/>
    <x v="1"/>
    <x v="2"/>
    <x v="1"/>
    <x v="13"/>
    <x v="1"/>
    <x v="0"/>
  </r>
  <r>
    <s v="Komplett"/>
    <n v="156861"/>
    <n v="1765"/>
    <x v="0"/>
    <x v="1"/>
    <x v="1"/>
    <x v="0"/>
    <x v="0"/>
    <x v="2"/>
    <s v="Stockholm"/>
    <x v="1"/>
    <s v="Yes"/>
    <m/>
    <x v="0"/>
    <x v="1"/>
    <n v="-1.2595796342666363"/>
    <x v="0"/>
    <x v="1"/>
    <x v="1"/>
    <x v="0"/>
    <n v="0"/>
    <n v="0"/>
    <n v="15"/>
    <x v="0"/>
    <x v="0"/>
    <x v="1"/>
    <x v="0"/>
    <n v="7"/>
    <n v="3"/>
    <n v="1"/>
    <x v="1"/>
    <x v="2"/>
    <x v="1"/>
    <x v="13"/>
    <x v="0"/>
    <x v="0"/>
  </r>
  <r>
    <s v="Komplett"/>
    <n v="156866"/>
    <n v="1766"/>
    <x v="1"/>
    <x v="1"/>
    <x v="1"/>
    <x v="0"/>
    <x v="0"/>
    <x v="5"/>
    <s v="Linköping"/>
    <x v="1"/>
    <m/>
    <s v="No"/>
    <x v="0"/>
    <x v="0"/>
    <n v="-0.3787175583856236"/>
    <x v="1"/>
    <x v="2"/>
    <x v="0"/>
    <x v="0"/>
    <n v="32"/>
    <n v="0"/>
    <n v="0"/>
    <x v="0"/>
    <x v="1"/>
    <x v="1"/>
    <x v="1"/>
    <n v="0"/>
    <n v="0"/>
    <n v="0"/>
    <x v="0"/>
    <x v="2"/>
    <x v="1"/>
    <x v="13"/>
    <x v="0"/>
    <x v="0"/>
  </r>
  <r>
    <s v="Bruten"/>
    <n v="156872"/>
    <n v="1767"/>
    <x v="1"/>
    <x v="1"/>
    <x v="1"/>
    <x v="0"/>
    <x v="0"/>
    <x v="5"/>
    <s v="Stockholm"/>
    <x v="1"/>
    <s v="&lt;-2 SD"/>
    <s v="Yes"/>
    <x v="1"/>
    <x v="1"/>
    <n v="-2.0252350719279915"/>
    <x v="0"/>
    <x v="0"/>
    <x v="0"/>
    <x v="0"/>
    <n v="22"/>
    <n v="31"/>
    <n v="0"/>
    <x v="0"/>
    <x v="0"/>
    <x v="1"/>
    <x v="0"/>
    <n v="0"/>
    <n v="0"/>
    <n v="0"/>
    <x v="0"/>
    <x v="2"/>
    <x v="1"/>
    <x v="13"/>
    <x v="0"/>
    <x v="0"/>
  </r>
  <r>
    <s v="Komplett"/>
    <n v="156950"/>
    <n v="1768"/>
    <x v="1"/>
    <x v="1"/>
    <x v="1"/>
    <x v="0"/>
    <x v="0"/>
    <x v="0"/>
    <s v="Lund"/>
    <x v="1"/>
    <m/>
    <s v="No"/>
    <x v="1"/>
    <x v="1"/>
    <n v="0.51492185516916267"/>
    <x v="0"/>
    <x v="0"/>
    <x v="1"/>
    <x v="0"/>
    <n v="34"/>
    <n v="45"/>
    <n v="1"/>
    <x v="0"/>
    <x v="1"/>
    <x v="0"/>
    <x v="0"/>
    <n v="5"/>
    <n v="0"/>
    <n v="0"/>
    <x v="0"/>
    <x v="2"/>
    <x v="1"/>
    <x v="13"/>
    <x v="1"/>
    <x v="0"/>
  </r>
  <r>
    <s v="Komplett"/>
    <n v="156953"/>
    <n v="1769"/>
    <x v="0"/>
    <x v="1"/>
    <x v="1"/>
    <x v="0"/>
    <x v="0"/>
    <x v="2"/>
    <s v="Uppsala"/>
    <x v="1"/>
    <m/>
    <s v="No"/>
    <x v="0"/>
    <x v="0"/>
    <n v="0.61070093883875665"/>
    <x v="1"/>
    <x v="2"/>
    <x v="1"/>
    <x v="0"/>
    <n v="7"/>
    <n v="0"/>
    <n v="0"/>
    <x v="0"/>
    <x v="0"/>
    <x v="0"/>
    <x v="0"/>
    <n v="2"/>
    <n v="0"/>
    <n v="0"/>
    <x v="1"/>
    <x v="2"/>
    <x v="1"/>
    <x v="13"/>
    <x v="1"/>
    <x v="0"/>
  </r>
  <r>
    <s v="Komplett"/>
    <n v="156972"/>
    <n v="1770"/>
    <x v="1"/>
    <x v="1"/>
    <x v="1"/>
    <x v="0"/>
    <x v="1"/>
    <x v="4"/>
    <s v="Stockholm"/>
    <x v="1"/>
    <s v="Yes"/>
    <m/>
    <x v="0"/>
    <x v="0"/>
    <n v="0.73306370070778559"/>
    <x v="1"/>
    <x v="1"/>
    <x v="1"/>
    <x v="0"/>
    <n v="30"/>
    <n v="17"/>
    <n v="16"/>
    <x v="0"/>
    <x v="0"/>
    <x v="0"/>
    <x v="0"/>
    <n v="5"/>
    <n v="1"/>
    <n v="0"/>
    <x v="0"/>
    <x v="2"/>
    <x v="1"/>
    <x v="13"/>
    <x v="0"/>
    <x v="0"/>
  </r>
  <r>
    <s v="Komplett"/>
    <n v="157037"/>
    <n v="1771"/>
    <x v="1"/>
    <x v="0"/>
    <x v="1"/>
    <x v="0"/>
    <x v="1"/>
    <x v="0"/>
    <s v="Lund"/>
    <x v="1"/>
    <s v="Yes"/>
    <m/>
    <x v="1"/>
    <x v="1"/>
    <n v="-1.4552889530338564"/>
    <x v="1"/>
    <x v="2"/>
    <x v="1"/>
    <x v="0"/>
    <n v="37"/>
    <n v="5"/>
    <n v="31"/>
    <x v="1"/>
    <x v="0"/>
    <x v="0"/>
    <x v="0"/>
    <n v="11"/>
    <n v="1"/>
    <n v="0"/>
    <x v="0"/>
    <x v="2"/>
    <x v="0"/>
    <x v="12"/>
    <x v="0"/>
    <x v="0"/>
  </r>
  <r>
    <s v="Bruten"/>
    <n v="157122"/>
    <n v="1772"/>
    <x v="0"/>
    <x v="1"/>
    <x v="1"/>
    <x v="0"/>
    <x v="0"/>
    <x v="3"/>
    <s v="Stockholm"/>
    <x v="1"/>
    <m/>
    <s v="Yes"/>
    <x v="0"/>
    <x v="1"/>
    <n v="0.54051491157365705"/>
    <x v="0"/>
    <x v="0"/>
    <x v="0"/>
    <x v="0"/>
    <n v="1"/>
    <n v="0"/>
    <n v="3"/>
    <x v="0"/>
    <x v="0"/>
    <x v="1"/>
    <x v="0"/>
    <n v="3"/>
    <n v="3"/>
    <n v="0"/>
    <x v="0"/>
    <x v="2"/>
    <x v="1"/>
    <x v="13"/>
    <x v="0"/>
    <x v="0"/>
  </r>
  <r>
    <s v="Komplett"/>
    <n v="157126"/>
    <n v="1773"/>
    <x v="1"/>
    <x v="1"/>
    <x v="1"/>
    <x v="0"/>
    <x v="0"/>
    <x v="0"/>
    <s v="Linköping"/>
    <x v="1"/>
    <m/>
    <s v="No"/>
    <x v="0"/>
    <x v="1"/>
    <n v="0.8031508224573326"/>
    <x v="1"/>
    <x v="2"/>
    <x v="1"/>
    <x v="0"/>
    <n v="30"/>
    <n v="0"/>
    <n v="0"/>
    <x v="0"/>
    <x v="0"/>
    <x v="0"/>
    <x v="0"/>
    <n v="1"/>
    <n v="0"/>
    <n v="0"/>
    <x v="0"/>
    <x v="2"/>
    <x v="1"/>
    <x v="13"/>
    <x v="1"/>
    <x v="0"/>
  </r>
  <r>
    <s v="Komplett"/>
    <n v="157152"/>
    <n v="1774"/>
    <x v="1"/>
    <x v="1"/>
    <x v="1"/>
    <x v="0"/>
    <x v="1"/>
    <x v="5"/>
    <s v="Stockholm"/>
    <x v="0"/>
    <m/>
    <s v="Yes"/>
    <x v="0"/>
    <x v="2"/>
    <n v="-0.6873117615259865"/>
    <x v="1"/>
    <x v="2"/>
    <x v="1"/>
    <x v="0"/>
    <n v="7"/>
    <n v="41"/>
    <n v="1"/>
    <x v="0"/>
    <x v="0"/>
    <x v="0"/>
    <x v="0"/>
    <n v="5"/>
    <n v="1"/>
    <n v="0"/>
    <x v="0"/>
    <x v="2"/>
    <x v="0"/>
    <x v="13"/>
    <x v="0"/>
    <x v="0"/>
  </r>
  <r>
    <s v="Komplett"/>
    <n v="157178"/>
    <n v="1775"/>
    <x v="1"/>
    <x v="1"/>
    <x v="1"/>
    <x v="0"/>
    <x v="2"/>
    <x v="4"/>
    <s v="Göteborg"/>
    <x v="1"/>
    <m/>
    <s v="Yes"/>
    <x v="0"/>
    <x v="0"/>
    <n v="-1.9565217391304348"/>
    <x v="1"/>
    <x v="1"/>
    <x v="1"/>
    <x v="1"/>
    <n v="15"/>
    <n v="0"/>
    <n v="33"/>
    <x v="0"/>
    <x v="0"/>
    <x v="1"/>
    <x v="0"/>
    <n v="20"/>
    <n v="6"/>
    <n v="11"/>
    <x v="0"/>
    <x v="0"/>
    <x v="1"/>
    <x v="13"/>
    <x v="0"/>
    <x v="0"/>
  </r>
  <r>
    <s v="Komplett"/>
    <n v="157199"/>
    <n v="1776"/>
    <x v="1"/>
    <x v="1"/>
    <x v="1"/>
    <x v="0"/>
    <x v="0"/>
    <x v="1"/>
    <s v="Göteborg"/>
    <x v="1"/>
    <m/>
    <s v="Yes"/>
    <x v="0"/>
    <x v="0"/>
    <n v="0.22502611910311018"/>
    <x v="0"/>
    <x v="2"/>
    <x v="1"/>
    <x v="0"/>
    <n v="28"/>
    <n v="22"/>
    <n v="8"/>
    <x v="0"/>
    <x v="0"/>
    <x v="0"/>
    <x v="0"/>
    <n v="10"/>
    <n v="2"/>
    <n v="0"/>
    <x v="0"/>
    <x v="0"/>
    <x v="1"/>
    <x v="13"/>
    <x v="0"/>
    <x v="0"/>
  </r>
  <r>
    <s v="Komplett"/>
    <n v="157221"/>
    <n v="1777"/>
    <x v="1"/>
    <x v="1"/>
    <x v="1"/>
    <x v="0"/>
    <x v="0"/>
    <x v="5"/>
    <s v="Lund"/>
    <x v="1"/>
    <s v="Yes"/>
    <m/>
    <x v="1"/>
    <x v="1"/>
    <n v="-1.5394792230440795"/>
    <x v="0"/>
    <x v="0"/>
    <x v="0"/>
    <x v="0"/>
    <n v="0"/>
    <n v="0"/>
    <n v="30"/>
    <x v="1"/>
    <x v="1"/>
    <x v="0"/>
    <x v="0"/>
    <n v="15"/>
    <n v="3"/>
    <n v="3"/>
    <x v="0"/>
    <x v="2"/>
    <x v="1"/>
    <x v="13"/>
    <x v="0"/>
    <x v="0"/>
  </r>
  <r>
    <s v="Komplett"/>
    <n v="157268"/>
    <n v="1778"/>
    <x v="0"/>
    <x v="1"/>
    <x v="1"/>
    <x v="0"/>
    <x v="0"/>
    <x v="5"/>
    <s v="Lund"/>
    <x v="1"/>
    <m/>
    <s v="Yes"/>
    <x v="0"/>
    <x v="0"/>
    <n v="-0.46471329552614993"/>
    <x v="1"/>
    <x v="2"/>
    <x v="1"/>
    <x v="0"/>
    <n v="15"/>
    <n v="28"/>
    <n v="0"/>
    <x v="0"/>
    <x v="0"/>
    <x v="0"/>
    <x v="0"/>
    <n v="4"/>
    <n v="0"/>
    <n v="0"/>
    <x v="0"/>
    <x v="2"/>
    <x v="1"/>
    <x v="13"/>
    <x v="0"/>
    <x v="0"/>
  </r>
  <r>
    <s v="Komplett"/>
    <n v="157283"/>
    <n v="1779"/>
    <x v="1"/>
    <x v="1"/>
    <x v="1"/>
    <x v="1"/>
    <x v="0"/>
    <x v="5"/>
    <s v="Stockholm"/>
    <x v="1"/>
    <m/>
    <s v="Yes"/>
    <x v="1"/>
    <x v="0"/>
    <n v="-0.78275101401835911"/>
    <x v="0"/>
    <x v="0"/>
    <x v="1"/>
    <x v="0"/>
    <n v="6"/>
    <n v="23"/>
    <n v="2"/>
    <x v="0"/>
    <x v="1"/>
    <x v="0"/>
    <x v="0"/>
    <n v="0"/>
    <n v="0"/>
    <n v="0"/>
    <x v="0"/>
    <x v="2"/>
    <x v="1"/>
    <x v="13"/>
    <x v="1"/>
    <x v="0"/>
  </r>
  <r>
    <s v="Komplett"/>
    <n v="157368"/>
    <n v="1780"/>
    <x v="0"/>
    <x v="1"/>
    <x v="1"/>
    <x v="1"/>
    <x v="0"/>
    <x v="2"/>
    <s v="Göteborg"/>
    <x v="0"/>
    <m/>
    <s v="Yes"/>
    <x v="1"/>
    <x v="1"/>
    <n v="-1.1003456838210233"/>
    <x v="0"/>
    <x v="1"/>
    <x v="1"/>
    <x v="0"/>
    <n v="0"/>
    <n v="0"/>
    <n v="4"/>
    <x v="0"/>
    <x v="0"/>
    <x v="0"/>
    <x v="0"/>
    <n v="2"/>
    <n v="1"/>
    <n v="0"/>
    <x v="0"/>
    <x v="2"/>
    <x v="1"/>
    <x v="13"/>
    <x v="0"/>
    <x v="0"/>
  </r>
  <r>
    <s v="Komplett"/>
    <n v="157417"/>
    <n v="1781"/>
    <x v="0"/>
    <x v="1"/>
    <x v="1"/>
    <x v="0"/>
    <x v="0"/>
    <x v="3"/>
    <s v="Uppsala"/>
    <x v="0"/>
    <s v="&lt;-2 SD"/>
    <s v="Yes"/>
    <x v="0"/>
    <x v="0"/>
    <n v="-2.1404682274247491"/>
    <x v="0"/>
    <x v="0"/>
    <x v="1"/>
    <x v="0"/>
    <n v="43"/>
    <n v="28"/>
    <n v="5"/>
    <x v="0"/>
    <x v="1"/>
    <x v="0"/>
    <x v="0"/>
    <n v="4"/>
    <n v="0"/>
    <n v="0"/>
    <x v="0"/>
    <x v="2"/>
    <x v="1"/>
    <x v="13"/>
    <x v="1"/>
    <x v="0"/>
  </r>
  <r>
    <s v="Komplett"/>
    <n v="157437"/>
    <n v="1782"/>
    <x v="0"/>
    <x v="1"/>
    <x v="1"/>
    <x v="0"/>
    <x v="0"/>
    <x v="5"/>
    <s v="Stockholm"/>
    <x v="1"/>
    <s v="Yes"/>
    <s v="&lt;-2 SD"/>
    <x v="0"/>
    <x v="0"/>
    <n v="-2.7511667894866125"/>
    <x v="1"/>
    <x v="0"/>
    <x v="1"/>
    <x v="0"/>
    <n v="29"/>
    <n v="0"/>
    <n v="55"/>
    <x v="0"/>
    <x v="0"/>
    <x v="0"/>
    <x v="0"/>
    <n v="4"/>
    <n v="0"/>
    <n v="0"/>
    <x v="0"/>
    <x v="2"/>
    <x v="1"/>
    <x v="13"/>
    <x v="0"/>
    <x v="0"/>
  </r>
  <r>
    <s v="Bruten"/>
    <n v="157486"/>
    <n v="1783"/>
    <x v="1"/>
    <x v="1"/>
    <x v="1"/>
    <x v="0"/>
    <x v="0"/>
    <x v="0"/>
    <s v="Lund"/>
    <x v="0"/>
    <m/>
    <s v="Yes"/>
    <x v="0"/>
    <x v="1"/>
    <n v="-1.9299023957409049"/>
    <x v="0"/>
    <x v="2"/>
    <x v="1"/>
    <x v="0"/>
    <n v="6"/>
    <n v="0"/>
    <n v="8"/>
    <x v="0"/>
    <x v="0"/>
    <x v="0"/>
    <x v="0"/>
    <n v="6"/>
    <n v="2"/>
    <n v="4"/>
    <x v="0"/>
    <x v="2"/>
    <x v="1"/>
    <x v="13"/>
    <x v="1"/>
    <x v="0"/>
  </r>
  <r>
    <s v="Bruten"/>
    <n v="157489"/>
    <n v="1784"/>
    <x v="0"/>
    <x v="1"/>
    <x v="1"/>
    <x v="0"/>
    <x v="0"/>
    <x v="0"/>
    <s v="Lund"/>
    <x v="0"/>
    <s v="&lt;-2 SD"/>
    <s v="Yes"/>
    <x v="1"/>
    <x v="1"/>
    <n v="-2.1057415543099527"/>
    <x v="0"/>
    <x v="0"/>
    <x v="1"/>
    <x v="0"/>
    <n v="7"/>
    <n v="0"/>
    <n v="0"/>
    <x v="0"/>
    <x v="0"/>
    <x v="0"/>
    <x v="0"/>
    <n v="0"/>
    <n v="0"/>
    <n v="0"/>
    <x v="0"/>
    <x v="2"/>
    <x v="1"/>
    <x v="4"/>
    <x v="0"/>
    <x v="0"/>
  </r>
  <r>
    <s v="Bruten"/>
    <n v="157496"/>
    <n v="1785"/>
    <x v="0"/>
    <x v="0"/>
    <x v="1"/>
    <x v="0"/>
    <x v="0"/>
    <x v="5"/>
    <s v="Lund"/>
    <x v="1"/>
    <s v="&lt;-2 SD"/>
    <s v="Yes"/>
    <x v="0"/>
    <x v="0"/>
    <n v="-2.1436146038479018"/>
    <x v="1"/>
    <x v="1"/>
    <x v="0"/>
    <x v="0"/>
    <n v="8"/>
    <n v="0"/>
    <n v="0"/>
    <x v="0"/>
    <x v="0"/>
    <x v="0"/>
    <x v="0"/>
    <n v="1"/>
    <n v="0"/>
    <n v="0"/>
    <x v="0"/>
    <x v="1"/>
    <x v="0"/>
    <x v="13"/>
    <x v="0"/>
    <x v="0"/>
  </r>
  <r>
    <s v="Bruten"/>
    <n v="157759"/>
    <n v="1786"/>
    <x v="0"/>
    <x v="0"/>
    <x v="0"/>
    <x v="0"/>
    <x v="0"/>
    <x v="5"/>
    <s v="Uppsala"/>
    <x v="1"/>
    <m/>
    <s v="No"/>
    <x v="0"/>
    <x v="1"/>
    <n v="-0.63538168285377139"/>
    <x v="0"/>
    <x v="2"/>
    <x v="0"/>
    <x v="1"/>
    <n v="1"/>
    <n v="0"/>
    <n v="0"/>
    <x v="1"/>
    <x v="0"/>
    <x v="0"/>
    <x v="1"/>
    <n v="0"/>
    <n v="0"/>
    <n v="0"/>
    <x v="1"/>
    <x v="0"/>
    <x v="0"/>
    <x v="1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63986B-0A08-49B3-A28D-2AFDB2C9912B}" name="Pivottabell3" cacheId="175" applyNumberFormats="0" applyBorderFormats="0" applyFontFormats="0" applyPatternFormats="0" applyAlignmentFormats="0" applyWidthHeightFormats="1" dataCaption="Värden" grandTotalCaption="Total" showMissing="0" updatedVersion="6" minRefreshableVersion="3" itemPrintTitles="1" createdVersion="6" indent="0" outline="1" outlineData="1" multipleFieldFilters="0" rowHeaderCaption="" colHeaderCaption="">
  <location ref="B30:Q38" firstHeaderRow="1" firstDataRow="2" firstDataCol="1" rowPageCount="17" colPageCount="1"/>
  <pivotFields count="36">
    <pivotField dataField="1" showAll="0"/>
    <pivotField showAll="0"/>
    <pivotField showAll="0"/>
    <pivotField showAll="0">
      <items count="5">
        <item m="1" x="2"/>
        <item x="0"/>
        <item x="1"/>
        <item m="1" x="3"/>
        <item t="default"/>
      </items>
    </pivotField>
    <pivotField axis="axisPage" multipleItemSelectionAllowed="1" showAll="0">
      <items count="5">
        <item m="1" x="3"/>
        <item m="1" x="2"/>
        <item x="0"/>
        <item x="1"/>
        <item t="default"/>
      </items>
    </pivotField>
    <pivotField axis="axisPage" multipleItemSelectionAllowed="1" showAll="0">
      <items count="5">
        <item m="1" x="3"/>
        <item m="1" x="2"/>
        <item x="0"/>
        <item x="1"/>
        <item t="default"/>
      </items>
    </pivotField>
    <pivotField axis="axisPage" multipleItemSelectionAllowed="1" showAll="0">
      <items count="5">
        <item m="1" x="3"/>
        <item m="1" x="2"/>
        <item x="1"/>
        <item x="0"/>
        <item t="default"/>
      </items>
    </pivotField>
    <pivotField axis="axisPage" multipleItemSelectionAllowed="1" showAll="0">
      <items count="7">
        <item m="1" x="5"/>
        <item m="1" x="3"/>
        <item x="0"/>
        <item x="2"/>
        <item x="1"/>
        <item m="1" x="4"/>
        <item t="default"/>
      </items>
    </pivotField>
    <pivotField axis="axisRow">
      <items count="7">
        <item x="3"/>
        <item x="4"/>
        <item x="5"/>
        <item x="2"/>
        <item x="1"/>
        <item x="0"/>
        <item t="default"/>
      </items>
    </pivotField>
    <pivotField showAll="0"/>
    <pivotField showAll="0">
      <items count="5">
        <item x="1"/>
        <item x="0"/>
        <item m="1" x="3"/>
        <item m="1" x="2"/>
        <item t="default"/>
      </items>
    </pivotField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axis="axisPage" multipleItemSelectionAllowed="1" showAll="0">
      <items count="9">
        <item x="1"/>
        <item x="0"/>
        <item x="2"/>
        <item m="1" x="4"/>
        <item m="1" x="6"/>
        <item m="1" x="5"/>
        <item m="1" x="3"/>
        <item m="1" x="7"/>
        <item t="default"/>
      </items>
    </pivotField>
    <pivotField showAll="0"/>
    <pivotField showAll="0">
      <items count="12">
        <item m="1" x="7"/>
        <item m="1" x="3"/>
        <item m="1" x="9"/>
        <item x="1"/>
        <item m="1" x="4"/>
        <item m="1" x="8"/>
        <item m="1" x="6"/>
        <item x="0"/>
        <item m="1" x="10"/>
        <item m="1" x="2"/>
        <item m="1" x="5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multipleItemSelectionAllowed="1" showAll="0">
      <items count="6">
        <item m="1" x="3"/>
        <item m="1" x="4"/>
        <item x="0"/>
        <item x="1"/>
        <item x="2"/>
        <item t="default"/>
      </items>
    </pivotField>
    <pivotField axis="axisPage" multipleItemSelectionAllowed="1" showAll="0">
      <items count="5">
        <item m="1" x="2"/>
        <item m="1" x="3"/>
        <item x="1"/>
        <item x="0"/>
        <item t="default"/>
      </items>
    </pivotField>
    <pivotField showAll="0"/>
    <pivotField showAll="0"/>
    <pivotField showAll="0"/>
    <pivotField axis="axisPage" multipleItemSelectionAllowed="1" showAll="0">
      <items count="5">
        <item m="1" x="2"/>
        <item m="1" x="3"/>
        <item x="1"/>
        <item x="0"/>
        <item t="default"/>
      </items>
    </pivotField>
    <pivotField axis="axisPage" multipleItemSelectionAllowed="1" showAll="0">
      <items count="5">
        <item m="1" x="3"/>
        <item m="1" x="2"/>
        <item x="1"/>
        <item x="0"/>
        <item t="default"/>
      </items>
    </pivotField>
    <pivotField axis="axisPage" multipleItemSelectionAllowed="1" showAll="0">
      <items count="5">
        <item m="1" x="3"/>
        <item m="1" x="2"/>
        <item x="1"/>
        <item x="0"/>
        <item t="default"/>
      </items>
    </pivotField>
    <pivotField axis="axisPage" multipleItemSelectionAllowed="1" showAll="0">
      <items count="5">
        <item m="1" x="3"/>
        <item m="1" x="2"/>
        <item x="1"/>
        <item x="0"/>
        <item t="default"/>
      </items>
    </pivotField>
    <pivotField showAll="0"/>
    <pivotField showAll="0"/>
    <pivotField showAll="0"/>
    <pivotField axis="axisPage" multipleItemSelectionAllowed="1" showAll="0">
      <items count="5">
        <item m="1" x="3"/>
        <item m="1" x="2"/>
        <item x="1"/>
        <item x="0"/>
        <item t="default"/>
      </items>
    </pivotField>
    <pivotField axis="axisPage" multipleItemSelectionAllowed="1" showAll="0">
      <items count="10">
        <item m="1" x="8"/>
        <item m="1" x="4"/>
        <item m="1" x="5"/>
        <item x="1"/>
        <item x="0"/>
        <item x="2"/>
        <item m="1" x="7"/>
        <item m="1" x="6"/>
        <item m="1" x="3"/>
        <item t="default"/>
      </items>
    </pivotField>
    <pivotField axis="axisPage" multipleItemSelectionAllowed="1" showAll="0">
      <items count="9">
        <item m="1" x="4"/>
        <item m="1" x="5"/>
        <item x="2"/>
        <item x="0"/>
        <item x="1"/>
        <item m="1" x="7"/>
        <item m="1" x="6"/>
        <item m="1" x="3"/>
        <item t="default"/>
      </items>
    </pivotField>
    <pivotField axis="axisCol">
      <items count="16">
        <item h="1" m="1" x="14"/>
        <item x="0"/>
        <item x="1"/>
        <item x="2"/>
        <item x="3"/>
        <item x="4"/>
        <item x="6"/>
        <item x="5"/>
        <item x="7"/>
        <item x="8"/>
        <item x="10"/>
        <item x="9"/>
        <item x="11"/>
        <item x="12"/>
        <item x="13"/>
        <item t="default"/>
      </items>
    </pivotField>
    <pivotField axis="axisPage" multipleItemSelectionAllowed="1" showAll="0">
      <items count="5">
        <item m="1" x="2"/>
        <item m="1" x="3"/>
        <item x="0"/>
        <item x="1"/>
        <item t="default"/>
      </items>
    </pivotField>
    <pivotField axis="axisPage" multipleItemSelectionAllowed="1" showAll="0">
      <items count="7">
        <item m="1" x="5"/>
        <item m="1" x="3"/>
        <item m="1" x="4"/>
        <item x="1"/>
        <item x="0"/>
        <item m="1" x="2"/>
        <item t="default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3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7">
    <pageField fld="7" hier="-1"/>
    <pageField fld="14" hier="-1"/>
    <pageField fld="17" hier="-1"/>
    <pageField fld="18" hier="-1"/>
    <pageField fld="19" hier="-1"/>
    <pageField fld="24" hier="-1"/>
    <pageField fld="30" hier="-1"/>
    <pageField fld="25" hier="-1"/>
    <pageField fld="26" hier="-1"/>
    <pageField fld="23" hier="-1"/>
    <pageField fld="31" hier="-1"/>
    <pageField fld="4" hier="-1"/>
    <pageField fld="5" hier="-1"/>
    <pageField fld="6" hier="-1"/>
    <pageField fld="34" hier="-1"/>
    <pageField fld="32" hier="-1"/>
    <pageField fld="35" hier="-1"/>
  </pageFields>
  <dataFields count="1">
    <dataField name="Antal av Vkedj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EDFDE9-F8F1-4D5E-871C-6D40366033E6}" name="Pivottabell2" cacheId="175" applyNumberFormats="0" applyBorderFormats="0" applyFontFormats="0" applyPatternFormats="0" applyAlignmentFormats="0" applyWidthHeightFormats="1" dataCaption="Värden" grandTotalCaption="Total" showMissing="0" updatedVersion="6" minRefreshableVersion="3" itemPrintTitles="1" createdVersion="6" indent="0" outline="1" outlineData="1" multipleFieldFilters="0" rowHeaderCaption="" colHeaderCaption="">
  <location ref="W30:AL38" firstHeaderRow="1" firstDataRow="2" firstDataCol="1"/>
  <pivotFields count="36">
    <pivotField dataField="1" showAll="0"/>
    <pivotField showAll="0"/>
    <pivotField showAll="0"/>
    <pivotField showAll="0">
      <items count="5">
        <item m="1" x="2"/>
        <item x="0"/>
        <item x="1"/>
        <item m="1" x="3"/>
        <item t="default"/>
      </items>
    </pivotField>
    <pivotField showAll="0"/>
    <pivotField showAll="0"/>
    <pivotField showAll="0"/>
    <pivotField showAll="0"/>
    <pivotField axis="axisRow">
      <items count="7">
        <item x="3"/>
        <item x="4"/>
        <item x="5"/>
        <item x="2"/>
        <item x="1"/>
        <item x="0"/>
        <item t="default"/>
      </items>
    </pivotField>
    <pivotField showAll="0"/>
    <pivotField showAll="0">
      <items count="5">
        <item x="1"/>
        <item x="0"/>
        <item m="1" x="3"/>
        <item m="1" x="2"/>
        <item t="default"/>
      </items>
    </pivotField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>
      <items count="12">
        <item m="1" x="7"/>
        <item m="1" x="3"/>
        <item m="1" x="9"/>
        <item x="1"/>
        <item m="1" x="4"/>
        <item m="1" x="8"/>
        <item m="1" x="6"/>
        <item x="0"/>
        <item m="1" x="10"/>
        <item m="1" x="2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>
      <items count="16">
        <item h="1" m="1" x="14"/>
        <item x="0"/>
        <item x="1"/>
        <item x="2"/>
        <item x="3"/>
        <item x="4"/>
        <item x="6"/>
        <item x="5"/>
        <item x="7"/>
        <item x="8"/>
        <item x="10"/>
        <item x="9"/>
        <item x="11"/>
        <item x="12"/>
        <item x="13"/>
        <item t="default"/>
      </items>
    </pivotField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3"/>
  </colFields>
  <col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Antal av Vkedj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born" xr10:uid="{DF2F5B9C-E67C-4AE8-A7E6-FD16BBA0255D}" sourceName="Inborn">
  <pivotTables>
    <pivotTable tabId="2" name="Pivottabell3"/>
    <pivotTable tabId="2" name="Pivottabell2"/>
  </pivotTables>
  <data>
    <tabular pivotCacheId="202547948" showMissing="0">
      <items count="4">
        <i x="1" s="1"/>
        <i x="0" s="1"/>
        <i x="3" s="1" nd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GA_class__w" xr10:uid="{88BAD43A-9A4C-468D-9518-B58BA6EE70F3}" sourceName="GA class (w)">
  <pivotTables>
    <pivotTable tabId="2" name="Pivottabell3"/>
    <pivotTable tabId="2" name="Pivottabell2"/>
  </pivotTables>
  <data>
    <tabular pivotCacheId="202547948" showMissing="0">
      <items count="4">
        <i x="1" s="1"/>
        <i x="0" s="1"/>
        <i x="2" s="1" nd="1"/>
        <i x="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Sex" xr10:uid="{87953E43-DA13-4192-B532-26EE80228FAB}" sourceName="Sex">
  <pivotTables>
    <pivotTable tabId="2" name="Pivottabell3"/>
    <pivotTable tabId="2" name="Pivottabell2"/>
  </pivotTables>
  <data>
    <tabular pivotCacheId="202547948" showMissing="0">
      <items count="4">
        <i x="0" s="1"/>
        <i x="1" s="1"/>
        <i x="2" s="1" nd="1"/>
        <i x="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BW_z_score" xr10:uid="{0808F80F-1F03-4859-A358-5302684CDD42}" sourceName="BW z-score">
  <pivotTables>
    <pivotTable tabId="2" name="Pivottabell3"/>
    <pivotTable tabId="2" name="Pivottabell2"/>
  </pivotTables>
  <data>
    <tabular pivotCacheId="202547948" showMissing="0">
      <items count="11">
        <i x="1" s="1"/>
        <i x="0" s="1"/>
        <i x="7" s="1" nd="1"/>
        <i x="3" s="1" nd="1"/>
        <i x="9" s="1" nd="1"/>
        <i x="4" s="1" nd="1"/>
        <i x="8" s="1" nd="1"/>
        <i x="6" s="1" nd="1"/>
        <i x="10" s="1" nd="1"/>
        <i x="2" s="1" nd="1"/>
        <i x="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born" xr10:uid="{E77750CE-AAFA-4F32-982E-C26BC9842694}" cache="Utsnitt_Inborn" caption="Inborn" rowHeight="234950"/>
  <slicer name="GA class (w)" xr10:uid="{88E7A228-1D17-4E88-8F73-96F9A017B02D}" cache="Utsnitt_GA_class__w" caption="GA class (w)" rowHeight="234950"/>
  <slicer name="Sex" xr10:uid="{81E6F4BF-FAA3-457F-AF68-94707EE90568}" cache="Utsnitt_Sex" caption="Sex" rowHeight="234950"/>
  <slicer name="BW z-score" xr10:uid="{7B59ED00-DDA4-41BD-BD42-800FAFE2CE78}" cache="Utsnitt_BW_z_score" caption="BW z-score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51A405-E0CB-476E-9491-5B5F5FA74DEF}" name="Tabell2" displayName="Tabell2" ref="A1:P1815" totalsRowShown="0" headerRowDxfId="64">
  <autoFilter ref="A1:P1815" xr:uid="{E7383F09-F94D-4042-A5CA-17749EA600CF}"/>
  <tableColumns count="16">
    <tableColumn id="1" xr3:uid="{31BC6C7C-A627-4D82-8A2F-7144BDA14FF8}" name="BarnID"/>
    <tableColumn id="15" xr3:uid="{D42C574D-59EC-4448-B421-D1E1D5CA0F17}" name="MorPnr"/>
    <tableColumn id="2" xr3:uid="{485726E6-0D99-41D3-9A86-F37C1BB3A9ED}" name="Antal foster"/>
    <tableColumn id="3" xr3:uid="{FD7A6195-CC9E-421A-8BDE-74755BAE2C98}" name="Multiplicity"/>
    <tableColumn id="4" xr3:uid="{E099740C-BFFD-4F7C-A728-3BCA1FE88E2E}" name="Thoraxdränage"/>
    <tableColumn id="12" xr3:uid="{EBA3EF34-EE12-40A7-BAB9-7BD7527F98CC}" name="ThxDrain"/>
    <tableColumn id="5" xr3:uid="{81DBD875-B60B-4BB7-A996-09CE3D6EBBAC}" name="Utskriven till hemvård"/>
    <tableColumn id="13" xr3:uid="{2E561AAA-EBFE-4256-8467-989548DB5BF8}" name="HomeCare"/>
    <tableColumn id="6" xr3:uid="{76F32A14-F9CA-4F56-B2A2-9DBE7F6A2E12}" name="Unik">
      <calculatedColumnFormula>IF(A2=S2,0,1)</calculatedColumnFormula>
    </tableColumn>
    <tableColumn id="7" xr3:uid="{6C9381C2-DFF4-4B12-A657-F1653E3C9856}" name="BarnID2"/>
    <tableColumn id="8" xr3:uid="{7FBFFD00-5F0E-4890-9711-38064D3C1696}" name="Grav.längd (v)"/>
    <tableColumn id="9" xr3:uid="{512BCAD5-E011-42B0-AE3B-41FFA9D4B054}" name="Födelsevikt"/>
    <tableColumn id="10" xr3:uid="{C6B1627A-916A-4BB0-BC77-4BEFF65EC297}" name="Förväntad vikt"/>
    <tableColumn id="14" xr3:uid="{FA2C2472-3D3D-4ACA-BE82-EC1DA35624C0}" name="FV_z-score" dataDxfId="63"/>
    <tableColumn id="11" xr3:uid="{F0A6602E-F406-4D52-9006-A55332C543D1}" name="Utskrivningsdatum" dataDxfId="62"/>
    <tableColumn id="16" xr3:uid="{B2E191BD-3E1C-4654-962C-77116F7863BD}" name="Unik2" dataDxfId="61">
      <calculatedColumnFormula>IF(J2=S2,0,1)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CD8ED5-91CE-4140-97AB-5200A52A37C9}" name="Tabell1" displayName="Tabell1" ref="A1:AJ1787" totalsRowShown="0" headerRowDxfId="60">
  <autoFilter ref="A1:AJ1787" xr:uid="{21CD7525-221A-4F61-B8CD-89C69A03B603}">
    <filterColumn colId="16">
      <filters>
        <filter val="2. &gt;= -2SD"/>
      </filters>
    </filterColumn>
  </autoFilter>
  <sortState xmlns:xlrd2="http://schemas.microsoft.com/office/spreadsheetml/2017/richdata2" ref="A2:AJ1787">
    <sortCondition ref="B1:B1787"/>
  </sortState>
  <tableColumns count="36">
    <tableColumn id="54" xr3:uid="{55239D08-EE73-42A1-9533-F6D8AED45B6D}" name="Vkedja" dataDxfId="59"/>
    <tableColumn id="4" xr3:uid="{CAD25051-ABAB-49D3-8579-3E01F856154B}" name="BarnID" dataDxfId="58" totalsRowDxfId="57"/>
    <tableColumn id="3" xr3:uid="{029F41EF-1D68-40B1-BEAF-303EAF9A0D1F}" name="Löpnr"/>
    <tableColumn id="5" xr3:uid="{120BC6C7-A0DC-40A6-9495-E132058CB258}" name="Sex"/>
    <tableColumn id="16" xr3:uid="{413874D9-2781-4E12-BC07-CE46BFF0FCB3}" name="ExtraO2_36w" dataDxfId="56"/>
    <tableColumn id="14" xr3:uid="{ACCB6862-1DA1-43B4-A126-0FDD2C1D75B1}" name="Severe BPD" dataDxfId="55"/>
    <tableColumn id="15" xr3:uid="{25636084-2E58-49C4-953A-BC76853110B5}" name="IVH grade 3-4" dataDxfId="54"/>
    <tableColumn id="39" xr3:uid="{20BC97D6-81AA-40DE-8F68-E7808BFB8EED}" name="AntenatSteroid" dataDxfId="53"/>
    <tableColumn id="57" xr3:uid="{1264BFE7-48CB-46A3-B190-2B8ECFA1D7FD}" name="HospRegion" dataDxfId="52"/>
    <tableColumn id="62" xr3:uid="{A44F283D-7E77-48DB-A7E3-F9B6701CBE28}" name="BostRegion" dataDxfId="51"/>
    <tableColumn id="1" xr3:uid="{D3310C92-F6B2-4BF7-9214-E395C8575960}" name="Inborn" dataDxfId="50"/>
    <tableColumn id="64" xr3:uid="{35A84D9E-9A85-482A-A89F-4D6DC303FEDE}" name="Inborn &lt;25w" dataDxfId="49"/>
    <tableColumn id="65" xr3:uid="{11F26EB8-55E5-45DB-AA2C-DC4D7869322C}" name="Inborn 25-27w" dataDxfId="48"/>
    <tableColumn id="41" xr3:uid="{C3D1CE54-EB6D-4221-99E1-8AF1C4FA25C4}" name="GA class (w)" dataDxfId="47"/>
    <tableColumn id="42" xr3:uid="{F6810FC9-B31C-4383-8BD9-C742F0F7D3AC}" name="Delivery " dataDxfId="46"/>
    <tableColumn id="6" xr3:uid="{34E07BA8-509F-4D91-80A4-80D25E99CA39}" name="FV_SD" dataDxfId="45" totalsRowDxfId="44"/>
    <tableColumn id="7" xr3:uid="{BE6BADA4-87E7-40BE-8CE0-CE128E017552}" name="BW z-score" dataDxfId="43" totalsRowDxfId="42"/>
    <tableColumn id="45" xr3:uid="{39FD3CEA-2E1B-49A1-AF88-561524CB1951}" name="Surf &lt;2h" dataDxfId="41"/>
    <tableColumn id="17" xr3:uid="{59B0C6B8-57C9-4A9B-B00D-37EC670C92F3}" name="PostnatSteroid (system)" dataDxfId="40"/>
    <tableColumn id="18" xr3:uid="{9D22B562-E4D0-4D0E-B241-525DC4F4E2DC}" name="PostnatSteroid (inhal)" dataDxfId="39"/>
    <tableColumn id="19" xr3:uid="{85669E70-4C70-4ECF-BB13-056F57BC65C3}" name="CPAPdygn"/>
    <tableColumn id="20" xr3:uid="{071F2533-EA6D-40F2-8593-183772B3C054}" name="HFNCdygn"/>
    <tableColumn id="21" xr3:uid="{9FF93B75-1BAF-4DE6-A44D-25EF7FA45BD7}" name="RESPdygn"/>
    <tableColumn id="46" xr3:uid="{9F1C81B9-AE0F-4CBD-BD5C-9D22AD618C1E}" name="Late onset sepsis" dataDxfId="38"/>
    <tableColumn id="23" xr3:uid="{865908E5-8EFF-455D-933B-6049917D344D}" name="InsulinAdmin" dataDxfId="37"/>
    <tableColumn id="24" xr3:uid="{EE31B530-D930-4F15-9D98-37C4E6A307EC}" name="PDA_Pharmacol" dataDxfId="36"/>
    <tableColumn id="25" xr3:uid="{E2C3895D-D5D6-4A35-B0D7-7927C07D8F62}" name="PDA_Surgery" dataDxfId="35"/>
    <tableColumn id="29" xr3:uid="{D2E834B4-C056-4419-A419-86CFE8FD2E1B}" name="EryTransf"/>
    <tableColumn id="30" xr3:uid="{08677984-B600-4707-9A12-072873BA437E}" name="PlasmaTransf"/>
    <tableColumn id="31" xr3:uid="{EBC52C57-BA3C-4CC6-B732-8D750DED0CE7}" name="TrcTransf"/>
    <tableColumn id="32" xr3:uid="{A873D0BF-5061-4C12-86D1-2EB24BFC1052}" name="InotropeAdmin" dataDxfId="34"/>
    <tableColumn id="2" xr3:uid="{1ED2CBCB-7E17-4E74-8D4F-0572008A709C}" name="ROP_Treat" dataDxfId="33"/>
    <tableColumn id="37" xr3:uid="{28122D10-82E0-44A7-9BEB-031F82179B76}" name="BreastfeedDischarge" dataDxfId="32"/>
    <tableColumn id="49" xr3:uid="{A35E4A94-E5CB-4480-89BE-EEFE71810DCB}" name="Tertial" dataDxfId="31"/>
    <tableColumn id="51" xr3:uid="{32BE3C4A-1355-4082-B340-FC6C2D2B4F01}" name="Survival" dataDxfId="30"/>
    <tableColumn id="52" xr3:uid="{9D3C03B4-91E2-4931-BECB-3E7232848F14}" name="FollolwUp24m" dataDxfId="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9372-F459-4059-A9E6-D98A62D606D3}">
  <sheetPr>
    <tabColor theme="4" tint="0.79998168889431442"/>
  </sheetPr>
  <dimension ref="A1:BW149"/>
  <sheetViews>
    <sheetView showGridLines="0" showRowColHeaders="0" tabSelected="1" zoomScale="90" zoomScaleNormal="90" workbookViewId="0">
      <selection activeCell="T122" sqref="T122:U122"/>
    </sheetView>
  </sheetViews>
  <sheetFormatPr defaultRowHeight="14.4" x14ac:dyDescent="0.3"/>
  <cols>
    <col min="1" max="1" width="2.77734375" style="11" customWidth="1"/>
    <col min="2" max="2" width="22.109375" style="11" bestFit="1" customWidth="1"/>
    <col min="3" max="3" width="9.109375" style="11" bestFit="1" customWidth="1"/>
    <col min="4" max="16" width="5.44140625" style="14" bestFit="1" customWidth="1"/>
    <col min="17" max="17" width="8.109375" style="14" customWidth="1"/>
    <col min="18" max="18" width="4.88671875" style="14" customWidth="1"/>
    <col min="19" max="19" width="7.6640625" style="11" customWidth="1"/>
    <col min="20" max="21" width="7.21875" style="11" customWidth="1"/>
    <col min="22" max="22" width="4.88671875" style="11" customWidth="1"/>
    <col min="23" max="23" width="14.6640625" style="11" bestFit="1" customWidth="1"/>
    <col min="24" max="24" width="6.88671875" style="14" customWidth="1"/>
    <col min="25" max="33" width="5.44140625" style="14" bestFit="1" customWidth="1"/>
    <col min="34" max="34" width="7.21875" style="14" customWidth="1"/>
    <col min="35" max="35" width="6.109375" style="14" bestFit="1" customWidth="1"/>
    <col min="36" max="36" width="7.5546875" style="14" bestFit="1" customWidth="1"/>
    <col min="37" max="37" width="5.44140625" style="14" bestFit="1" customWidth="1"/>
    <col min="38" max="38" width="7.5546875" style="14" customWidth="1"/>
    <col min="39" max="39" width="14.33203125" style="14" bestFit="1" customWidth="1"/>
    <col min="40" max="42" width="11.6640625" style="14" bestFit="1" customWidth="1"/>
    <col min="43" max="45" width="6.6640625" style="14" customWidth="1"/>
    <col min="46" max="46" width="14.6640625" style="14" customWidth="1"/>
    <col min="47" max="47" width="6.6640625" style="14" customWidth="1"/>
    <col min="48" max="55" width="7.6640625" style="14" customWidth="1"/>
    <col min="56" max="56" width="10.21875" style="14" bestFit="1" customWidth="1"/>
    <col min="57" max="57" width="10.21875" style="14" customWidth="1"/>
    <col min="58" max="58" width="7" style="11" customWidth="1"/>
    <col min="59" max="59" width="7.44140625" style="11" customWidth="1"/>
    <col min="60" max="60" width="9.88671875" style="11" bestFit="1" customWidth="1"/>
    <col min="61" max="61" width="6" style="11" customWidth="1"/>
    <col min="62" max="62" width="7.109375" style="11" bestFit="1" customWidth="1"/>
    <col min="63" max="63" width="6" style="11" customWidth="1"/>
    <col min="64" max="64" width="7.109375" style="11" bestFit="1" customWidth="1"/>
    <col min="65" max="65" width="6" style="11" customWidth="1"/>
    <col min="66" max="66" width="7.109375" style="11" customWidth="1"/>
    <col min="67" max="81" width="8.88671875" style="11" customWidth="1"/>
    <col min="82" max="16384" width="8.88671875" style="11"/>
  </cols>
  <sheetData>
    <row r="1" spans="2:59" ht="14.4" customHeight="1" x14ac:dyDescent="0.3"/>
    <row r="2" spans="2:59" x14ac:dyDescent="0.3">
      <c r="B2" s="187"/>
      <c r="C2" s="187"/>
      <c r="S2" s="19" t="s">
        <v>117</v>
      </c>
      <c r="BF2" s="187"/>
      <c r="BG2" s="187"/>
    </row>
    <row r="3" spans="2:59" x14ac:dyDescent="0.3">
      <c r="B3" s="12"/>
      <c r="C3" s="14"/>
    </row>
    <row r="5" spans="2:59" ht="18" x14ac:dyDescent="0.35">
      <c r="AH5" s="192" t="s">
        <v>106</v>
      </c>
      <c r="AI5" s="193"/>
      <c r="AJ5" s="193"/>
      <c r="AK5" s="193"/>
      <c r="AL5" s="193"/>
    </row>
    <row r="6" spans="2:59" x14ac:dyDescent="0.3">
      <c r="B6" s="14"/>
      <c r="C6" s="14"/>
    </row>
    <row r="7" spans="2:59" x14ac:dyDescent="0.3">
      <c r="B7" s="14"/>
      <c r="C7" s="14"/>
    </row>
    <row r="9" spans="2:59" x14ac:dyDescent="0.3">
      <c r="B9" s="78"/>
    </row>
    <row r="11" spans="2:59" ht="18" x14ac:dyDescent="0.35">
      <c r="B11" s="192" t="s">
        <v>107</v>
      </c>
      <c r="C11" s="193"/>
    </row>
    <row r="12" spans="2:59" x14ac:dyDescent="0.3">
      <c r="B12" s="107" t="s">
        <v>93</v>
      </c>
      <c r="C12" t="s">
        <v>18</v>
      </c>
    </row>
    <row r="13" spans="2:59" x14ac:dyDescent="0.3">
      <c r="B13" s="107" t="s">
        <v>66</v>
      </c>
      <c r="C13" t="s">
        <v>18</v>
      </c>
    </row>
    <row r="14" spans="2:59" ht="14.4" customHeight="1" x14ac:dyDescent="0.3">
      <c r="B14" s="107" t="s">
        <v>200</v>
      </c>
      <c r="C14" t="s">
        <v>18</v>
      </c>
      <c r="D14" s="40"/>
    </row>
    <row r="15" spans="2:59" x14ac:dyDescent="0.3">
      <c r="B15" s="107" t="s">
        <v>94</v>
      </c>
      <c r="C15" t="s">
        <v>18</v>
      </c>
      <c r="D15" s="40"/>
    </row>
    <row r="16" spans="2:59" x14ac:dyDescent="0.3">
      <c r="B16" s="107" t="s">
        <v>95</v>
      </c>
      <c r="C16" t="s">
        <v>18</v>
      </c>
      <c r="D16" s="40"/>
    </row>
    <row r="17" spans="2:71" x14ac:dyDescent="0.3">
      <c r="B17" s="107" t="s">
        <v>96</v>
      </c>
      <c r="C17" t="s">
        <v>18</v>
      </c>
      <c r="D17" s="40"/>
    </row>
    <row r="18" spans="2:71" x14ac:dyDescent="0.3">
      <c r="B18" s="107" t="s">
        <v>97</v>
      </c>
      <c r="C18" t="s">
        <v>18</v>
      </c>
      <c r="D18" s="40"/>
    </row>
    <row r="19" spans="2:71" x14ac:dyDescent="0.3">
      <c r="B19" s="107" t="s">
        <v>77</v>
      </c>
      <c r="C19" t="s">
        <v>18</v>
      </c>
      <c r="D19" s="40"/>
    </row>
    <row r="20" spans="2:71" x14ac:dyDescent="0.3">
      <c r="B20" s="107" t="s">
        <v>76</v>
      </c>
      <c r="C20" t="s">
        <v>18</v>
      </c>
      <c r="D20" s="40"/>
      <c r="AM20" s="11"/>
      <c r="AN20" s="11"/>
    </row>
    <row r="21" spans="2:71" x14ac:dyDescent="0.3">
      <c r="B21" s="107" t="s">
        <v>68</v>
      </c>
      <c r="C21" t="s">
        <v>18</v>
      </c>
      <c r="D21" s="40"/>
      <c r="AM21" s="11"/>
      <c r="AN21" s="11"/>
    </row>
    <row r="22" spans="2:71" x14ac:dyDescent="0.3">
      <c r="B22" s="107" t="s">
        <v>72</v>
      </c>
      <c r="C22" t="s">
        <v>18</v>
      </c>
      <c r="D22" s="40"/>
      <c r="AM22" s="11"/>
      <c r="AN22" s="11"/>
    </row>
    <row r="23" spans="2:71" x14ac:dyDescent="0.3">
      <c r="B23" s="107" t="s">
        <v>78</v>
      </c>
      <c r="C23" t="s">
        <v>18</v>
      </c>
      <c r="D23" s="40"/>
      <c r="AM23" s="11"/>
      <c r="AN23" s="11"/>
    </row>
    <row r="24" spans="2:71" x14ac:dyDescent="0.3">
      <c r="B24" s="107" t="s">
        <v>71</v>
      </c>
      <c r="C24" t="s">
        <v>18</v>
      </c>
      <c r="D24" s="40"/>
      <c r="AM24" s="11"/>
      <c r="AN24" s="11"/>
      <c r="BM24" s="20"/>
      <c r="BN24" s="20"/>
      <c r="BO24" s="20"/>
      <c r="BP24" s="20"/>
    </row>
    <row r="25" spans="2:71" x14ac:dyDescent="0.3">
      <c r="B25" s="107" t="s">
        <v>70</v>
      </c>
      <c r="C25" t="s">
        <v>18</v>
      </c>
      <c r="D25" s="40"/>
      <c r="AM25" s="11"/>
      <c r="AN25" s="11"/>
      <c r="BM25" s="20"/>
      <c r="BN25" s="20"/>
      <c r="BO25" s="20"/>
      <c r="BP25" s="20"/>
    </row>
    <row r="26" spans="2:71" x14ac:dyDescent="0.3">
      <c r="B26" s="107" t="s">
        <v>59</v>
      </c>
      <c r="C26" t="s">
        <v>18</v>
      </c>
      <c r="AM26" s="11"/>
      <c r="AN26" s="11"/>
      <c r="AV26" s="11"/>
      <c r="AW26" s="11"/>
      <c r="AX26" s="11"/>
      <c r="AY26" s="11"/>
      <c r="AZ26" s="11"/>
      <c r="BA26" s="11"/>
      <c r="BB26" s="11"/>
      <c r="BC26" s="11"/>
    </row>
    <row r="27" spans="2:71" x14ac:dyDescent="0.3">
      <c r="B27" s="107" t="s">
        <v>73</v>
      </c>
      <c r="C27" t="s">
        <v>18</v>
      </c>
      <c r="D27" s="40"/>
      <c r="AM27" s="11"/>
      <c r="AN27" s="11"/>
      <c r="AQ27" s="11"/>
      <c r="AR27" s="11"/>
      <c r="AS27" s="11"/>
      <c r="BM27" s="20"/>
      <c r="BN27" s="20"/>
      <c r="BO27" s="20"/>
      <c r="BP27" s="20"/>
    </row>
    <row r="28" spans="2:71" ht="15" customHeight="1" x14ac:dyDescent="0.3">
      <c r="B28" s="107" t="s">
        <v>75</v>
      </c>
      <c r="C28" t="s">
        <v>18</v>
      </c>
      <c r="AM28" s="11"/>
      <c r="AN28" s="11"/>
      <c r="AQ28" s="11"/>
      <c r="AR28" s="16"/>
      <c r="AS28" s="11"/>
      <c r="BF28" s="179" t="s">
        <v>180</v>
      </c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</row>
    <row r="29" spans="2:71" ht="15.6" customHeight="1" x14ac:dyDescent="0.3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4" t="s">
        <v>191</v>
      </c>
      <c r="R29" s="194"/>
      <c r="S29" s="194"/>
      <c r="T29" s="194"/>
      <c r="U29" s="194"/>
      <c r="V29" s="194"/>
      <c r="W29" s="194"/>
      <c r="AM29" s="12"/>
      <c r="AZ29" s="162"/>
      <c r="BA29" s="162"/>
      <c r="BB29" s="162"/>
      <c r="BF29" s="18">
        <f t="shared" ref="BF29:BS29" si="0">BF96-BF91</f>
        <v>0</v>
      </c>
      <c r="BG29" s="18">
        <f t="shared" si="0"/>
        <v>0</v>
      </c>
      <c r="BH29" s="18">
        <f t="shared" si="0"/>
        <v>0</v>
      </c>
      <c r="BI29" s="18">
        <f t="shared" si="0"/>
        <v>0</v>
      </c>
      <c r="BJ29" s="18">
        <f t="shared" si="0"/>
        <v>0</v>
      </c>
      <c r="BK29" s="18">
        <f t="shared" si="0"/>
        <v>0</v>
      </c>
      <c r="BL29" s="18">
        <f t="shared" si="0"/>
        <v>0</v>
      </c>
      <c r="BM29" s="18">
        <f t="shared" si="0"/>
        <v>0</v>
      </c>
      <c r="BN29" s="18">
        <f t="shared" si="0"/>
        <v>0</v>
      </c>
      <c r="BO29" s="18">
        <f t="shared" si="0"/>
        <v>0</v>
      </c>
      <c r="BP29" s="18">
        <f t="shared" si="0"/>
        <v>0</v>
      </c>
      <c r="BQ29" s="18">
        <f t="shared" si="0"/>
        <v>0</v>
      </c>
      <c r="BR29" s="18">
        <f t="shared" si="0"/>
        <v>0</v>
      </c>
      <c r="BS29" s="18">
        <f t="shared" si="0"/>
        <v>0</v>
      </c>
    </row>
    <row r="30" spans="2:71" ht="19.8" hidden="1" customHeight="1" x14ac:dyDescent="0.3">
      <c r="B30" s="107" t="s">
        <v>98</v>
      </c>
      <c r="C30" s="107" t="s">
        <v>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W30" s="107" t="s">
        <v>98</v>
      </c>
      <c r="X30" s="107" t="s">
        <v>1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V30" s="179" t="s">
        <v>175</v>
      </c>
      <c r="AW30" s="179"/>
      <c r="AX30" s="179"/>
      <c r="AY30" s="179"/>
      <c r="AZ30" s="179"/>
      <c r="BA30" s="179"/>
      <c r="BB30" s="179"/>
      <c r="BC30" s="17"/>
      <c r="BD30" s="17"/>
      <c r="BE30" s="17"/>
    </row>
    <row r="31" spans="2:71" hidden="1" x14ac:dyDescent="0.3">
      <c r="B31" s="107" t="s">
        <v>1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86</v>
      </c>
      <c r="I31" t="s">
        <v>85</v>
      </c>
      <c r="J31" t="s">
        <v>87</v>
      </c>
      <c r="K31" t="s">
        <v>88</v>
      </c>
      <c r="L31" t="s">
        <v>90</v>
      </c>
      <c r="M31" t="s">
        <v>89</v>
      </c>
      <c r="N31" t="s">
        <v>91</v>
      </c>
      <c r="O31" t="s">
        <v>92</v>
      </c>
      <c r="P31" t="s">
        <v>190</v>
      </c>
      <c r="Q31" t="s">
        <v>19</v>
      </c>
      <c r="R31"/>
      <c r="S31"/>
      <c r="W31" s="107" t="s">
        <v>1</v>
      </c>
      <c r="X31" t="s">
        <v>80</v>
      </c>
      <c r="Y31" t="s">
        <v>81</v>
      </c>
      <c r="Z31" t="s">
        <v>82</v>
      </c>
      <c r="AA31" t="s">
        <v>83</v>
      </c>
      <c r="AB31" t="s">
        <v>84</v>
      </c>
      <c r="AC31" t="s">
        <v>86</v>
      </c>
      <c r="AD31" t="s">
        <v>85</v>
      </c>
      <c r="AE31" t="s">
        <v>87</v>
      </c>
      <c r="AF31" t="s">
        <v>88</v>
      </c>
      <c r="AG31" t="s">
        <v>90</v>
      </c>
      <c r="AH31" t="s">
        <v>89</v>
      </c>
      <c r="AI31" t="s">
        <v>91</v>
      </c>
      <c r="AJ31" t="s">
        <v>92</v>
      </c>
      <c r="AK31" t="s">
        <v>190</v>
      </c>
      <c r="AL31" t="s">
        <v>19</v>
      </c>
      <c r="AM31"/>
      <c r="AV31" s="138" t="s">
        <v>52</v>
      </c>
      <c r="AW31" s="139"/>
      <c r="AX31" s="139"/>
      <c r="AY31" s="140"/>
      <c r="AZ31" s="163" t="s">
        <v>53</v>
      </c>
      <c r="BA31" s="136"/>
      <c r="BB31" s="137"/>
      <c r="BC31" s="17"/>
      <c r="BD31" s="180" t="s">
        <v>176</v>
      </c>
      <c r="BE31" s="180"/>
      <c r="BF31" s="180"/>
      <c r="BG31" s="180"/>
      <c r="BH31" s="180"/>
      <c r="BI31" s="180"/>
      <c r="BJ31" s="65"/>
      <c r="BK31" s="65"/>
      <c r="BL31" s="65"/>
      <c r="BM31" s="65"/>
      <c r="BN31" s="65"/>
    </row>
    <row r="32" spans="2:71" ht="15" hidden="1" thickBot="1" x14ac:dyDescent="0.35">
      <c r="B32" s="10" t="s">
        <v>15</v>
      </c>
      <c r="C32">
        <v>31</v>
      </c>
      <c r="D32">
        <v>20</v>
      </c>
      <c r="E32">
        <v>21</v>
      </c>
      <c r="F32">
        <v>32</v>
      </c>
      <c r="G32">
        <v>24</v>
      </c>
      <c r="H32">
        <v>31</v>
      </c>
      <c r="I32">
        <v>26</v>
      </c>
      <c r="J32">
        <v>20</v>
      </c>
      <c r="K32">
        <v>17</v>
      </c>
      <c r="L32">
        <v>18</v>
      </c>
      <c r="M32">
        <v>20</v>
      </c>
      <c r="N32">
        <v>19</v>
      </c>
      <c r="O32">
        <v>24</v>
      </c>
      <c r="P32">
        <v>16</v>
      </c>
      <c r="Q32">
        <v>319</v>
      </c>
      <c r="R32"/>
      <c r="S32"/>
      <c r="W32" s="10" t="s">
        <v>15</v>
      </c>
      <c r="X32">
        <v>31</v>
      </c>
      <c r="Y32">
        <v>20</v>
      </c>
      <c r="Z32">
        <v>21</v>
      </c>
      <c r="AA32">
        <v>32</v>
      </c>
      <c r="AB32">
        <v>24</v>
      </c>
      <c r="AC32">
        <v>31</v>
      </c>
      <c r="AD32">
        <v>26</v>
      </c>
      <c r="AE32">
        <v>20</v>
      </c>
      <c r="AF32">
        <v>17</v>
      </c>
      <c r="AG32">
        <v>18</v>
      </c>
      <c r="AH32">
        <v>20</v>
      </c>
      <c r="AI32">
        <v>19</v>
      </c>
      <c r="AJ32">
        <v>24</v>
      </c>
      <c r="AK32">
        <v>16</v>
      </c>
      <c r="AL32">
        <v>319</v>
      </c>
      <c r="AM32"/>
      <c r="AT32" s="153"/>
      <c r="AU32" s="153"/>
      <c r="AV32" s="157" t="s">
        <v>39</v>
      </c>
      <c r="AW32" s="158" t="s">
        <v>40</v>
      </c>
      <c r="AX32" s="158" t="s">
        <v>41</v>
      </c>
      <c r="AY32" s="159" t="s">
        <v>54</v>
      </c>
      <c r="AZ32" s="160" t="s">
        <v>39</v>
      </c>
      <c r="BA32" s="160" t="s">
        <v>40</v>
      </c>
      <c r="BB32" s="161" t="s">
        <v>41</v>
      </c>
      <c r="BF32" s="14" t="s">
        <v>26</v>
      </c>
      <c r="BG32" s="17" t="s">
        <v>27</v>
      </c>
      <c r="BH32" s="17" t="s">
        <v>36</v>
      </c>
      <c r="BI32" s="14" t="s">
        <v>23</v>
      </c>
      <c r="BJ32" s="14" t="s">
        <v>29</v>
      </c>
      <c r="BK32" s="14" t="s">
        <v>28</v>
      </c>
      <c r="BL32" s="14" t="s">
        <v>31</v>
      </c>
      <c r="BM32" s="14" t="s">
        <v>30</v>
      </c>
      <c r="BN32" s="17" t="s">
        <v>37</v>
      </c>
    </row>
    <row r="33" spans="2:66" hidden="1" x14ac:dyDescent="0.3">
      <c r="B33" s="10" t="s">
        <v>17</v>
      </c>
      <c r="C33">
        <v>8</v>
      </c>
      <c r="D33">
        <v>13</v>
      </c>
      <c r="E33">
        <v>12</v>
      </c>
      <c r="F33">
        <v>6</v>
      </c>
      <c r="G33">
        <v>13</v>
      </c>
      <c r="H33">
        <v>10</v>
      </c>
      <c r="I33">
        <v>13</v>
      </c>
      <c r="J33">
        <v>11</v>
      </c>
      <c r="K33">
        <v>13</v>
      </c>
      <c r="L33">
        <v>12</v>
      </c>
      <c r="M33">
        <v>13</v>
      </c>
      <c r="N33">
        <v>11</v>
      </c>
      <c r="O33">
        <v>12</v>
      </c>
      <c r="P33">
        <v>11</v>
      </c>
      <c r="Q33">
        <v>158</v>
      </c>
      <c r="R33"/>
      <c r="S33"/>
      <c r="W33" s="10" t="s">
        <v>17</v>
      </c>
      <c r="X33">
        <v>8</v>
      </c>
      <c r="Y33">
        <v>13</v>
      </c>
      <c r="Z33">
        <v>12</v>
      </c>
      <c r="AA33">
        <v>6</v>
      </c>
      <c r="AB33">
        <v>13</v>
      </c>
      <c r="AC33">
        <v>10</v>
      </c>
      <c r="AD33">
        <v>13</v>
      </c>
      <c r="AE33">
        <v>11</v>
      </c>
      <c r="AF33">
        <v>13</v>
      </c>
      <c r="AG33">
        <v>12</v>
      </c>
      <c r="AH33">
        <v>13</v>
      </c>
      <c r="AI33">
        <v>11</v>
      </c>
      <c r="AJ33">
        <v>12</v>
      </c>
      <c r="AK33">
        <v>11</v>
      </c>
      <c r="AL33">
        <v>158</v>
      </c>
      <c r="AM33"/>
      <c r="AT33" s="189" t="s">
        <v>15</v>
      </c>
      <c r="AU33" s="156" t="s">
        <v>173</v>
      </c>
      <c r="AV33" s="46">
        <f>AB124</f>
        <v>134</v>
      </c>
      <c r="AW33" s="46">
        <f>AC124</f>
        <v>0</v>
      </c>
      <c r="AX33" s="46">
        <f t="shared" ref="AX33:AX102" si="1">AV33+AW33</f>
        <v>134</v>
      </c>
      <c r="AY33" s="47"/>
      <c r="AZ33" s="48">
        <f>AY35*AX33</f>
        <v>134</v>
      </c>
      <c r="BA33" s="48">
        <f>AX33-AZ33</f>
        <v>0</v>
      </c>
      <c r="BB33" s="48">
        <f>SUM(AZ33:BA33)</f>
        <v>134</v>
      </c>
      <c r="BD33" s="16" t="s">
        <v>15</v>
      </c>
      <c r="BE33" s="11"/>
      <c r="BF33" s="67" t="str">
        <f t="shared" ref="BF33:BF38" si="2">AF124</f>
        <v/>
      </c>
      <c r="BG33" s="67" t="str">
        <f t="shared" ref="BG33:BG88" si="3">IFERROR(LN(BF33),"")</f>
        <v/>
      </c>
      <c r="BH33" s="67" t="str">
        <f t="shared" ref="BH33:BH38" si="4">IFERROR(SQRT(1/X124+1/Y124+1/AB124+1/AC124),"")</f>
        <v/>
      </c>
      <c r="BI33" s="68">
        <v>1.96</v>
      </c>
      <c r="BJ33" s="67" t="str">
        <f t="shared" ref="BJ33:BJ88" si="5">IFERROR(BG33-BI33*BH33,"")</f>
        <v/>
      </c>
      <c r="BK33" s="67" t="str">
        <f t="shared" ref="BK33:BK88" si="6">IFERROR(BG33+BI33*BH33,"")</f>
        <v/>
      </c>
      <c r="BL33" s="67" t="str">
        <f t="shared" ref="BL33:BM88" si="7">IFERROR(EXP(BJ33),"")</f>
        <v/>
      </c>
      <c r="BM33" s="67" t="str">
        <f t="shared" si="7"/>
        <v/>
      </c>
      <c r="BN33" s="17" t="str">
        <f t="shared" ref="BN33:BN88" si="8">IF(BM33="","",IF(OR(AND(BL33&lt;1,BM33&lt;1),AND(BL33&gt;1,BM33&gt;1)),1,0))</f>
        <v/>
      </c>
    </row>
    <row r="34" spans="2:66" hidden="1" x14ac:dyDescent="0.3">
      <c r="B34" s="10" t="s">
        <v>13</v>
      </c>
      <c r="C34">
        <v>24</v>
      </c>
      <c r="D34">
        <v>19</v>
      </c>
      <c r="E34">
        <v>22</v>
      </c>
      <c r="F34">
        <v>31</v>
      </c>
      <c r="G34">
        <v>15</v>
      </c>
      <c r="H34">
        <v>26</v>
      </c>
      <c r="I34">
        <v>25</v>
      </c>
      <c r="J34">
        <v>21</v>
      </c>
      <c r="K34">
        <v>30</v>
      </c>
      <c r="L34">
        <v>35</v>
      </c>
      <c r="M34">
        <v>27</v>
      </c>
      <c r="N34">
        <v>23</v>
      </c>
      <c r="O34">
        <v>17</v>
      </c>
      <c r="P34">
        <v>28</v>
      </c>
      <c r="Q34">
        <v>343</v>
      </c>
      <c r="R34"/>
      <c r="S34"/>
      <c r="W34" s="10" t="s">
        <v>13</v>
      </c>
      <c r="X34">
        <v>24</v>
      </c>
      <c r="Y34">
        <v>19</v>
      </c>
      <c r="Z34">
        <v>22</v>
      </c>
      <c r="AA34">
        <v>31</v>
      </c>
      <c r="AB34">
        <v>15</v>
      </c>
      <c r="AC34">
        <v>26</v>
      </c>
      <c r="AD34">
        <v>25</v>
      </c>
      <c r="AE34">
        <v>21</v>
      </c>
      <c r="AF34">
        <v>30</v>
      </c>
      <c r="AG34">
        <v>35</v>
      </c>
      <c r="AH34">
        <v>27</v>
      </c>
      <c r="AI34">
        <v>23</v>
      </c>
      <c r="AJ34">
        <v>17</v>
      </c>
      <c r="AK34">
        <v>28</v>
      </c>
      <c r="AL34">
        <v>343</v>
      </c>
      <c r="AM34"/>
      <c r="AT34" s="189"/>
      <c r="AU34" s="155" t="s">
        <v>174</v>
      </c>
      <c r="AV34" s="46">
        <f>X124</f>
        <v>185</v>
      </c>
      <c r="AW34" s="46">
        <f>Y124</f>
        <v>0</v>
      </c>
      <c r="AX34" s="46">
        <f t="shared" si="1"/>
        <v>185</v>
      </c>
      <c r="AY34" s="47"/>
      <c r="AZ34" s="48">
        <f>AX34*AY35</f>
        <v>185</v>
      </c>
      <c r="BA34" s="48">
        <f>AX34-AZ34</f>
        <v>0</v>
      </c>
      <c r="BB34" s="48">
        <f>SUM(AZ34:BA34)</f>
        <v>185</v>
      </c>
      <c r="BD34" s="16" t="s">
        <v>17</v>
      </c>
      <c r="BE34" s="11"/>
      <c r="BF34" s="67" t="str">
        <f t="shared" si="2"/>
        <v/>
      </c>
      <c r="BG34" s="67" t="str">
        <f t="shared" si="3"/>
        <v/>
      </c>
      <c r="BH34" s="67" t="str">
        <f t="shared" si="4"/>
        <v/>
      </c>
      <c r="BI34" s="68">
        <v>1.96</v>
      </c>
      <c r="BJ34" s="67" t="str">
        <f t="shared" si="5"/>
        <v/>
      </c>
      <c r="BK34" s="67" t="str">
        <f t="shared" si="6"/>
        <v/>
      </c>
      <c r="BL34" s="67" t="str">
        <f t="shared" si="7"/>
        <v/>
      </c>
      <c r="BM34" s="67" t="str">
        <f t="shared" si="7"/>
        <v/>
      </c>
      <c r="BN34" s="17" t="str">
        <f t="shared" si="8"/>
        <v/>
      </c>
    </row>
    <row r="35" spans="2:66" ht="15" hidden="1" thickBot="1" x14ac:dyDescent="0.35">
      <c r="B35" s="10" t="s">
        <v>16</v>
      </c>
      <c r="C35">
        <v>32</v>
      </c>
      <c r="D35">
        <v>40</v>
      </c>
      <c r="E35">
        <v>43</v>
      </c>
      <c r="F35">
        <v>36</v>
      </c>
      <c r="G35">
        <v>40</v>
      </c>
      <c r="H35">
        <v>38</v>
      </c>
      <c r="I35">
        <v>47</v>
      </c>
      <c r="J35">
        <v>25</v>
      </c>
      <c r="K35">
        <v>42</v>
      </c>
      <c r="L35">
        <v>31</v>
      </c>
      <c r="M35">
        <v>32</v>
      </c>
      <c r="N35">
        <v>33</v>
      </c>
      <c r="O35">
        <v>38</v>
      </c>
      <c r="P35">
        <v>22</v>
      </c>
      <c r="Q35">
        <v>499</v>
      </c>
      <c r="R35"/>
      <c r="S35"/>
      <c r="W35" s="10" t="s">
        <v>16</v>
      </c>
      <c r="X35">
        <v>32</v>
      </c>
      <c r="Y35">
        <v>40</v>
      </c>
      <c r="Z35">
        <v>43</v>
      </c>
      <c r="AA35">
        <v>36</v>
      </c>
      <c r="AB35">
        <v>40</v>
      </c>
      <c r="AC35">
        <v>38</v>
      </c>
      <c r="AD35">
        <v>47</v>
      </c>
      <c r="AE35">
        <v>25</v>
      </c>
      <c r="AF35">
        <v>42</v>
      </c>
      <c r="AG35">
        <v>31</v>
      </c>
      <c r="AH35">
        <v>32</v>
      </c>
      <c r="AI35">
        <v>33</v>
      </c>
      <c r="AJ35">
        <v>38</v>
      </c>
      <c r="AK35">
        <v>22</v>
      </c>
      <c r="AL35">
        <v>499</v>
      </c>
      <c r="AM35"/>
      <c r="AT35" s="190"/>
      <c r="AU35" s="154" t="s">
        <v>41</v>
      </c>
      <c r="AV35" s="37">
        <f>AV33+AV34</f>
        <v>319</v>
      </c>
      <c r="AW35" s="37">
        <f>AW33+AW34</f>
        <v>0</v>
      </c>
      <c r="AX35" s="37">
        <f t="shared" si="1"/>
        <v>319</v>
      </c>
      <c r="AY35" s="38">
        <f>AV35/AX35</f>
        <v>1</v>
      </c>
      <c r="AZ35" s="39">
        <f>AZ33+AZ34</f>
        <v>319</v>
      </c>
      <c r="BA35" s="39">
        <f>BA33+BA34</f>
        <v>0</v>
      </c>
      <c r="BB35" s="39">
        <f>BB33+BB34</f>
        <v>319</v>
      </c>
      <c r="BD35" s="16" t="s">
        <v>13</v>
      </c>
      <c r="BE35" s="11"/>
      <c r="BF35" s="67" t="str">
        <f t="shared" si="2"/>
        <v/>
      </c>
      <c r="BG35" s="67" t="str">
        <f t="shared" si="3"/>
        <v/>
      </c>
      <c r="BH35" s="67" t="str">
        <f t="shared" si="4"/>
        <v/>
      </c>
      <c r="BI35" s="68">
        <v>1.96</v>
      </c>
      <c r="BJ35" s="67" t="str">
        <f t="shared" si="5"/>
        <v/>
      </c>
      <c r="BK35" s="67" t="str">
        <f t="shared" si="6"/>
        <v/>
      </c>
      <c r="BL35" s="67" t="str">
        <f t="shared" si="7"/>
        <v/>
      </c>
      <c r="BM35" s="67" t="str">
        <f t="shared" si="7"/>
        <v/>
      </c>
      <c r="BN35" s="17" t="str">
        <f t="shared" si="8"/>
        <v/>
      </c>
    </row>
    <row r="36" spans="2:66" hidden="1" x14ac:dyDescent="0.3">
      <c r="B36" s="10" t="s">
        <v>14</v>
      </c>
      <c r="C36">
        <v>12</v>
      </c>
      <c r="D36">
        <v>15</v>
      </c>
      <c r="E36">
        <v>8</v>
      </c>
      <c r="F36">
        <v>11</v>
      </c>
      <c r="G36">
        <v>13</v>
      </c>
      <c r="H36">
        <v>10</v>
      </c>
      <c r="I36">
        <v>9</v>
      </c>
      <c r="J36">
        <v>16</v>
      </c>
      <c r="K36">
        <v>7</v>
      </c>
      <c r="L36">
        <v>11</v>
      </c>
      <c r="M36">
        <v>7</v>
      </c>
      <c r="N36">
        <v>13</v>
      </c>
      <c r="O36">
        <v>10</v>
      </c>
      <c r="P36">
        <v>7</v>
      </c>
      <c r="Q36">
        <v>149</v>
      </c>
      <c r="R36"/>
      <c r="S36"/>
      <c r="W36" s="10" t="s">
        <v>14</v>
      </c>
      <c r="X36">
        <v>12</v>
      </c>
      <c r="Y36">
        <v>15</v>
      </c>
      <c r="Z36">
        <v>8</v>
      </c>
      <c r="AA36">
        <v>11</v>
      </c>
      <c r="AB36">
        <v>13</v>
      </c>
      <c r="AC36">
        <v>10</v>
      </c>
      <c r="AD36">
        <v>9</v>
      </c>
      <c r="AE36">
        <v>16</v>
      </c>
      <c r="AF36">
        <v>7</v>
      </c>
      <c r="AG36">
        <v>11</v>
      </c>
      <c r="AH36">
        <v>7</v>
      </c>
      <c r="AI36">
        <v>13</v>
      </c>
      <c r="AJ36">
        <v>10</v>
      </c>
      <c r="AK36">
        <v>7</v>
      </c>
      <c r="AL36">
        <v>149</v>
      </c>
      <c r="AM36"/>
      <c r="AT36" s="191" t="s">
        <v>17</v>
      </c>
      <c r="AU36" s="156" t="s">
        <v>173</v>
      </c>
      <c r="AV36" s="34">
        <f>AB125</f>
        <v>83</v>
      </c>
      <c r="AW36" s="34">
        <f>AC125</f>
        <v>0</v>
      </c>
      <c r="AX36" s="34">
        <f t="shared" si="1"/>
        <v>83</v>
      </c>
      <c r="AY36" s="35"/>
      <c r="AZ36" s="36">
        <f>AY38*AX36</f>
        <v>83</v>
      </c>
      <c r="BA36" s="36">
        <f>AX36-AZ36</f>
        <v>0</v>
      </c>
      <c r="BB36" s="36">
        <f>SUM(AZ36:BA36)</f>
        <v>83</v>
      </c>
      <c r="BD36" s="16" t="s">
        <v>16</v>
      </c>
      <c r="BE36" s="11"/>
      <c r="BF36" s="67" t="str">
        <f t="shared" si="2"/>
        <v/>
      </c>
      <c r="BG36" s="67" t="str">
        <f t="shared" si="3"/>
        <v/>
      </c>
      <c r="BH36" s="67" t="str">
        <f t="shared" si="4"/>
        <v/>
      </c>
      <c r="BI36" s="68">
        <v>1.96</v>
      </c>
      <c r="BJ36" s="67" t="str">
        <f t="shared" si="5"/>
        <v/>
      </c>
      <c r="BK36" s="67" t="str">
        <f t="shared" si="6"/>
        <v/>
      </c>
      <c r="BL36" s="67" t="str">
        <f t="shared" si="7"/>
        <v/>
      </c>
      <c r="BM36" s="67" t="str">
        <f t="shared" si="7"/>
        <v/>
      </c>
      <c r="BN36" s="17" t="str">
        <f t="shared" si="8"/>
        <v/>
      </c>
    </row>
    <row r="37" spans="2:66" hidden="1" x14ac:dyDescent="0.3">
      <c r="B37" s="10" t="s">
        <v>12</v>
      </c>
      <c r="C37">
        <v>26</v>
      </c>
      <c r="D37">
        <v>26</v>
      </c>
      <c r="E37">
        <v>28</v>
      </c>
      <c r="F37">
        <v>22</v>
      </c>
      <c r="G37">
        <v>28</v>
      </c>
      <c r="H37">
        <v>26</v>
      </c>
      <c r="I37">
        <v>18</v>
      </c>
      <c r="J37">
        <v>19</v>
      </c>
      <c r="K37">
        <v>32</v>
      </c>
      <c r="L37">
        <v>13</v>
      </c>
      <c r="M37">
        <v>20</v>
      </c>
      <c r="N37">
        <v>17</v>
      </c>
      <c r="O37">
        <v>22</v>
      </c>
      <c r="P37">
        <v>21</v>
      </c>
      <c r="Q37">
        <v>318</v>
      </c>
      <c r="R37"/>
      <c r="S37"/>
      <c r="W37" s="10" t="s">
        <v>12</v>
      </c>
      <c r="X37">
        <v>26</v>
      </c>
      <c r="Y37">
        <v>26</v>
      </c>
      <c r="Z37">
        <v>28</v>
      </c>
      <c r="AA37">
        <v>22</v>
      </c>
      <c r="AB37">
        <v>28</v>
      </c>
      <c r="AC37">
        <v>26</v>
      </c>
      <c r="AD37">
        <v>18</v>
      </c>
      <c r="AE37">
        <v>19</v>
      </c>
      <c r="AF37">
        <v>32</v>
      </c>
      <c r="AG37">
        <v>13</v>
      </c>
      <c r="AH37">
        <v>20</v>
      </c>
      <c r="AI37">
        <v>17</v>
      </c>
      <c r="AJ37">
        <v>22</v>
      </c>
      <c r="AK37">
        <v>21</v>
      </c>
      <c r="AL37">
        <v>318</v>
      </c>
      <c r="AM37"/>
      <c r="AT37" s="189"/>
      <c r="AU37" s="155" t="s">
        <v>174</v>
      </c>
      <c r="AV37" s="46">
        <f>X125</f>
        <v>75</v>
      </c>
      <c r="AW37" s="46">
        <f>Y125</f>
        <v>0</v>
      </c>
      <c r="AX37" s="46">
        <f t="shared" si="1"/>
        <v>75</v>
      </c>
      <c r="AY37" s="47"/>
      <c r="AZ37" s="48">
        <f>AX37*AY38</f>
        <v>75</v>
      </c>
      <c r="BA37" s="48">
        <f>AX37-AZ37</f>
        <v>0</v>
      </c>
      <c r="BB37" s="48">
        <f>SUM(AZ37:BA37)</f>
        <v>75</v>
      </c>
      <c r="BD37" s="16" t="s">
        <v>14</v>
      </c>
      <c r="BE37" s="11"/>
      <c r="BF37" s="67" t="str">
        <f t="shared" si="2"/>
        <v/>
      </c>
      <c r="BG37" s="67" t="str">
        <f t="shared" si="3"/>
        <v/>
      </c>
      <c r="BH37" s="67" t="str">
        <f t="shared" si="4"/>
        <v/>
      </c>
      <c r="BI37" s="68">
        <v>1.96</v>
      </c>
      <c r="BJ37" s="67" t="str">
        <f t="shared" si="5"/>
        <v/>
      </c>
      <c r="BK37" s="67" t="str">
        <f t="shared" si="6"/>
        <v/>
      </c>
      <c r="BL37" s="67" t="str">
        <f t="shared" si="7"/>
        <v/>
      </c>
      <c r="BM37" s="67" t="str">
        <f t="shared" si="7"/>
        <v/>
      </c>
      <c r="BN37" s="17" t="str">
        <f t="shared" si="8"/>
        <v/>
      </c>
    </row>
    <row r="38" spans="2:66" ht="15" hidden="1" thickBot="1" x14ac:dyDescent="0.35">
      <c r="B38" s="10" t="s">
        <v>19</v>
      </c>
      <c r="C38">
        <v>133</v>
      </c>
      <c r="D38">
        <v>133</v>
      </c>
      <c r="E38">
        <v>134</v>
      </c>
      <c r="F38">
        <v>138</v>
      </c>
      <c r="G38">
        <v>133</v>
      </c>
      <c r="H38">
        <v>141</v>
      </c>
      <c r="I38">
        <v>138</v>
      </c>
      <c r="J38">
        <v>112</v>
      </c>
      <c r="K38">
        <v>141</v>
      </c>
      <c r="L38">
        <v>120</v>
      </c>
      <c r="M38">
        <v>119</v>
      </c>
      <c r="N38">
        <v>116</v>
      </c>
      <c r="O38">
        <v>123</v>
      </c>
      <c r="P38">
        <v>105</v>
      </c>
      <c r="Q38">
        <v>1786</v>
      </c>
      <c r="R38"/>
      <c r="S38"/>
      <c r="W38" s="10" t="s">
        <v>19</v>
      </c>
      <c r="X38">
        <v>133</v>
      </c>
      <c r="Y38">
        <v>133</v>
      </c>
      <c r="Z38">
        <v>134</v>
      </c>
      <c r="AA38">
        <v>138</v>
      </c>
      <c r="AB38">
        <v>133</v>
      </c>
      <c r="AC38">
        <v>141</v>
      </c>
      <c r="AD38">
        <v>138</v>
      </c>
      <c r="AE38">
        <v>112</v>
      </c>
      <c r="AF38">
        <v>141</v>
      </c>
      <c r="AG38">
        <v>120</v>
      </c>
      <c r="AH38">
        <v>119</v>
      </c>
      <c r="AI38">
        <v>116</v>
      </c>
      <c r="AJ38">
        <v>123</v>
      </c>
      <c r="AK38">
        <v>105</v>
      </c>
      <c r="AL38">
        <v>1786</v>
      </c>
      <c r="AM38"/>
      <c r="AT38" s="190"/>
      <c r="AU38" s="154" t="s">
        <v>41</v>
      </c>
      <c r="AV38" s="37">
        <f>AV36+AV37</f>
        <v>158</v>
      </c>
      <c r="AW38" s="37">
        <f>AW36+AW37</f>
        <v>0</v>
      </c>
      <c r="AX38" s="37">
        <f t="shared" si="1"/>
        <v>158</v>
      </c>
      <c r="AY38" s="38">
        <f>AV38/AX38</f>
        <v>1</v>
      </c>
      <c r="AZ38" s="39">
        <f>AZ36+AZ37</f>
        <v>158</v>
      </c>
      <c r="BA38" s="39">
        <f>BA36+BA37</f>
        <v>0</v>
      </c>
      <c r="BB38" s="39">
        <f>BB36+BB37</f>
        <v>158</v>
      </c>
      <c r="BD38" s="16" t="s">
        <v>12</v>
      </c>
      <c r="BE38" s="11"/>
      <c r="BF38" s="67" t="str">
        <f t="shared" si="2"/>
        <v/>
      </c>
      <c r="BG38" s="67" t="str">
        <f t="shared" si="3"/>
        <v/>
      </c>
      <c r="BH38" s="67" t="str">
        <f t="shared" si="4"/>
        <v/>
      </c>
      <c r="BI38" s="68">
        <v>1.96</v>
      </c>
      <c r="BJ38" s="67" t="str">
        <f t="shared" si="5"/>
        <v/>
      </c>
      <c r="BK38" s="67" t="str">
        <f t="shared" si="6"/>
        <v/>
      </c>
      <c r="BL38" s="67" t="str">
        <f t="shared" si="7"/>
        <v/>
      </c>
      <c r="BM38" s="67" t="str">
        <f t="shared" si="7"/>
        <v/>
      </c>
      <c r="BN38" s="17" t="str">
        <f t="shared" si="8"/>
        <v/>
      </c>
    </row>
    <row r="39" spans="2:66" hidden="1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S39"/>
      <c r="W39"/>
      <c r="X39"/>
      <c r="Y39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T39" s="141"/>
      <c r="AU39" s="168"/>
      <c r="AV39" s="169"/>
      <c r="AW39" s="169"/>
      <c r="AX39" s="169"/>
      <c r="AY39" s="170"/>
      <c r="AZ39" s="171"/>
      <c r="BA39" s="171"/>
      <c r="BB39" s="171"/>
      <c r="BD39" s="16"/>
      <c r="BE39" s="11"/>
      <c r="BF39" s="67"/>
      <c r="BG39" s="67"/>
      <c r="BH39" s="67"/>
      <c r="BI39" s="68"/>
      <c r="BJ39" s="67"/>
      <c r="BK39" s="67"/>
      <c r="BL39" s="67"/>
      <c r="BM39" s="67"/>
      <c r="BN39" s="17"/>
    </row>
    <row r="40" spans="2:66" hidden="1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S40"/>
      <c r="W40"/>
      <c r="X40"/>
      <c r="Y40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T40" s="141"/>
      <c r="AU40" s="168"/>
      <c r="AV40" s="169"/>
      <c r="AW40" s="169"/>
      <c r="AX40" s="169"/>
      <c r="AY40" s="170"/>
      <c r="AZ40" s="171"/>
      <c r="BA40" s="171"/>
      <c r="BB40" s="171"/>
      <c r="BD40" s="16"/>
      <c r="BE40" s="11"/>
      <c r="BF40" s="67"/>
      <c r="BG40" s="67"/>
      <c r="BH40" s="67"/>
      <c r="BI40" s="68"/>
      <c r="BJ40" s="67"/>
      <c r="BK40" s="67"/>
      <c r="BL40" s="67"/>
      <c r="BM40" s="67"/>
      <c r="BN40" s="17"/>
    </row>
    <row r="41" spans="2:66" hidden="1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S41"/>
      <c r="W41"/>
      <c r="X41"/>
      <c r="Y41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T41" s="141"/>
      <c r="AU41" s="168"/>
      <c r="AV41" s="169"/>
      <c r="AW41" s="169"/>
      <c r="AX41" s="169"/>
      <c r="AY41" s="170"/>
      <c r="AZ41" s="171"/>
      <c r="BA41" s="171"/>
      <c r="BB41" s="171"/>
      <c r="BD41" s="16"/>
      <c r="BE41" s="11"/>
      <c r="BF41" s="67"/>
      <c r="BG41" s="67"/>
      <c r="BH41" s="67"/>
      <c r="BI41" s="68"/>
      <c r="BJ41" s="67"/>
      <c r="BK41" s="67"/>
      <c r="BL41" s="67"/>
      <c r="BM41" s="67"/>
      <c r="BN41" s="17"/>
    </row>
    <row r="42" spans="2:66" hidden="1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S42"/>
      <c r="W42"/>
      <c r="X42"/>
      <c r="Y42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T42" s="141"/>
      <c r="AU42" s="168"/>
      <c r="AV42" s="169"/>
      <c r="AW42" s="169"/>
      <c r="AX42" s="169"/>
      <c r="AY42" s="170"/>
      <c r="AZ42" s="171"/>
      <c r="BA42" s="171"/>
      <c r="BB42" s="171"/>
      <c r="BD42" s="16"/>
      <c r="BE42" s="11"/>
      <c r="BF42" s="67"/>
      <c r="BG42" s="67"/>
      <c r="BH42" s="67"/>
      <c r="BI42" s="68"/>
      <c r="BJ42" s="67"/>
      <c r="BK42" s="67"/>
      <c r="BL42" s="67"/>
      <c r="BM42" s="67"/>
      <c r="BN42" s="17"/>
    </row>
    <row r="43" spans="2:66" hidden="1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S43"/>
      <c r="W43"/>
      <c r="X43"/>
      <c r="Y43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T43" s="141"/>
      <c r="AU43" s="168"/>
      <c r="AV43" s="169"/>
      <c r="AW43" s="169"/>
      <c r="AX43" s="169"/>
      <c r="AY43" s="170"/>
      <c r="AZ43" s="171"/>
      <c r="BA43" s="171"/>
      <c r="BB43" s="171"/>
      <c r="BD43" s="16"/>
      <c r="BE43" s="11"/>
      <c r="BF43" s="67"/>
      <c r="BG43" s="67"/>
      <c r="BH43" s="67"/>
      <c r="BI43" s="68"/>
      <c r="BJ43" s="67"/>
      <c r="BK43" s="67"/>
      <c r="BL43" s="67"/>
      <c r="BM43" s="67"/>
      <c r="BN43" s="17"/>
    </row>
    <row r="44" spans="2:66" hidden="1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S44"/>
      <c r="W44"/>
      <c r="X44"/>
      <c r="Y4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T44" s="141"/>
      <c r="AU44" s="168"/>
      <c r="AV44" s="169"/>
      <c r="AW44" s="169"/>
      <c r="AX44" s="169"/>
      <c r="AY44" s="170"/>
      <c r="AZ44" s="171"/>
      <c r="BA44" s="171"/>
      <c r="BB44" s="171"/>
      <c r="BD44" s="16"/>
      <c r="BE44" s="11"/>
      <c r="BF44" s="67"/>
      <c r="BG44" s="67"/>
      <c r="BH44" s="67"/>
      <c r="BI44" s="68"/>
      <c r="BJ44" s="67"/>
      <c r="BK44" s="67"/>
      <c r="BL44" s="67"/>
      <c r="BM44" s="67"/>
      <c r="BN44" s="17"/>
    </row>
    <row r="45" spans="2:66" hidden="1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S45"/>
      <c r="W45"/>
      <c r="X45"/>
      <c r="Y4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T45" s="141"/>
      <c r="AU45" s="168"/>
      <c r="AV45" s="169"/>
      <c r="AW45" s="169"/>
      <c r="AX45" s="169"/>
      <c r="AY45" s="170"/>
      <c r="AZ45" s="171"/>
      <c r="BA45" s="171"/>
      <c r="BB45" s="171"/>
      <c r="BD45" s="16"/>
      <c r="BE45" s="11"/>
      <c r="BF45" s="67"/>
      <c r="BG45" s="67"/>
      <c r="BH45" s="67"/>
      <c r="BI45" s="68"/>
      <c r="BJ45" s="67"/>
      <c r="BK45" s="67"/>
      <c r="BL45" s="67"/>
      <c r="BM45" s="67"/>
      <c r="BN45" s="17"/>
    </row>
    <row r="46" spans="2:66" hidden="1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S46"/>
      <c r="W46"/>
      <c r="X46"/>
      <c r="Y46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T46" s="141"/>
      <c r="AU46" s="168"/>
      <c r="AV46" s="169"/>
      <c r="AW46" s="169"/>
      <c r="AX46" s="169"/>
      <c r="AY46" s="170"/>
      <c r="AZ46" s="171"/>
      <c r="BA46" s="171"/>
      <c r="BB46" s="171"/>
      <c r="BD46" s="16"/>
      <c r="BE46" s="11"/>
      <c r="BF46" s="67"/>
      <c r="BG46" s="67"/>
      <c r="BH46" s="67"/>
      <c r="BI46" s="68"/>
      <c r="BJ46" s="67"/>
      <c r="BK46" s="67"/>
      <c r="BL46" s="67"/>
      <c r="BM46" s="67"/>
      <c r="BN46" s="17"/>
    </row>
    <row r="47" spans="2:66" hidden="1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S47"/>
      <c r="W47"/>
      <c r="X47"/>
      <c r="Y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T47" s="141"/>
      <c r="AU47" s="168"/>
      <c r="AV47" s="169"/>
      <c r="AW47" s="169"/>
      <c r="AX47" s="169"/>
      <c r="AY47" s="170"/>
      <c r="AZ47" s="171"/>
      <c r="BA47" s="171"/>
      <c r="BB47" s="171"/>
      <c r="BD47" s="16"/>
      <c r="BE47" s="11"/>
      <c r="BF47" s="67"/>
      <c r="BG47" s="67"/>
      <c r="BH47" s="67"/>
      <c r="BI47" s="68"/>
      <c r="BJ47" s="67"/>
      <c r="BK47" s="67"/>
      <c r="BL47" s="67"/>
      <c r="BM47" s="67"/>
      <c r="BN47" s="17"/>
    </row>
    <row r="48" spans="2:66" hidden="1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S48"/>
      <c r="W48" s="10"/>
      <c r="X48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T48" s="141"/>
      <c r="AU48" s="168"/>
      <c r="AV48" s="169"/>
      <c r="AW48" s="169"/>
      <c r="AX48" s="169"/>
      <c r="AY48" s="170"/>
      <c r="AZ48" s="171"/>
      <c r="BA48" s="171"/>
      <c r="BB48" s="171"/>
      <c r="BD48" s="16"/>
      <c r="BE48" s="11"/>
      <c r="BF48" s="67"/>
      <c r="BG48" s="67"/>
      <c r="BH48" s="67"/>
      <c r="BI48" s="68"/>
      <c r="BJ48" s="67"/>
      <c r="BK48" s="67"/>
      <c r="BL48" s="67"/>
      <c r="BM48" s="67"/>
      <c r="BN48" s="17"/>
    </row>
    <row r="49" spans="2:66" hidden="1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S49"/>
      <c r="W49" s="10"/>
      <c r="X49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T49" s="141"/>
      <c r="AU49" s="168"/>
      <c r="AV49" s="169"/>
      <c r="AW49" s="169"/>
      <c r="AX49" s="169"/>
      <c r="AY49" s="170"/>
      <c r="AZ49" s="171"/>
      <c r="BA49" s="171"/>
      <c r="BB49" s="171"/>
      <c r="BD49" s="16"/>
      <c r="BE49" s="11"/>
      <c r="BF49" s="67"/>
      <c r="BG49" s="67"/>
      <c r="BH49" s="67"/>
      <c r="BI49" s="68"/>
      <c r="BJ49" s="67"/>
      <c r="BK49" s="67"/>
      <c r="BL49" s="67"/>
      <c r="BM49" s="67"/>
      <c r="BN49" s="17"/>
    </row>
    <row r="50" spans="2:66" hidden="1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S50"/>
      <c r="W50" s="10"/>
      <c r="X50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T50" s="141"/>
      <c r="AU50" s="168"/>
      <c r="AV50" s="169"/>
      <c r="AW50" s="169"/>
      <c r="AX50" s="169"/>
      <c r="AY50" s="170"/>
      <c r="AZ50" s="171"/>
      <c r="BA50" s="171"/>
      <c r="BB50" s="171"/>
      <c r="BD50" s="16"/>
      <c r="BE50" s="11"/>
      <c r="BF50" s="67"/>
      <c r="BG50" s="67"/>
      <c r="BH50" s="67"/>
      <c r="BI50" s="68"/>
      <c r="BJ50" s="67"/>
      <c r="BK50" s="67"/>
      <c r="BL50" s="67"/>
      <c r="BM50" s="67"/>
      <c r="BN50" s="17"/>
    </row>
    <row r="51" spans="2:66" hidden="1" x14ac:dyDescent="0.3">
      <c r="B51" s="10"/>
      <c r="C5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S51"/>
      <c r="W51" s="10"/>
      <c r="X51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T51" s="141"/>
      <c r="AU51" s="168"/>
      <c r="AV51" s="169"/>
      <c r="AW51" s="169"/>
      <c r="AX51" s="169"/>
      <c r="AY51" s="170"/>
      <c r="AZ51" s="171"/>
      <c r="BA51" s="171"/>
      <c r="BB51" s="171"/>
      <c r="BD51" s="16"/>
      <c r="BE51" s="11"/>
      <c r="BF51" s="67"/>
      <c r="BG51" s="67"/>
      <c r="BH51" s="67"/>
      <c r="BI51" s="68"/>
      <c r="BJ51" s="67"/>
      <c r="BK51" s="67"/>
      <c r="BL51" s="67"/>
      <c r="BM51" s="67"/>
      <c r="BN51" s="17"/>
    </row>
    <row r="52" spans="2:66" hidden="1" x14ac:dyDescent="0.3">
      <c r="B52" s="10"/>
      <c r="C5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S52"/>
      <c r="W52" s="10"/>
      <c r="X52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T52" s="141"/>
      <c r="AU52" s="168"/>
      <c r="AV52" s="169"/>
      <c r="AW52" s="169"/>
      <c r="AX52" s="169"/>
      <c r="AY52" s="170"/>
      <c r="AZ52" s="171"/>
      <c r="BA52" s="171"/>
      <c r="BB52" s="171"/>
      <c r="BD52" s="16"/>
      <c r="BE52" s="11"/>
      <c r="BF52" s="67"/>
      <c r="BG52" s="67"/>
      <c r="BH52" s="67"/>
      <c r="BI52" s="68"/>
      <c r="BJ52" s="67"/>
      <c r="BK52" s="67"/>
      <c r="BL52" s="67"/>
      <c r="BM52" s="67"/>
      <c r="BN52" s="17"/>
    </row>
    <row r="53" spans="2:66" hidden="1" x14ac:dyDescent="0.3">
      <c r="B53" s="10"/>
      <c r="C5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S53"/>
      <c r="W53" s="10"/>
      <c r="X5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T53" s="141"/>
      <c r="AU53" s="168"/>
      <c r="AV53" s="169"/>
      <c r="AW53" s="169"/>
      <c r="AX53" s="169"/>
      <c r="AY53" s="170"/>
      <c r="AZ53" s="171"/>
      <c r="BA53" s="171"/>
      <c r="BB53" s="171"/>
      <c r="BD53" s="16"/>
      <c r="BE53" s="11"/>
      <c r="BF53" s="67"/>
      <c r="BG53" s="67"/>
      <c r="BH53" s="67"/>
      <c r="BI53" s="68"/>
      <c r="BJ53" s="67"/>
      <c r="BK53" s="67"/>
      <c r="BL53" s="67"/>
      <c r="BM53" s="67"/>
      <c r="BN53" s="17"/>
    </row>
    <row r="54" spans="2:66" hidden="1" x14ac:dyDescent="0.3">
      <c r="B54" s="10"/>
      <c r="C5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S54"/>
      <c r="W54" s="10"/>
      <c r="X5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T54" s="141"/>
      <c r="AU54" s="168"/>
      <c r="AV54" s="169"/>
      <c r="AW54" s="169"/>
      <c r="AX54" s="169"/>
      <c r="AY54" s="170"/>
      <c r="AZ54" s="171"/>
      <c r="BA54" s="171"/>
      <c r="BB54" s="171"/>
      <c r="BD54" s="16"/>
      <c r="BE54" s="11"/>
      <c r="BF54" s="67"/>
      <c r="BG54" s="67"/>
      <c r="BH54" s="67"/>
      <c r="BI54" s="68"/>
      <c r="BJ54" s="67"/>
      <c r="BK54" s="67"/>
      <c r="BL54" s="67"/>
      <c r="BM54" s="67"/>
      <c r="BN54" s="17"/>
    </row>
    <row r="55" spans="2:66" hidden="1" x14ac:dyDescent="0.3">
      <c r="B55" s="10"/>
      <c r="C5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S55"/>
      <c r="W55" s="10"/>
      <c r="X5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T55" s="141"/>
      <c r="AU55" s="168"/>
      <c r="AV55" s="169"/>
      <c r="AW55" s="169"/>
      <c r="AX55" s="169"/>
      <c r="AY55" s="170"/>
      <c r="AZ55" s="171"/>
      <c r="BA55" s="171"/>
      <c r="BB55" s="171"/>
      <c r="BD55" s="16"/>
      <c r="BE55" s="11"/>
      <c r="BF55" s="67"/>
      <c r="BG55" s="67"/>
      <c r="BH55" s="67"/>
      <c r="BI55" s="68"/>
      <c r="BJ55" s="67"/>
      <c r="BK55" s="67"/>
      <c r="BL55" s="67"/>
      <c r="BM55" s="67"/>
      <c r="BN55" s="17"/>
    </row>
    <row r="56" spans="2:66" hidden="1" x14ac:dyDescent="0.3">
      <c r="B56" s="10"/>
      <c r="C5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S56"/>
      <c r="W56" s="10"/>
      <c r="X56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T56" s="141"/>
      <c r="AU56" s="168"/>
      <c r="AV56" s="169"/>
      <c r="AW56" s="169"/>
      <c r="AX56" s="169"/>
      <c r="AY56" s="170"/>
      <c r="AZ56" s="171"/>
      <c r="BA56" s="171"/>
      <c r="BB56" s="171"/>
      <c r="BD56" s="16"/>
      <c r="BE56" s="11"/>
      <c r="BF56" s="67"/>
      <c r="BG56" s="67"/>
      <c r="BH56" s="67"/>
      <c r="BI56" s="68"/>
      <c r="BJ56" s="67"/>
      <c r="BK56" s="67"/>
      <c r="BL56" s="67"/>
      <c r="BM56" s="67"/>
      <c r="BN56" s="17"/>
    </row>
    <row r="57" spans="2:66" hidden="1" x14ac:dyDescent="0.3">
      <c r="B57" s="10"/>
      <c r="C5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S57"/>
      <c r="W57" s="10"/>
      <c r="X57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T57" s="141"/>
      <c r="AU57" s="168"/>
      <c r="AV57" s="169"/>
      <c r="AW57" s="169"/>
      <c r="AX57" s="169"/>
      <c r="AY57" s="170"/>
      <c r="AZ57" s="171"/>
      <c r="BA57" s="171"/>
      <c r="BB57" s="171"/>
      <c r="BD57" s="16"/>
      <c r="BE57" s="11"/>
      <c r="BF57" s="67"/>
      <c r="BG57" s="67"/>
      <c r="BH57" s="67"/>
      <c r="BI57" s="68"/>
      <c r="BJ57" s="67"/>
      <c r="BK57" s="67"/>
      <c r="BL57" s="67"/>
      <c r="BM57" s="67"/>
      <c r="BN57" s="17"/>
    </row>
    <row r="58" spans="2:66" hidden="1" x14ac:dyDescent="0.3">
      <c r="B58" s="10"/>
      <c r="C5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S58"/>
      <c r="W58" s="10"/>
      <c r="X58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T58" s="141"/>
      <c r="AU58" s="168"/>
      <c r="AV58" s="169"/>
      <c r="AW58" s="169"/>
      <c r="AX58" s="169"/>
      <c r="AY58" s="170"/>
      <c r="AZ58" s="171"/>
      <c r="BA58" s="171"/>
      <c r="BB58" s="171"/>
      <c r="BD58" s="16"/>
      <c r="BE58" s="11"/>
      <c r="BF58" s="67"/>
      <c r="BG58" s="67"/>
      <c r="BH58" s="67"/>
      <c r="BI58" s="68"/>
      <c r="BJ58" s="67"/>
      <c r="BK58" s="67"/>
      <c r="BL58" s="67"/>
      <c r="BM58" s="67"/>
      <c r="BN58" s="17"/>
    </row>
    <row r="59" spans="2:66" hidden="1" x14ac:dyDescent="0.3">
      <c r="B59" s="10"/>
      <c r="C5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S59"/>
      <c r="W59" s="10"/>
      <c r="X59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T59" s="141"/>
      <c r="AU59" s="168"/>
      <c r="AV59" s="169"/>
      <c r="AW59" s="169"/>
      <c r="AX59" s="169"/>
      <c r="AY59" s="170"/>
      <c r="AZ59" s="171"/>
      <c r="BA59" s="171"/>
      <c r="BB59" s="171"/>
      <c r="BD59" s="16"/>
      <c r="BE59" s="11"/>
      <c r="BF59" s="67"/>
      <c r="BG59" s="67"/>
      <c r="BH59" s="67"/>
      <c r="BI59" s="68"/>
      <c r="BJ59" s="67"/>
      <c r="BK59" s="67"/>
      <c r="BL59" s="67"/>
      <c r="BM59" s="67"/>
      <c r="BN59" s="17"/>
    </row>
    <row r="60" spans="2:66" hidden="1" x14ac:dyDescent="0.3">
      <c r="B60" s="10"/>
      <c r="C60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S60"/>
      <c r="W60" s="10"/>
      <c r="X60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T60" s="141"/>
      <c r="AU60" s="168"/>
      <c r="AV60" s="169"/>
      <c r="AW60" s="169"/>
      <c r="AX60" s="169"/>
      <c r="AY60" s="170"/>
      <c r="AZ60" s="171"/>
      <c r="BA60" s="171"/>
      <c r="BB60" s="171"/>
      <c r="BD60" s="16"/>
      <c r="BE60" s="11"/>
      <c r="BF60" s="67"/>
      <c r="BG60" s="67"/>
      <c r="BH60" s="67"/>
      <c r="BI60" s="68"/>
      <c r="BJ60" s="67"/>
      <c r="BK60" s="67"/>
      <c r="BL60" s="67"/>
      <c r="BM60" s="67"/>
      <c r="BN60" s="17"/>
    </row>
    <row r="61" spans="2:66" hidden="1" x14ac:dyDescent="0.3">
      <c r="B61" s="10"/>
      <c r="C6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S61"/>
      <c r="W61" s="10"/>
      <c r="X61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T61" s="141"/>
      <c r="AU61" s="168"/>
      <c r="AV61" s="169"/>
      <c r="AW61" s="169"/>
      <c r="AX61" s="169"/>
      <c r="AY61" s="170"/>
      <c r="AZ61" s="171"/>
      <c r="BA61" s="171"/>
      <c r="BB61" s="171"/>
      <c r="BD61" s="16"/>
      <c r="BE61" s="11"/>
      <c r="BF61" s="67"/>
      <c r="BG61" s="67"/>
      <c r="BH61" s="67"/>
      <c r="BI61" s="68"/>
      <c r="BJ61" s="67"/>
      <c r="BK61" s="67"/>
      <c r="BL61" s="67"/>
      <c r="BM61" s="67"/>
      <c r="BN61" s="17"/>
    </row>
    <row r="62" spans="2:66" hidden="1" x14ac:dyDescent="0.3">
      <c r="B62" s="10"/>
      <c r="C6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S62"/>
      <c r="W62" s="10"/>
      <c r="X62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T62" s="141"/>
      <c r="AU62" s="168"/>
      <c r="AV62" s="169"/>
      <c r="AW62" s="169"/>
      <c r="AX62" s="169"/>
      <c r="AY62" s="170"/>
      <c r="AZ62" s="171"/>
      <c r="BA62" s="171"/>
      <c r="BB62" s="171"/>
      <c r="BD62" s="16"/>
      <c r="BE62" s="11"/>
      <c r="BF62" s="67"/>
      <c r="BG62" s="67"/>
      <c r="BH62" s="67"/>
      <c r="BI62" s="68"/>
      <c r="BJ62" s="67"/>
      <c r="BK62" s="67"/>
      <c r="BL62" s="67"/>
      <c r="BM62" s="67"/>
      <c r="BN62" s="17"/>
    </row>
    <row r="63" spans="2:66" hidden="1" x14ac:dyDescent="0.3">
      <c r="B63" s="10"/>
      <c r="C6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S63"/>
      <c r="W63" s="10"/>
      <c r="X63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T63" s="141"/>
      <c r="AU63" s="168"/>
      <c r="AV63" s="169"/>
      <c r="AW63" s="169"/>
      <c r="AX63" s="169"/>
      <c r="AY63" s="170"/>
      <c r="AZ63" s="171"/>
      <c r="BA63" s="171"/>
      <c r="BB63" s="171"/>
      <c r="BD63" s="16"/>
      <c r="BE63" s="11"/>
      <c r="BF63" s="67"/>
      <c r="BG63" s="67"/>
      <c r="BH63" s="67"/>
      <c r="BI63" s="68"/>
      <c r="BJ63" s="67"/>
      <c r="BK63" s="67"/>
      <c r="BL63" s="67"/>
      <c r="BM63" s="67"/>
      <c r="BN63" s="17"/>
    </row>
    <row r="64" spans="2:66" hidden="1" x14ac:dyDescent="0.3">
      <c r="B64" s="10"/>
      <c r="C6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S64"/>
      <c r="W64" s="10"/>
      <c r="X6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T64" s="141"/>
      <c r="AU64" s="168"/>
      <c r="AV64" s="169"/>
      <c r="AW64" s="169"/>
      <c r="AX64" s="169"/>
      <c r="AY64" s="170"/>
      <c r="AZ64" s="171"/>
      <c r="BA64" s="171"/>
      <c r="BB64" s="171"/>
      <c r="BD64" s="16"/>
      <c r="BE64" s="11"/>
      <c r="BF64" s="67"/>
      <c r="BG64" s="67"/>
      <c r="BH64" s="67"/>
      <c r="BI64" s="68"/>
      <c r="BJ64" s="67"/>
      <c r="BK64" s="67"/>
      <c r="BL64" s="67"/>
      <c r="BM64" s="67"/>
      <c r="BN64" s="17"/>
    </row>
    <row r="65" spans="2:66" hidden="1" x14ac:dyDescent="0.3">
      <c r="B65" s="10"/>
      <c r="C6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S65"/>
      <c r="W65" s="10"/>
      <c r="X6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T65" s="141"/>
      <c r="AU65" s="168"/>
      <c r="AV65" s="169"/>
      <c r="AW65" s="169"/>
      <c r="AX65" s="169"/>
      <c r="AY65" s="170"/>
      <c r="AZ65" s="171"/>
      <c r="BA65" s="171"/>
      <c r="BB65" s="171"/>
      <c r="BD65" s="16"/>
      <c r="BE65" s="11"/>
      <c r="BF65" s="67"/>
      <c r="BG65" s="67"/>
      <c r="BH65" s="67"/>
      <c r="BI65" s="68"/>
      <c r="BJ65" s="67"/>
      <c r="BK65" s="67"/>
      <c r="BL65" s="67"/>
      <c r="BM65" s="67"/>
      <c r="BN65" s="17"/>
    </row>
    <row r="66" spans="2:66" hidden="1" x14ac:dyDescent="0.3">
      <c r="B66" s="10"/>
      <c r="C6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S66"/>
      <c r="W66" s="10"/>
      <c r="X66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T66" s="141"/>
      <c r="AU66" s="168"/>
      <c r="AV66" s="169"/>
      <c r="AW66" s="169"/>
      <c r="AX66" s="169"/>
      <c r="AY66" s="170"/>
      <c r="AZ66" s="171"/>
      <c r="BA66" s="171"/>
      <c r="BB66" s="171"/>
      <c r="BD66" s="16"/>
      <c r="BE66" s="11"/>
      <c r="BF66" s="67"/>
      <c r="BG66" s="67"/>
      <c r="BH66" s="67"/>
      <c r="BI66" s="68"/>
      <c r="BJ66" s="67"/>
      <c r="BK66" s="67"/>
      <c r="BL66" s="67"/>
      <c r="BM66" s="67"/>
      <c r="BN66" s="17"/>
    </row>
    <row r="67" spans="2:66" hidden="1" x14ac:dyDescent="0.3">
      <c r="B67" s="10"/>
      <c r="C6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S67"/>
      <c r="W67" s="10"/>
      <c r="X67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T67" s="141"/>
      <c r="AU67" s="168"/>
      <c r="AV67" s="169"/>
      <c r="AW67" s="169"/>
      <c r="AX67" s="169"/>
      <c r="AY67" s="170"/>
      <c r="AZ67" s="171"/>
      <c r="BA67" s="171"/>
      <c r="BB67" s="171"/>
      <c r="BD67" s="16"/>
      <c r="BE67" s="11"/>
      <c r="BF67" s="67"/>
      <c r="BG67" s="67"/>
      <c r="BH67" s="67"/>
      <c r="BI67" s="68"/>
      <c r="BJ67" s="67"/>
      <c r="BK67" s="67"/>
      <c r="BL67" s="67"/>
      <c r="BM67" s="67"/>
      <c r="BN67" s="17"/>
    </row>
    <row r="68" spans="2:66" hidden="1" x14ac:dyDescent="0.3">
      <c r="B68" s="10"/>
      <c r="C6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S68"/>
      <c r="W68" s="10"/>
      <c r="X68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T68" s="141"/>
      <c r="AU68" s="168"/>
      <c r="AV68" s="169"/>
      <c r="AW68" s="169"/>
      <c r="AX68" s="169"/>
      <c r="AY68" s="170"/>
      <c r="AZ68" s="171"/>
      <c r="BA68" s="171"/>
      <c r="BB68" s="171"/>
      <c r="BD68" s="16"/>
      <c r="BE68" s="11"/>
      <c r="BF68" s="67"/>
      <c r="BG68" s="67"/>
      <c r="BH68" s="67"/>
      <c r="BI68" s="68"/>
      <c r="BJ68" s="67"/>
      <c r="BK68" s="67"/>
      <c r="BL68" s="67"/>
      <c r="BM68" s="67"/>
      <c r="BN68" s="17"/>
    </row>
    <row r="69" spans="2:66" hidden="1" x14ac:dyDescent="0.3">
      <c r="B69" s="10"/>
      <c r="C6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S69"/>
      <c r="W69" s="10"/>
      <c r="X69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T69" s="141"/>
      <c r="AU69" s="168"/>
      <c r="AV69" s="169"/>
      <c r="AW69" s="169"/>
      <c r="AX69" s="169"/>
      <c r="AY69" s="170"/>
      <c r="AZ69" s="171"/>
      <c r="BA69" s="171"/>
      <c r="BB69" s="171"/>
      <c r="BD69" s="16"/>
      <c r="BE69" s="11"/>
      <c r="BF69" s="67"/>
      <c r="BG69" s="67"/>
      <c r="BH69" s="67"/>
      <c r="BI69" s="68"/>
      <c r="BJ69" s="67"/>
      <c r="BK69" s="67"/>
      <c r="BL69" s="67"/>
      <c r="BM69" s="67"/>
      <c r="BN69" s="17"/>
    </row>
    <row r="70" spans="2:66" hidden="1" x14ac:dyDescent="0.3">
      <c r="B70" s="10"/>
      <c r="C70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S70"/>
      <c r="W70" s="10"/>
      <c r="X70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T70" s="141"/>
      <c r="AU70" s="168"/>
      <c r="AV70" s="169"/>
      <c r="AW70" s="169"/>
      <c r="AX70" s="169"/>
      <c r="AY70" s="170"/>
      <c r="AZ70" s="171"/>
      <c r="BA70" s="171"/>
      <c r="BB70" s="171"/>
      <c r="BD70" s="16"/>
      <c r="BE70" s="11"/>
      <c r="BF70" s="67"/>
      <c r="BG70" s="67"/>
      <c r="BH70" s="67"/>
      <c r="BI70" s="68"/>
      <c r="BJ70" s="67"/>
      <c r="BK70" s="67"/>
      <c r="BL70" s="67"/>
      <c r="BM70" s="67"/>
      <c r="BN70" s="17"/>
    </row>
    <row r="71" spans="2:66" hidden="1" x14ac:dyDescent="0.3">
      <c r="B71" s="10"/>
      <c r="C7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S71"/>
      <c r="W71" s="10"/>
      <c r="X71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T71" s="141"/>
      <c r="AU71" s="168"/>
      <c r="AV71" s="169"/>
      <c r="AW71" s="169"/>
      <c r="AX71" s="169"/>
      <c r="AY71" s="170"/>
      <c r="AZ71" s="171"/>
      <c r="BA71" s="171"/>
      <c r="BB71" s="171"/>
      <c r="BD71" s="16"/>
      <c r="BE71" s="11"/>
      <c r="BF71" s="67"/>
      <c r="BG71" s="67"/>
      <c r="BH71" s="67"/>
      <c r="BI71" s="68"/>
      <c r="BJ71" s="67"/>
      <c r="BK71" s="67"/>
      <c r="BL71" s="67"/>
      <c r="BM71" s="67"/>
      <c r="BN71" s="17"/>
    </row>
    <row r="72" spans="2:66" hidden="1" x14ac:dyDescent="0.3">
      <c r="B72" s="10"/>
      <c r="C7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S72"/>
      <c r="W72" s="10"/>
      <c r="X72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T72" s="141"/>
      <c r="AU72" s="168"/>
      <c r="AV72" s="169"/>
      <c r="AW72" s="169"/>
      <c r="AX72" s="169"/>
      <c r="AY72" s="170"/>
      <c r="AZ72" s="171"/>
      <c r="BA72" s="171"/>
      <c r="BB72" s="171"/>
      <c r="BD72" s="16"/>
      <c r="BE72" s="11"/>
      <c r="BF72" s="67"/>
      <c r="BG72" s="67"/>
      <c r="BH72" s="67"/>
      <c r="BI72" s="68"/>
      <c r="BJ72" s="67"/>
      <c r="BK72" s="67"/>
      <c r="BL72" s="67"/>
      <c r="BM72" s="67"/>
      <c r="BN72" s="17"/>
    </row>
    <row r="73" spans="2:66" hidden="1" x14ac:dyDescent="0.3">
      <c r="B73" s="10"/>
      <c r="C7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S73"/>
      <c r="W73" s="10"/>
      <c r="X73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T73" s="141"/>
      <c r="AU73" s="168"/>
      <c r="AV73" s="169"/>
      <c r="AW73" s="169"/>
      <c r="AX73" s="169"/>
      <c r="AY73" s="170"/>
      <c r="AZ73" s="171"/>
      <c r="BA73" s="171"/>
      <c r="BB73" s="171"/>
      <c r="BD73" s="16"/>
      <c r="BE73" s="11"/>
      <c r="BF73" s="67"/>
      <c r="BG73" s="67"/>
      <c r="BH73" s="67"/>
      <c r="BI73" s="68"/>
      <c r="BJ73" s="67"/>
      <c r="BK73" s="67"/>
      <c r="BL73" s="67"/>
      <c r="BM73" s="67"/>
      <c r="BN73" s="17"/>
    </row>
    <row r="74" spans="2:66" hidden="1" x14ac:dyDescent="0.3">
      <c r="B74" s="10"/>
      <c r="C7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S74"/>
      <c r="W74" s="10"/>
      <c r="X7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T74" s="141"/>
      <c r="AU74" s="168"/>
      <c r="AV74" s="169"/>
      <c r="AW74" s="169"/>
      <c r="AX74" s="169"/>
      <c r="AY74" s="170"/>
      <c r="AZ74" s="171"/>
      <c r="BA74" s="171"/>
      <c r="BB74" s="171"/>
      <c r="BD74" s="16"/>
      <c r="BE74" s="11"/>
      <c r="BF74" s="67"/>
      <c r="BG74" s="67"/>
      <c r="BH74" s="67"/>
      <c r="BI74" s="68"/>
      <c r="BJ74" s="67"/>
      <c r="BK74" s="67"/>
      <c r="BL74" s="67"/>
      <c r="BM74" s="67"/>
      <c r="BN74" s="17"/>
    </row>
    <row r="75" spans="2:66" hidden="1" x14ac:dyDescent="0.3">
      <c r="B75" s="10"/>
      <c r="C7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S75"/>
      <c r="W75" s="10"/>
      <c r="X7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T75" s="141"/>
      <c r="AU75" s="168"/>
      <c r="AV75" s="169"/>
      <c r="AW75" s="169"/>
      <c r="AX75" s="169"/>
      <c r="AY75" s="170"/>
      <c r="AZ75" s="171"/>
      <c r="BA75" s="171"/>
      <c r="BB75" s="171"/>
      <c r="BD75" s="16"/>
      <c r="BE75" s="11"/>
      <c r="BF75" s="67"/>
      <c r="BG75" s="67"/>
      <c r="BH75" s="67"/>
      <c r="BI75" s="68"/>
      <c r="BJ75" s="67"/>
      <c r="BK75" s="67"/>
      <c r="BL75" s="67"/>
      <c r="BM75" s="67"/>
      <c r="BN75" s="17"/>
    </row>
    <row r="76" spans="2:66" hidden="1" x14ac:dyDescent="0.3">
      <c r="B76" s="10"/>
      <c r="C7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S76"/>
      <c r="W76" s="10"/>
      <c r="X76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T76" s="141"/>
      <c r="AU76" s="168"/>
      <c r="AV76" s="169"/>
      <c r="AW76" s="169"/>
      <c r="AX76" s="169"/>
      <c r="AY76" s="170"/>
      <c r="AZ76" s="171"/>
      <c r="BA76" s="171"/>
      <c r="BB76" s="171"/>
      <c r="BD76" s="16"/>
      <c r="BE76" s="11"/>
      <c r="BF76" s="67"/>
      <c r="BG76" s="67"/>
      <c r="BH76" s="67"/>
      <c r="BI76" s="68"/>
      <c r="BJ76" s="67"/>
      <c r="BK76" s="67"/>
      <c r="BL76" s="67"/>
      <c r="BM76" s="67"/>
      <c r="BN76" s="17"/>
    </row>
    <row r="77" spans="2:66" hidden="1" x14ac:dyDescent="0.3">
      <c r="B77" s="10"/>
      <c r="C7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S77"/>
      <c r="W77" s="10"/>
      <c r="X77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T77" s="141"/>
      <c r="AU77" s="168"/>
      <c r="AV77" s="169"/>
      <c r="AW77" s="169"/>
      <c r="AX77" s="169"/>
      <c r="AY77" s="170"/>
      <c r="AZ77" s="171"/>
      <c r="BA77" s="171"/>
      <c r="BB77" s="171"/>
      <c r="BD77" s="16"/>
      <c r="BE77" s="11"/>
      <c r="BF77" s="67"/>
      <c r="BG77" s="67"/>
      <c r="BH77" s="67"/>
      <c r="BI77" s="68"/>
      <c r="BJ77" s="67"/>
      <c r="BK77" s="67"/>
      <c r="BL77" s="67"/>
      <c r="BM77" s="67"/>
      <c r="BN77" s="17"/>
    </row>
    <row r="78" spans="2:66" hidden="1" x14ac:dyDescent="0.3">
      <c r="B78" s="10"/>
      <c r="C7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S78"/>
      <c r="W78" s="10"/>
      <c r="X78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T78" s="141"/>
      <c r="AU78" s="168"/>
      <c r="AV78" s="169"/>
      <c r="AW78" s="169"/>
      <c r="AX78" s="169"/>
      <c r="AY78" s="170"/>
      <c r="AZ78" s="171"/>
      <c r="BA78" s="171"/>
      <c r="BB78" s="171"/>
      <c r="BD78" s="16"/>
      <c r="BE78" s="11"/>
      <c r="BF78" s="67"/>
      <c r="BG78" s="67"/>
      <c r="BH78" s="67"/>
      <c r="BI78" s="68"/>
      <c r="BJ78" s="67"/>
      <c r="BK78" s="67"/>
      <c r="BL78" s="67"/>
      <c r="BM78" s="67"/>
      <c r="BN78" s="17"/>
    </row>
    <row r="79" spans="2:66" hidden="1" x14ac:dyDescent="0.3">
      <c r="B79" s="10"/>
      <c r="C7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S79"/>
      <c r="W79" s="10"/>
      <c r="X79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T79" s="141"/>
      <c r="AU79" s="168"/>
      <c r="AV79" s="169"/>
      <c r="AW79" s="169"/>
      <c r="AX79" s="169"/>
      <c r="AY79" s="170"/>
      <c r="AZ79" s="171"/>
      <c r="BA79" s="171"/>
      <c r="BB79" s="171"/>
      <c r="BD79" s="16"/>
      <c r="BE79" s="11"/>
      <c r="BF79" s="67"/>
      <c r="BG79" s="67"/>
      <c r="BH79" s="67"/>
      <c r="BI79" s="68"/>
      <c r="BJ79" s="67"/>
      <c r="BK79" s="67"/>
      <c r="BL79" s="67"/>
      <c r="BM79" s="67"/>
      <c r="BN79" s="17"/>
    </row>
    <row r="80" spans="2:66" hidden="1" x14ac:dyDescent="0.3">
      <c r="B80" s="10"/>
      <c r="C80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S80"/>
      <c r="W80" s="10"/>
      <c r="X80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T80" s="141"/>
      <c r="AU80" s="168"/>
      <c r="AV80" s="169"/>
      <c r="AW80" s="169"/>
      <c r="AX80" s="169"/>
      <c r="AY80" s="170"/>
      <c r="AZ80" s="171"/>
      <c r="BA80" s="171"/>
      <c r="BB80" s="171"/>
      <c r="BD80" s="16"/>
      <c r="BE80" s="11"/>
      <c r="BF80" s="67"/>
      <c r="BG80" s="67"/>
      <c r="BH80" s="67"/>
      <c r="BI80" s="68"/>
      <c r="BJ80" s="67"/>
      <c r="BK80" s="67"/>
      <c r="BL80" s="67"/>
      <c r="BM80" s="67"/>
      <c r="BN80" s="17"/>
    </row>
    <row r="81" spans="1:71" hidden="1" x14ac:dyDescent="0.3">
      <c r="B81" s="10"/>
      <c r="C8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S81"/>
      <c r="W81" s="10"/>
      <c r="X81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T81" s="141"/>
      <c r="AU81" s="168"/>
      <c r="AV81" s="169"/>
      <c r="AW81" s="169"/>
      <c r="AX81" s="169"/>
      <c r="AY81" s="170"/>
      <c r="AZ81" s="171"/>
      <c r="BA81" s="171"/>
      <c r="BB81" s="171"/>
      <c r="BD81" s="16"/>
      <c r="BE81" s="11"/>
      <c r="BF81" s="67"/>
      <c r="BG81" s="67"/>
      <c r="BH81" s="67"/>
      <c r="BI81" s="68"/>
      <c r="BJ81" s="67"/>
      <c r="BK81" s="67"/>
      <c r="BL81" s="67"/>
      <c r="BM81" s="67"/>
      <c r="BN81" s="17"/>
    </row>
    <row r="82" spans="1:71" hidden="1" x14ac:dyDescent="0.3">
      <c r="B82" s="10"/>
      <c r="C82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S82"/>
      <c r="W82" s="10"/>
      <c r="X82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T82" s="141"/>
      <c r="AU82" s="168"/>
      <c r="AV82" s="169"/>
      <c r="AW82" s="169"/>
      <c r="AX82" s="169"/>
      <c r="AY82" s="170"/>
      <c r="AZ82" s="171"/>
      <c r="BA82" s="171"/>
      <c r="BB82" s="171"/>
      <c r="BD82" s="16"/>
      <c r="BE82" s="11"/>
      <c r="BF82" s="67"/>
      <c r="BG82" s="67"/>
      <c r="BH82" s="67"/>
      <c r="BI82" s="68"/>
      <c r="BJ82" s="67"/>
      <c r="BK82" s="67"/>
      <c r="BL82" s="67"/>
      <c r="BM82" s="67"/>
      <c r="BN82" s="17"/>
    </row>
    <row r="83" spans="1:71" hidden="1" x14ac:dyDescent="0.3">
      <c r="B83" s="10"/>
      <c r="C8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S83"/>
      <c r="W83" s="10"/>
      <c r="X83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T83" s="141"/>
      <c r="AU83" s="168"/>
      <c r="AV83" s="169"/>
      <c r="AW83" s="169"/>
      <c r="AX83" s="169"/>
      <c r="AY83" s="170"/>
      <c r="AZ83" s="171"/>
      <c r="BA83" s="171"/>
      <c r="BB83" s="171"/>
      <c r="BD83" s="16"/>
      <c r="BE83" s="11"/>
      <c r="BF83" s="67"/>
      <c r="BG83" s="67"/>
      <c r="BH83" s="67"/>
      <c r="BI83" s="68"/>
      <c r="BJ83" s="67"/>
      <c r="BK83" s="67"/>
      <c r="BL83" s="67"/>
      <c r="BM83" s="67"/>
      <c r="BN83" s="17"/>
    </row>
    <row r="84" spans="1:71" hidden="1" x14ac:dyDescent="0.3">
      <c r="B84" s="10"/>
      <c r="C8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S84"/>
      <c r="W84" s="10"/>
      <c r="X8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T84" s="141"/>
      <c r="AU84" s="168"/>
      <c r="AV84" s="169"/>
      <c r="AW84" s="169"/>
      <c r="AX84" s="169"/>
      <c r="AY84" s="170"/>
      <c r="AZ84" s="171"/>
      <c r="BA84" s="171"/>
      <c r="BB84" s="171"/>
      <c r="BD84" s="16"/>
      <c r="BE84" s="11"/>
      <c r="BF84" s="67"/>
      <c r="BG84" s="67"/>
      <c r="BH84" s="67"/>
      <c r="BI84" s="68"/>
      <c r="BJ84" s="67"/>
      <c r="BK84" s="67"/>
      <c r="BL84" s="67"/>
      <c r="BM84" s="67"/>
      <c r="BN84" s="17"/>
    </row>
    <row r="85" spans="1:71" hidden="1" x14ac:dyDescent="0.3">
      <c r="B85" s="10"/>
      <c r="C8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S85"/>
      <c r="W85" s="10"/>
      <c r="X8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T85" s="141"/>
      <c r="AU85" s="168"/>
      <c r="AV85" s="169"/>
      <c r="AW85" s="169"/>
      <c r="AX85" s="169"/>
      <c r="AY85" s="170"/>
      <c r="AZ85" s="171"/>
      <c r="BA85" s="171"/>
      <c r="BB85" s="171"/>
      <c r="BD85" s="16"/>
      <c r="BE85" s="11"/>
      <c r="BF85" s="67"/>
      <c r="BG85" s="67"/>
      <c r="BH85" s="67"/>
      <c r="BI85" s="68"/>
      <c r="BJ85" s="67"/>
      <c r="BK85" s="67"/>
      <c r="BL85" s="67"/>
      <c r="BM85" s="67"/>
      <c r="BN85" s="17"/>
    </row>
    <row r="86" spans="1:71" hidden="1" x14ac:dyDescent="0.3">
      <c r="B86" s="10"/>
      <c r="C8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S86"/>
      <c r="W86" s="10"/>
      <c r="X86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T86" s="141"/>
      <c r="AU86" s="168"/>
      <c r="AV86" s="169"/>
      <c r="AW86" s="169"/>
      <c r="AX86" s="169"/>
      <c r="AY86" s="170"/>
      <c r="AZ86" s="171"/>
      <c r="BA86" s="171"/>
      <c r="BB86" s="171"/>
      <c r="BD86" s="16"/>
      <c r="BE86" s="11"/>
      <c r="BF86" s="67"/>
      <c r="BG86" s="67"/>
      <c r="BH86" s="67"/>
      <c r="BI86" s="68"/>
      <c r="BJ86" s="67"/>
      <c r="BK86" s="67"/>
      <c r="BL86" s="67"/>
      <c r="BM86" s="67"/>
      <c r="BN86" s="17"/>
    </row>
    <row r="87" spans="1:71" ht="15" hidden="1" thickBot="1" x14ac:dyDescent="0.35">
      <c r="B87" s="10"/>
      <c r="C8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S87"/>
      <c r="W87" s="10"/>
      <c r="X87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T87" s="141"/>
      <c r="AU87" s="168"/>
      <c r="AV87" s="169"/>
      <c r="AW87" s="169"/>
      <c r="AX87" s="169"/>
      <c r="AY87" s="170"/>
      <c r="AZ87" s="171"/>
      <c r="BA87" s="171"/>
      <c r="BB87" s="171"/>
      <c r="BD87" s="16"/>
      <c r="BE87" s="11"/>
      <c r="BF87" s="67"/>
      <c r="BG87" s="67"/>
      <c r="BH87" s="67"/>
      <c r="BI87" s="68"/>
      <c r="BJ87" s="67"/>
      <c r="BK87" s="67"/>
      <c r="BL87" s="67"/>
      <c r="BM87" s="67"/>
      <c r="BN87" s="17"/>
    </row>
    <row r="88" spans="1:71" customFormat="1" hidden="1" x14ac:dyDescent="0.3">
      <c r="R88" s="11"/>
      <c r="T88" s="10"/>
      <c r="V88" s="11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91" t="s">
        <v>13</v>
      </c>
      <c r="AU88" s="156" t="s">
        <v>173</v>
      </c>
      <c r="AV88" s="34">
        <f>AB126</f>
        <v>181</v>
      </c>
      <c r="AW88" s="34">
        <f>AC126</f>
        <v>0</v>
      </c>
      <c r="AX88" s="34">
        <f t="shared" si="1"/>
        <v>181</v>
      </c>
      <c r="AY88" s="35"/>
      <c r="AZ88" s="36">
        <f>AY90*AX88</f>
        <v>181</v>
      </c>
      <c r="BA88" s="36">
        <f>AX88-AZ88</f>
        <v>0</v>
      </c>
      <c r="BB88" s="36">
        <f>SUM(AZ88:BA88)</f>
        <v>181</v>
      </c>
      <c r="BC88" s="15"/>
      <c r="BD88" s="16" t="s">
        <v>20</v>
      </c>
      <c r="BE88" s="11"/>
      <c r="BF88" s="67" t="str">
        <f t="shared" ref="BF88" si="9">AF130</f>
        <v/>
      </c>
      <c r="BG88" s="67" t="str">
        <f t="shared" si="3"/>
        <v/>
      </c>
      <c r="BH88" s="67" t="str">
        <f t="shared" ref="BH88" si="10">IFERROR(SQRT(1/X130+1/Y130+1/AB130+1/AC130),"")</f>
        <v/>
      </c>
      <c r="BI88" s="68">
        <v>1.96</v>
      </c>
      <c r="BJ88" s="67" t="str">
        <f t="shared" si="5"/>
        <v/>
      </c>
      <c r="BK88" s="67" t="str">
        <f t="shared" si="6"/>
        <v/>
      </c>
      <c r="BL88" s="67" t="str">
        <f t="shared" si="7"/>
        <v/>
      </c>
      <c r="BM88" s="67" t="str">
        <f t="shared" si="7"/>
        <v/>
      </c>
      <c r="BN88" s="17" t="str">
        <f t="shared" si="8"/>
        <v/>
      </c>
    </row>
    <row r="89" spans="1:71" customFormat="1" hidden="1" x14ac:dyDescent="0.3">
      <c r="B89" s="152" t="s">
        <v>172</v>
      </c>
      <c r="R89" s="11"/>
      <c r="T89" s="10"/>
      <c r="V89" s="11"/>
      <c r="AT89" s="189"/>
      <c r="AU89" s="155" t="s">
        <v>174</v>
      </c>
      <c r="AV89" s="46">
        <f>X126</f>
        <v>162</v>
      </c>
      <c r="AW89" s="46">
        <f>Y126</f>
        <v>0</v>
      </c>
      <c r="AX89" s="46">
        <f t="shared" si="1"/>
        <v>162</v>
      </c>
      <c r="AY89" s="47"/>
      <c r="AZ89" s="48">
        <f>AX89*AY90</f>
        <v>162</v>
      </c>
      <c r="BA89" s="48">
        <f>AX89-AZ89</f>
        <v>0</v>
      </c>
      <c r="BB89" s="48">
        <f>SUM(AZ89:BA89)</f>
        <v>162</v>
      </c>
      <c r="BC89" s="15"/>
      <c r="BD89" s="15"/>
      <c r="BE89" s="15"/>
      <c r="BF89" s="15"/>
      <c r="BG89" s="15"/>
    </row>
    <row r="90" spans="1:71" ht="15" hidden="1" thickBot="1" x14ac:dyDescent="0.35">
      <c r="A90" s="16"/>
      <c r="B90" s="195" t="s">
        <v>179</v>
      </c>
      <c r="C90" s="196"/>
      <c r="D90" s="197"/>
      <c r="E90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6"/>
      <c r="T90" s="16"/>
      <c r="U90" s="16"/>
      <c r="V90" s="16"/>
      <c r="X90" s="179"/>
      <c r="Y90" s="179"/>
      <c r="Z90" s="179"/>
      <c r="AA90" s="179"/>
      <c r="AB90" s="179"/>
      <c r="AC90" s="179"/>
      <c r="AD90" s="179"/>
      <c r="AE90" s="179"/>
      <c r="AF90" s="17"/>
      <c r="AG90" s="17"/>
      <c r="AH90" s="17"/>
      <c r="AI90" s="17"/>
      <c r="AJ90" s="17"/>
      <c r="AK90" s="17"/>
      <c r="AL90" s="17"/>
      <c r="AM90" s="143" t="s">
        <v>170</v>
      </c>
      <c r="AN90" s="65"/>
      <c r="AO90" s="65"/>
      <c r="AP90" s="17"/>
      <c r="AQ90" s="17"/>
      <c r="AT90" s="190"/>
      <c r="AU90" s="154" t="s">
        <v>41</v>
      </c>
      <c r="AV90" s="37">
        <f>AV88+AV89</f>
        <v>343</v>
      </c>
      <c r="AW90" s="37">
        <f>AW88+AW89</f>
        <v>0</v>
      </c>
      <c r="AX90" s="37">
        <f t="shared" si="1"/>
        <v>343</v>
      </c>
      <c r="AY90" s="38">
        <f>AV90/AX90</f>
        <v>1</v>
      </c>
      <c r="AZ90" s="39">
        <f>AZ88+AZ89</f>
        <v>343</v>
      </c>
      <c r="BA90" s="39">
        <f>BA88+BA89</f>
        <v>0</v>
      </c>
      <c r="BB90" s="39">
        <f>BB88+BB89</f>
        <v>343</v>
      </c>
      <c r="BC90" s="15"/>
      <c r="BD90" s="180" t="s">
        <v>177</v>
      </c>
      <c r="BE90" s="180"/>
      <c r="BF90" s="180"/>
      <c r="BG90" s="180"/>
      <c r="BH90" s="180"/>
      <c r="BI90" s="180"/>
      <c r="BJ90" s="180"/>
      <c r="BK90" s="180"/>
      <c r="BL90" s="65"/>
      <c r="BM90" s="65"/>
      <c r="BN90" s="65"/>
      <c r="BO90" s="65"/>
      <c r="BP90" s="65"/>
      <c r="BQ90" s="65"/>
      <c r="BR90" s="65"/>
      <c r="BS90" s="65"/>
    </row>
    <row r="91" spans="1:71" hidden="1" x14ac:dyDescent="0.3">
      <c r="A91" s="16"/>
      <c r="B91" s="165">
        <v>1</v>
      </c>
      <c r="C91" s="166">
        <v>2</v>
      </c>
      <c r="D91" s="167">
        <v>3</v>
      </c>
      <c r="E91" s="1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6"/>
      <c r="T91" s="16"/>
      <c r="V91" s="16"/>
      <c r="X91" s="65"/>
      <c r="Z91" s="17"/>
      <c r="AA91" s="17"/>
      <c r="AB91" s="17"/>
      <c r="AC91" s="65"/>
      <c r="AD91" s="65"/>
      <c r="AE91" s="65"/>
      <c r="AF91" s="17"/>
      <c r="AG91" s="17"/>
      <c r="AH91" s="17"/>
      <c r="AI91" s="17"/>
      <c r="AJ91" s="17"/>
      <c r="AK91" s="17"/>
      <c r="AL91" s="17"/>
      <c r="AM91" s="17"/>
      <c r="AN91" s="26">
        <f>AM92*(T125+U125)</f>
        <v>499</v>
      </c>
      <c r="AO91" s="26">
        <f>AP91-AN91</f>
        <v>0</v>
      </c>
      <c r="AP91" s="26">
        <f>T125+U125</f>
        <v>499</v>
      </c>
      <c r="AQ91" s="17"/>
      <c r="AT91" s="191" t="s">
        <v>16</v>
      </c>
      <c r="AU91" s="156" t="s">
        <v>173</v>
      </c>
      <c r="AV91" s="34">
        <f>AB127</f>
        <v>223</v>
      </c>
      <c r="AW91" s="34">
        <f>AC127</f>
        <v>0</v>
      </c>
      <c r="AX91" s="34">
        <f t="shared" si="1"/>
        <v>223</v>
      </c>
      <c r="AY91" s="35"/>
      <c r="AZ91" s="36">
        <f>AY93*AX91</f>
        <v>223</v>
      </c>
      <c r="BA91" s="36">
        <f>AX91-AZ91</f>
        <v>0</v>
      </c>
      <c r="BB91" s="36">
        <f>SUM(AZ91:BA91)</f>
        <v>223</v>
      </c>
      <c r="BC91" s="15"/>
      <c r="BD91" s="16" t="s">
        <v>21</v>
      </c>
      <c r="BE91" s="11"/>
      <c r="BF91" s="18">
        <f t="shared" ref="BF91:BS91" si="11">X120</f>
        <v>100</v>
      </c>
      <c r="BG91" s="18">
        <f t="shared" si="11"/>
        <v>100</v>
      </c>
      <c r="BH91" s="18">
        <f t="shared" si="11"/>
        <v>100</v>
      </c>
      <c r="BI91" s="18">
        <f t="shared" si="11"/>
        <v>100</v>
      </c>
      <c r="BJ91" s="18">
        <f t="shared" si="11"/>
        <v>100</v>
      </c>
      <c r="BK91" s="18">
        <f t="shared" si="11"/>
        <v>100</v>
      </c>
      <c r="BL91" s="18">
        <f t="shared" si="11"/>
        <v>100</v>
      </c>
      <c r="BM91" s="18">
        <f t="shared" si="11"/>
        <v>100</v>
      </c>
      <c r="BN91" s="18">
        <f t="shared" si="11"/>
        <v>100</v>
      </c>
      <c r="BO91" s="18">
        <f t="shared" si="11"/>
        <v>100</v>
      </c>
      <c r="BP91" s="18">
        <f t="shared" si="11"/>
        <v>100</v>
      </c>
      <c r="BQ91" s="18">
        <f t="shared" si="11"/>
        <v>100</v>
      </c>
      <c r="BR91" s="18">
        <f t="shared" si="11"/>
        <v>100</v>
      </c>
      <c r="BS91" s="18">
        <f t="shared" si="11"/>
        <v>100</v>
      </c>
    </row>
    <row r="92" spans="1:71" hidden="1" x14ac:dyDescent="0.3">
      <c r="A92" s="16"/>
      <c r="B92" s="142" t="s">
        <v>171</v>
      </c>
      <c r="C92" s="65" t="s">
        <v>39</v>
      </c>
      <c r="D92" s="65" t="s">
        <v>40</v>
      </c>
      <c r="E92" s="65" t="s">
        <v>139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6"/>
      <c r="T92" s="16"/>
      <c r="V92" s="16"/>
      <c r="X92" s="113"/>
      <c r="Y92" s="67"/>
      <c r="Z92" s="17"/>
      <c r="AA92" s="17"/>
      <c r="AB92" s="17"/>
      <c r="AC92" s="26"/>
      <c r="AD92" s="117"/>
      <c r="AE92" s="26"/>
      <c r="AF92" s="17"/>
      <c r="AG92" s="21"/>
      <c r="AH92" s="17"/>
      <c r="AI92" s="17"/>
      <c r="AJ92" s="17"/>
      <c r="AK92" s="17"/>
      <c r="AL92" s="17"/>
      <c r="AM92" s="17">
        <f>SUM(T125:T126)/SUM(T125:U126)</f>
        <v>1</v>
      </c>
      <c r="AN92" s="26">
        <f>AM92*AP92</f>
        <v>1287</v>
      </c>
      <c r="AO92" s="26">
        <f>AP92-AN92</f>
        <v>0</v>
      </c>
      <c r="AP92" s="26">
        <f>T126+U126</f>
        <v>1287</v>
      </c>
      <c r="AQ92" s="17"/>
      <c r="AT92" s="189"/>
      <c r="AU92" s="155" t="s">
        <v>174</v>
      </c>
      <c r="AV92" s="46">
        <f>X127</f>
        <v>276</v>
      </c>
      <c r="AW92" s="46">
        <f>Y127</f>
        <v>0</v>
      </c>
      <c r="AX92" s="46">
        <f t="shared" si="1"/>
        <v>276</v>
      </c>
      <c r="AY92" s="47"/>
      <c r="AZ92" s="48">
        <f>AX92*AY93</f>
        <v>276</v>
      </c>
      <c r="BA92" s="48">
        <f>AX92-AZ92</f>
        <v>0</v>
      </c>
      <c r="BB92" s="48">
        <f>SUM(AZ92:BA92)</f>
        <v>276</v>
      </c>
      <c r="BC92" s="15"/>
      <c r="BD92" s="16" t="s">
        <v>102</v>
      </c>
      <c r="BE92" s="11"/>
      <c r="BF92" s="18">
        <f t="shared" ref="BF92:BS92" si="12">100-BF91</f>
        <v>0</v>
      </c>
      <c r="BG92" s="18">
        <f t="shared" si="12"/>
        <v>0</v>
      </c>
      <c r="BH92" s="18">
        <f t="shared" si="12"/>
        <v>0</v>
      </c>
      <c r="BI92" s="18">
        <f t="shared" si="12"/>
        <v>0</v>
      </c>
      <c r="BJ92" s="18">
        <f t="shared" si="12"/>
        <v>0</v>
      </c>
      <c r="BK92" s="18">
        <f t="shared" si="12"/>
        <v>0</v>
      </c>
      <c r="BL92" s="18">
        <f t="shared" si="12"/>
        <v>0</v>
      </c>
      <c r="BM92" s="18">
        <f t="shared" si="12"/>
        <v>0</v>
      </c>
      <c r="BN92" s="18">
        <f t="shared" si="12"/>
        <v>0</v>
      </c>
      <c r="BO92" s="18">
        <f t="shared" si="12"/>
        <v>0</v>
      </c>
      <c r="BP92" s="18">
        <f t="shared" si="12"/>
        <v>0</v>
      </c>
      <c r="BQ92" s="18">
        <f t="shared" si="12"/>
        <v>0</v>
      </c>
      <c r="BR92" s="18">
        <f t="shared" si="12"/>
        <v>0</v>
      </c>
      <c r="BS92" s="18">
        <f t="shared" si="12"/>
        <v>0</v>
      </c>
    </row>
    <row r="93" spans="1:71" ht="15" hidden="1" thickBot="1" x14ac:dyDescent="0.35">
      <c r="A93" s="16"/>
      <c r="B93" s="144" t="s">
        <v>15</v>
      </c>
      <c r="C93" s="145">
        <f>Q32</f>
        <v>319</v>
      </c>
      <c r="D93" s="146">
        <f>E93-C93</f>
        <v>0</v>
      </c>
      <c r="E93" s="17">
        <f>AL32</f>
        <v>319</v>
      </c>
      <c r="F93" s="17"/>
      <c r="G93" s="19" t="s">
        <v>178</v>
      </c>
      <c r="H93" s="16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6"/>
      <c r="T93" s="16"/>
      <c r="X93" s="113"/>
      <c r="Y93" s="67"/>
      <c r="Z93" s="117"/>
      <c r="AA93" s="26"/>
      <c r="AB93" s="26"/>
      <c r="AC93" s="26"/>
      <c r="AD93" s="117"/>
      <c r="AE93" s="26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T93" s="190"/>
      <c r="AU93" s="154" t="s">
        <v>41</v>
      </c>
      <c r="AV93" s="37">
        <f>AV91+AV92</f>
        <v>499</v>
      </c>
      <c r="AW93" s="37">
        <f>AW91+AW92</f>
        <v>0</v>
      </c>
      <c r="AX93" s="37">
        <f t="shared" si="1"/>
        <v>499</v>
      </c>
      <c r="AY93" s="38">
        <f>AV93/AX93</f>
        <v>1</v>
      </c>
      <c r="AZ93" s="39">
        <f>AZ91+AZ92</f>
        <v>499</v>
      </c>
      <c r="BA93" s="39">
        <f>BA91+BA92</f>
        <v>0</v>
      </c>
      <c r="BB93" s="39">
        <f>BB91+BB92</f>
        <v>499</v>
      </c>
      <c r="BC93" s="15"/>
      <c r="BD93" s="16" t="s">
        <v>22</v>
      </c>
      <c r="BE93" s="11"/>
      <c r="BF93" s="14">
        <f t="shared" ref="BF93:BS93" si="13">C130</f>
        <v>133</v>
      </c>
      <c r="BG93" s="14">
        <f t="shared" si="13"/>
        <v>133</v>
      </c>
      <c r="BH93" s="14">
        <f t="shared" si="13"/>
        <v>134</v>
      </c>
      <c r="BI93" s="14">
        <f t="shared" si="13"/>
        <v>138</v>
      </c>
      <c r="BJ93" s="14">
        <f t="shared" si="13"/>
        <v>133</v>
      </c>
      <c r="BK93" s="14">
        <f t="shared" si="13"/>
        <v>141</v>
      </c>
      <c r="BL93" s="14">
        <f t="shared" si="13"/>
        <v>138</v>
      </c>
      <c r="BM93" s="14">
        <f t="shared" si="13"/>
        <v>112</v>
      </c>
      <c r="BN93" s="14">
        <f t="shared" si="13"/>
        <v>141</v>
      </c>
      <c r="BO93" s="14">
        <f t="shared" si="13"/>
        <v>120</v>
      </c>
      <c r="BP93" s="14">
        <f t="shared" si="13"/>
        <v>119</v>
      </c>
      <c r="BQ93" s="14">
        <f t="shared" si="13"/>
        <v>116</v>
      </c>
      <c r="BR93" s="14">
        <f t="shared" si="13"/>
        <v>123</v>
      </c>
      <c r="BS93" s="14">
        <f t="shared" si="13"/>
        <v>105</v>
      </c>
    </row>
    <row r="94" spans="1:71" hidden="1" x14ac:dyDescent="0.3">
      <c r="A94" s="16"/>
      <c r="B94" s="147" t="s">
        <v>17</v>
      </c>
      <c r="C94" s="17">
        <f>Q33</f>
        <v>158</v>
      </c>
      <c r="D94" s="148">
        <f t="shared" ref="D94:D99" si="14">E94-C94</f>
        <v>0</v>
      </c>
      <c r="E94" s="17">
        <f>AL33</f>
        <v>158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6"/>
      <c r="T94" s="16"/>
      <c r="X94" s="26"/>
      <c r="Y94" s="26"/>
      <c r="Z94" s="117"/>
      <c r="AA94" s="26"/>
      <c r="AB94" s="26"/>
      <c r="AC94" s="26"/>
      <c r="AD94" s="117"/>
      <c r="AE94" s="26"/>
      <c r="AF94" s="17"/>
      <c r="AG94" s="17"/>
      <c r="AH94" s="17"/>
      <c r="AI94" s="17"/>
      <c r="AJ94" s="17"/>
      <c r="AK94" s="17"/>
      <c r="AL94" s="17"/>
      <c r="AM94" s="143" t="s">
        <v>169</v>
      </c>
      <c r="AN94" s="65"/>
      <c r="AO94" s="17"/>
      <c r="AP94" s="17"/>
      <c r="AQ94" s="17"/>
      <c r="AT94" s="188" t="s">
        <v>14</v>
      </c>
      <c r="AU94" s="156" t="s">
        <v>173</v>
      </c>
      <c r="AV94" s="34">
        <f>AB128</f>
        <v>71</v>
      </c>
      <c r="AW94" s="34">
        <f>AC128</f>
        <v>0</v>
      </c>
      <c r="AX94" s="34">
        <f t="shared" si="1"/>
        <v>71</v>
      </c>
      <c r="AY94" s="35"/>
      <c r="AZ94" s="36">
        <f>AY96*AX94</f>
        <v>71</v>
      </c>
      <c r="BA94" s="36">
        <f>AX94-AZ94</f>
        <v>0</v>
      </c>
      <c r="BB94" s="36">
        <f>SUM(AZ94:BA94)</f>
        <v>71</v>
      </c>
      <c r="BC94" s="15"/>
      <c r="BD94" s="16" t="s">
        <v>25</v>
      </c>
      <c r="BE94" s="11"/>
      <c r="BF94" s="20">
        <f t="shared" ref="BF94:BS94" si="15">SQRT(BF91*BF92/BF93)</f>
        <v>0</v>
      </c>
      <c r="BG94" s="20">
        <f t="shared" si="15"/>
        <v>0</v>
      </c>
      <c r="BH94" s="20">
        <f t="shared" si="15"/>
        <v>0</v>
      </c>
      <c r="BI94" s="20">
        <f t="shared" si="15"/>
        <v>0</v>
      </c>
      <c r="BJ94" s="20">
        <f t="shared" si="15"/>
        <v>0</v>
      </c>
      <c r="BK94" s="20">
        <f t="shared" si="15"/>
        <v>0</v>
      </c>
      <c r="BL94" s="20">
        <f t="shared" si="15"/>
        <v>0</v>
      </c>
      <c r="BM94" s="20">
        <f t="shared" si="15"/>
        <v>0</v>
      </c>
      <c r="BN94" s="20">
        <f t="shared" si="15"/>
        <v>0</v>
      </c>
      <c r="BO94" s="20">
        <f t="shared" si="15"/>
        <v>0</v>
      </c>
      <c r="BP94" s="20">
        <f t="shared" si="15"/>
        <v>0</v>
      </c>
      <c r="BQ94" s="20">
        <f t="shared" si="15"/>
        <v>0</v>
      </c>
      <c r="BR94" s="20">
        <f t="shared" si="15"/>
        <v>0</v>
      </c>
      <c r="BS94" s="20">
        <f t="shared" si="15"/>
        <v>0</v>
      </c>
    </row>
    <row r="95" spans="1:71" hidden="1" x14ac:dyDescent="0.3">
      <c r="A95" s="16"/>
      <c r="B95" s="147" t="s">
        <v>13</v>
      </c>
      <c r="C95" s="17">
        <f>Q34</f>
        <v>343</v>
      </c>
      <c r="D95" s="148">
        <f t="shared" si="14"/>
        <v>0</v>
      </c>
      <c r="E95" s="17">
        <f>AL34</f>
        <v>343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6"/>
      <c r="T95" s="16"/>
      <c r="X95" s="26"/>
      <c r="Y95" s="26"/>
      <c r="Z95" s="117"/>
      <c r="AA95" s="26"/>
      <c r="AB95" s="26"/>
      <c r="AC95" s="26"/>
      <c r="AD95" s="117"/>
      <c r="AE95" s="26"/>
      <c r="AF95" s="17"/>
      <c r="AG95" s="17"/>
      <c r="AH95" s="17"/>
      <c r="AI95" s="17"/>
      <c r="AJ95" s="17"/>
      <c r="AK95" s="17"/>
      <c r="AL95" s="17"/>
      <c r="AM95" s="19" t="s">
        <v>27</v>
      </c>
      <c r="AN95" s="16"/>
      <c r="AO95" s="16" t="e">
        <f>LN(T127)</f>
        <v>#VALUE!</v>
      </c>
      <c r="AP95" s="17"/>
      <c r="AQ95" s="17"/>
      <c r="AT95" s="189"/>
      <c r="AU95" s="155" t="s">
        <v>174</v>
      </c>
      <c r="AV95" s="46">
        <f>X128</f>
        <v>78</v>
      </c>
      <c r="AW95" s="46">
        <f>Y128</f>
        <v>0</v>
      </c>
      <c r="AX95" s="46">
        <f t="shared" si="1"/>
        <v>78</v>
      </c>
      <c r="AY95" s="47"/>
      <c r="AZ95" s="48">
        <f>AX95*AY96</f>
        <v>78</v>
      </c>
      <c r="BA95" s="48">
        <f>AX95-AZ95</f>
        <v>0</v>
      </c>
      <c r="BB95" s="48">
        <f>SUM(AZ95:BA95)</f>
        <v>78</v>
      </c>
      <c r="BC95" s="15"/>
      <c r="BD95" s="16" t="s">
        <v>23</v>
      </c>
      <c r="BE95" s="11"/>
      <c r="BF95" s="17">
        <v>1.96</v>
      </c>
      <c r="BG95" s="17">
        <v>1.96</v>
      </c>
      <c r="BH95" s="17">
        <v>1.96</v>
      </c>
      <c r="BI95" s="17">
        <v>1.96</v>
      </c>
      <c r="BJ95" s="17">
        <v>1.96</v>
      </c>
      <c r="BK95" s="17">
        <v>1.96</v>
      </c>
      <c r="BL95" s="17">
        <v>1.96</v>
      </c>
      <c r="BM95" s="17">
        <v>1.96</v>
      </c>
      <c r="BN95" s="17">
        <v>1.96</v>
      </c>
      <c r="BO95" s="17">
        <v>1.96</v>
      </c>
      <c r="BP95" s="17">
        <v>1.96</v>
      </c>
      <c r="BQ95" s="17">
        <v>1.96</v>
      </c>
      <c r="BR95" s="17">
        <v>1.96</v>
      </c>
      <c r="BS95" s="17">
        <v>1.96</v>
      </c>
    </row>
    <row r="96" spans="1:71" ht="15" hidden="1" thickBot="1" x14ac:dyDescent="0.35">
      <c r="A96" s="16"/>
      <c r="B96" s="147" t="s">
        <v>165</v>
      </c>
      <c r="C96" s="17">
        <f>Q38</f>
        <v>1786</v>
      </c>
      <c r="D96" s="148">
        <f>E96-C96</f>
        <v>0</v>
      </c>
      <c r="E96" s="17">
        <f>AL38</f>
        <v>1786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6"/>
      <c r="T96" s="16"/>
      <c r="X96" s="26"/>
      <c r="Y96" s="17"/>
      <c r="Z96" s="117"/>
      <c r="AA96" s="26"/>
      <c r="AB96" s="26"/>
      <c r="AC96" s="26"/>
      <c r="AD96" s="117"/>
      <c r="AE96" s="26"/>
      <c r="AF96" s="17"/>
      <c r="AG96" s="17"/>
      <c r="AH96" s="17"/>
      <c r="AI96" s="17"/>
      <c r="AJ96" s="17"/>
      <c r="AK96" s="17"/>
      <c r="AL96" s="17"/>
      <c r="AM96" s="19" t="s">
        <v>36</v>
      </c>
      <c r="AN96" s="16"/>
      <c r="AO96" s="23" t="e">
        <f>SQRT(1/T125+1/U125+1/T126+1/U126)</f>
        <v>#DIV/0!</v>
      </c>
      <c r="AP96" s="17"/>
      <c r="AQ96" s="17"/>
      <c r="AT96" s="190"/>
      <c r="AU96" s="154" t="s">
        <v>41</v>
      </c>
      <c r="AV96" s="37">
        <f>AV94+AV95</f>
        <v>149</v>
      </c>
      <c r="AW96" s="37">
        <f>AW94+AW95</f>
        <v>0</v>
      </c>
      <c r="AX96" s="37">
        <f t="shared" si="1"/>
        <v>149</v>
      </c>
      <c r="AY96" s="38">
        <f>AV96/AX96</f>
        <v>1</v>
      </c>
      <c r="AZ96" s="39">
        <f>AZ94+AZ95</f>
        <v>149</v>
      </c>
      <c r="BA96" s="39">
        <f>BA94+BA95</f>
        <v>0</v>
      </c>
      <c r="BB96" s="39">
        <f>BB94+BB95</f>
        <v>149</v>
      </c>
      <c r="BC96" s="15"/>
      <c r="BD96" s="16" t="s">
        <v>24</v>
      </c>
      <c r="BE96" s="11"/>
      <c r="BF96" s="18">
        <f t="shared" ref="BF96:BS96" si="16">X120+BF95*BF94</f>
        <v>100</v>
      </c>
      <c r="BG96" s="18">
        <f t="shared" si="16"/>
        <v>100</v>
      </c>
      <c r="BH96" s="18">
        <f t="shared" si="16"/>
        <v>100</v>
      </c>
      <c r="BI96" s="18">
        <f t="shared" si="16"/>
        <v>100</v>
      </c>
      <c r="BJ96" s="18">
        <f t="shared" si="16"/>
        <v>100</v>
      </c>
      <c r="BK96" s="18">
        <f t="shared" si="16"/>
        <v>100</v>
      </c>
      <c r="BL96" s="18">
        <f t="shared" si="16"/>
        <v>100</v>
      </c>
      <c r="BM96" s="18">
        <f t="shared" si="16"/>
        <v>100</v>
      </c>
      <c r="BN96" s="18">
        <f t="shared" si="16"/>
        <v>100</v>
      </c>
      <c r="BO96" s="18">
        <f t="shared" si="16"/>
        <v>100</v>
      </c>
      <c r="BP96" s="18">
        <f t="shared" si="16"/>
        <v>100</v>
      </c>
      <c r="BQ96" s="18">
        <f t="shared" si="16"/>
        <v>100</v>
      </c>
      <c r="BR96" s="18">
        <f t="shared" si="16"/>
        <v>100</v>
      </c>
      <c r="BS96" s="18">
        <f t="shared" si="16"/>
        <v>100</v>
      </c>
    </row>
    <row r="97" spans="1:71" hidden="1" x14ac:dyDescent="0.3">
      <c r="A97" s="16"/>
      <c r="B97" s="147" t="s">
        <v>16</v>
      </c>
      <c r="C97" s="17">
        <f>Q35</f>
        <v>499</v>
      </c>
      <c r="D97" s="148">
        <f t="shared" si="14"/>
        <v>0</v>
      </c>
      <c r="E97" s="17">
        <f>AL35</f>
        <v>499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6"/>
      <c r="T97" s="16"/>
      <c r="X97" s="26" t="s">
        <v>142</v>
      </c>
      <c r="Y97" s="26"/>
      <c r="Z97" s="117"/>
      <c r="AA97" s="26"/>
      <c r="AB97" s="26"/>
      <c r="AC97" s="26"/>
      <c r="AD97" s="117"/>
      <c r="AE97" s="26"/>
      <c r="AF97" s="17"/>
      <c r="AG97" s="17"/>
      <c r="AH97" s="17"/>
      <c r="AI97" s="17"/>
      <c r="AJ97" s="17"/>
      <c r="AK97" s="17"/>
      <c r="AL97" s="17"/>
      <c r="AM97" s="12" t="s">
        <v>29</v>
      </c>
      <c r="AN97" s="16"/>
      <c r="AO97" s="16" t="e">
        <f>AO95-1.96*AO96</f>
        <v>#VALUE!</v>
      </c>
      <c r="AP97" s="17"/>
      <c r="AQ97" s="17"/>
      <c r="AT97" s="191" t="s">
        <v>12</v>
      </c>
      <c r="AU97" s="156" t="s">
        <v>173</v>
      </c>
      <c r="AV97" s="34">
        <f>AB129</f>
        <v>144</v>
      </c>
      <c r="AW97" s="34">
        <f>AC129</f>
        <v>0</v>
      </c>
      <c r="AX97" s="34">
        <f t="shared" si="1"/>
        <v>144</v>
      </c>
      <c r="AY97" s="35"/>
      <c r="AZ97" s="36">
        <f>AY99*AX97</f>
        <v>144</v>
      </c>
      <c r="BA97" s="36">
        <f>AX97-AZ97</f>
        <v>0</v>
      </c>
      <c r="BB97" s="36">
        <f>SUM(AZ97:BA97)</f>
        <v>144</v>
      </c>
      <c r="BC97" s="15"/>
      <c r="BD97" s="15"/>
      <c r="BE97" s="15"/>
      <c r="BF97" s="15"/>
      <c r="BG97" s="15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idden="1" x14ac:dyDescent="0.3">
      <c r="A98" s="16"/>
      <c r="B98" s="147" t="s">
        <v>14</v>
      </c>
      <c r="C98" s="17">
        <f>Q36</f>
        <v>149</v>
      </c>
      <c r="D98" s="148">
        <f t="shared" si="14"/>
        <v>0</v>
      </c>
      <c r="E98" s="17">
        <f>AL36</f>
        <v>149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6"/>
      <c r="T98" s="16"/>
      <c r="X98" s="24"/>
      <c r="Y98" s="24"/>
      <c r="Z98" s="25"/>
      <c r="AA98" s="24"/>
      <c r="AB98" s="24"/>
      <c r="AC98" s="24"/>
      <c r="AD98" s="25"/>
      <c r="AE98" s="24"/>
      <c r="AF98" s="17"/>
      <c r="AG98" s="17"/>
      <c r="AH98" s="17"/>
      <c r="AI98" s="17"/>
      <c r="AJ98" s="17"/>
      <c r="AK98" s="17"/>
      <c r="AL98" s="17"/>
      <c r="AM98" s="19" t="s">
        <v>28</v>
      </c>
      <c r="AN98" s="16"/>
      <c r="AO98" s="16" t="e">
        <f>AO95+1.96*AO96</f>
        <v>#VALUE!</v>
      </c>
      <c r="AP98" s="17"/>
      <c r="AQ98" s="17"/>
      <c r="AT98" s="189"/>
      <c r="AU98" s="155" t="s">
        <v>174</v>
      </c>
      <c r="AV98" s="46">
        <f>X129</f>
        <v>174</v>
      </c>
      <c r="AW98" s="46">
        <f>Y129</f>
        <v>0</v>
      </c>
      <c r="AX98" s="46">
        <f t="shared" si="1"/>
        <v>174</v>
      </c>
      <c r="AY98" s="47"/>
      <c r="AZ98" s="48">
        <f>AX98*AY99</f>
        <v>174</v>
      </c>
      <c r="BA98" s="48">
        <f>AX98-AZ98</f>
        <v>0</v>
      </c>
      <c r="BB98" s="48">
        <f>SUM(AZ98:BA98)</f>
        <v>174</v>
      </c>
      <c r="BC98" s="15"/>
      <c r="BD98" s="15"/>
      <c r="BE98" s="15"/>
      <c r="BF98" s="15"/>
      <c r="BG98" s="15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customFormat="1" ht="15" hidden="1" thickBot="1" x14ac:dyDescent="0.35">
      <c r="B99" s="149" t="s">
        <v>12</v>
      </c>
      <c r="C99" s="150">
        <f>Q37</f>
        <v>318</v>
      </c>
      <c r="D99" s="151">
        <f t="shared" si="14"/>
        <v>0</v>
      </c>
      <c r="E99" s="17">
        <f>AL37</f>
        <v>318</v>
      </c>
      <c r="R99" s="11"/>
      <c r="T99" s="10"/>
      <c r="V99" s="11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9" t="s">
        <v>31</v>
      </c>
      <c r="AN99" s="16"/>
      <c r="AO99" s="118" t="e">
        <f>EXP(AO97)</f>
        <v>#VALUE!</v>
      </c>
      <c r="AP99" s="15"/>
      <c r="AQ99" s="15"/>
      <c r="AT99" s="190"/>
      <c r="AU99" s="154" t="s">
        <v>41</v>
      </c>
      <c r="AV99" s="37">
        <f>AV97+AV98</f>
        <v>318</v>
      </c>
      <c r="AW99" s="37">
        <f>AW97+AW98</f>
        <v>0</v>
      </c>
      <c r="AX99" s="37">
        <f t="shared" si="1"/>
        <v>318</v>
      </c>
      <c r="AY99" s="38">
        <f>AV99/AX99</f>
        <v>1</v>
      </c>
      <c r="AZ99" s="39">
        <f>AZ97+AZ98</f>
        <v>318</v>
      </c>
      <c r="BA99" s="39">
        <f>BA97+BA98</f>
        <v>0</v>
      </c>
      <c r="BB99" s="39">
        <f>BB97+BB98</f>
        <v>318</v>
      </c>
      <c r="BC99" s="15"/>
      <c r="BD99" s="15"/>
      <c r="BE99" s="15"/>
      <c r="BF99" s="15"/>
      <c r="BG99" s="15"/>
    </row>
    <row r="100" spans="1:71" customFormat="1" hidden="1" x14ac:dyDescent="0.3">
      <c r="B100" s="16"/>
      <c r="C100" s="16"/>
      <c r="D100" s="17"/>
      <c r="E100" s="17"/>
      <c r="R100" s="11"/>
      <c r="T100" s="10"/>
      <c r="V100" s="11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9" t="s">
        <v>30</v>
      </c>
      <c r="AN100" s="16"/>
      <c r="AO100" s="118" t="e">
        <f>EXP(AO98)</f>
        <v>#VALUE!</v>
      </c>
      <c r="AP100" s="15"/>
      <c r="AQ100" s="15"/>
      <c r="AT100" s="191" t="s">
        <v>20</v>
      </c>
      <c r="AU100" s="156" t="s">
        <v>173</v>
      </c>
      <c r="AV100" s="34">
        <f>AB130</f>
        <v>836</v>
      </c>
      <c r="AW100" s="34">
        <f>AC130</f>
        <v>0</v>
      </c>
      <c r="AX100" s="34">
        <f t="shared" si="1"/>
        <v>836</v>
      </c>
      <c r="AY100" s="35"/>
      <c r="AZ100" s="36">
        <f>AY102*AX100</f>
        <v>836</v>
      </c>
      <c r="BA100" s="36">
        <f>AX100-AZ100</f>
        <v>0</v>
      </c>
      <c r="BB100" s="36">
        <f>SUM(AZ100:BA100)</f>
        <v>836</v>
      </c>
      <c r="BC100" s="15"/>
      <c r="BD100" s="15"/>
      <c r="BE100" s="15"/>
      <c r="BF100" s="15"/>
      <c r="BG100" s="15"/>
    </row>
    <row r="101" spans="1:71" customFormat="1" hidden="1" x14ac:dyDescent="0.3">
      <c r="B101" s="142" t="s">
        <v>168</v>
      </c>
      <c r="R101" s="11"/>
      <c r="T101" s="10"/>
      <c r="V101" s="11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T101" s="189"/>
      <c r="AU101" s="155" t="s">
        <v>174</v>
      </c>
      <c r="AV101" s="46">
        <f>X130</f>
        <v>950</v>
      </c>
      <c r="AW101" s="46">
        <f>Y130</f>
        <v>0</v>
      </c>
      <c r="AX101" s="46">
        <f t="shared" si="1"/>
        <v>950</v>
      </c>
      <c r="AY101" s="47"/>
      <c r="AZ101" s="48">
        <f>AX101*AY102</f>
        <v>950</v>
      </c>
      <c r="BA101" s="48">
        <f>AX101-AZ101</f>
        <v>0</v>
      </c>
      <c r="BB101" s="48">
        <f>SUM(AZ101:BA101)</f>
        <v>950</v>
      </c>
      <c r="BC101" s="17"/>
      <c r="BD101" s="17"/>
      <c r="BE101" s="17"/>
      <c r="BF101" s="14"/>
      <c r="BG101" s="14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1:71" customFormat="1" ht="15" hidden="1" thickBot="1" x14ac:dyDescent="0.35">
      <c r="R102" s="11"/>
      <c r="T102" s="10"/>
      <c r="V102" s="11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T102" s="190"/>
      <c r="AU102" s="154" t="s">
        <v>41</v>
      </c>
      <c r="AV102" s="37">
        <f>AV100+AV101</f>
        <v>1786</v>
      </c>
      <c r="AW102" s="37">
        <f>AW100+AW101</f>
        <v>0</v>
      </c>
      <c r="AX102" s="37">
        <f t="shared" si="1"/>
        <v>1786</v>
      </c>
      <c r="AY102" s="38">
        <f>AV102/AX102</f>
        <v>1</v>
      </c>
      <c r="AZ102" s="39">
        <f>AZ100+AZ101</f>
        <v>1786</v>
      </c>
      <c r="BA102" s="39">
        <f>BA100+BA101</f>
        <v>0</v>
      </c>
      <c r="BB102" s="39">
        <f>BB100+BB101</f>
        <v>1786</v>
      </c>
      <c r="BC102" s="17"/>
      <c r="BD102" s="17"/>
      <c r="BE102" s="17"/>
      <c r="BF102" s="14"/>
      <c r="BG102" s="14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71" customFormat="1" hidden="1" x14ac:dyDescent="0.3">
      <c r="B103" s="16" t="s">
        <v>15</v>
      </c>
      <c r="R103" s="11"/>
      <c r="T103" s="10"/>
      <c r="V103" s="11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71" customFormat="1" hidden="1" x14ac:dyDescent="0.3">
      <c r="B104" s="16" t="s">
        <v>17</v>
      </c>
      <c r="R104" s="11"/>
      <c r="T104" s="10"/>
      <c r="V104" s="11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71" customFormat="1" hidden="1" x14ac:dyDescent="0.3">
      <c r="B105" s="16" t="s">
        <v>13</v>
      </c>
      <c r="R105" s="11"/>
      <c r="T105" s="10"/>
      <c r="V105" s="11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71" customFormat="1" hidden="1" x14ac:dyDescent="0.3">
      <c r="B106" s="16" t="s">
        <v>16</v>
      </c>
      <c r="R106" s="11"/>
      <c r="T106" s="10"/>
      <c r="V106" s="11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71" customFormat="1" hidden="1" x14ac:dyDescent="0.3">
      <c r="B107" s="16" t="s">
        <v>14</v>
      </c>
      <c r="R107" s="11"/>
      <c r="T107" s="10"/>
      <c r="V107" s="11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71" customFormat="1" hidden="1" x14ac:dyDescent="0.3">
      <c r="B108" s="16" t="s">
        <v>12</v>
      </c>
      <c r="R108" s="11"/>
      <c r="T108" s="10"/>
      <c r="V108" s="11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71" customFormat="1" hidden="1" x14ac:dyDescent="0.3">
      <c r="B109" s="16" t="s">
        <v>165</v>
      </c>
      <c r="R109" s="11"/>
      <c r="T109" s="10"/>
      <c r="V109" s="11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71" customFormat="1" hidden="1" x14ac:dyDescent="0.3">
      <c r="R110" s="11"/>
      <c r="T110" s="10"/>
      <c r="V110" s="11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71" customFormat="1" hidden="1" x14ac:dyDescent="0.3">
      <c r="R111" s="11"/>
      <c r="T111" s="10"/>
      <c r="V111" s="11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71" ht="18" customHeight="1" x14ac:dyDescent="0.35">
      <c r="B112" s="100" t="s">
        <v>118</v>
      </c>
      <c r="C112" s="177" t="s">
        <v>99</v>
      </c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26"/>
      <c r="R112" s="119"/>
      <c r="S112" s="184" t="str">
        <f>AF123</f>
        <v>OR</v>
      </c>
      <c r="T112" s="202" t="s">
        <v>32</v>
      </c>
      <c r="U112" s="204" t="s">
        <v>33</v>
      </c>
      <c r="V112" s="106"/>
      <c r="W112" s="99" t="s">
        <v>120</v>
      </c>
      <c r="X112" s="206" t="s">
        <v>57</v>
      </c>
      <c r="Y112" s="206"/>
      <c r="Z112" s="206"/>
      <c r="AA112" s="206"/>
      <c r="AB112" s="206"/>
      <c r="AC112" s="206"/>
      <c r="AD112" s="206"/>
      <c r="AE112" s="206" t="s">
        <v>58</v>
      </c>
      <c r="AF112" s="206"/>
      <c r="AG112" s="206"/>
      <c r="AH112" s="206"/>
      <c r="AI112" s="206"/>
      <c r="AJ112" s="206"/>
      <c r="AK112" s="206"/>
      <c r="AL112" s="64"/>
      <c r="AM112" s="65"/>
      <c r="AN112" s="65"/>
      <c r="AO112" s="65"/>
      <c r="AP112" s="65"/>
      <c r="AQ112" s="65"/>
    </row>
    <row r="113" spans="2:75" ht="18" x14ac:dyDescent="0.35">
      <c r="B113" s="50" t="s">
        <v>55</v>
      </c>
      <c r="C113" s="79" t="str">
        <f t="shared" ref="C113:Q113" si="17">C31</f>
        <v>14T2</v>
      </c>
      <c r="D113" s="66" t="str">
        <f t="shared" si="17"/>
        <v>14T3</v>
      </c>
      <c r="E113" s="66" t="str">
        <f t="shared" si="17"/>
        <v>15T1</v>
      </c>
      <c r="F113" s="66" t="str">
        <f t="shared" si="17"/>
        <v>15T2</v>
      </c>
      <c r="G113" s="66" t="str">
        <f t="shared" si="17"/>
        <v>15T3</v>
      </c>
      <c r="H113" s="66" t="str">
        <f t="shared" si="17"/>
        <v>16T1</v>
      </c>
      <c r="I113" s="66" t="str">
        <f t="shared" si="17"/>
        <v>16T2</v>
      </c>
      <c r="J113" s="79" t="str">
        <f t="shared" si="17"/>
        <v>16T3</v>
      </c>
      <c r="K113" s="66" t="str">
        <f t="shared" si="17"/>
        <v>17T1</v>
      </c>
      <c r="L113" s="66" t="str">
        <f t="shared" si="17"/>
        <v>17T2</v>
      </c>
      <c r="M113" s="66" t="str">
        <f t="shared" si="17"/>
        <v>17T3</v>
      </c>
      <c r="N113" s="66" t="str">
        <f t="shared" si="17"/>
        <v>18T1</v>
      </c>
      <c r="O113" s="66" t="str">
        <f t="shared" si="17"/>
        <v>18T2</v>
      </c>
      <c r="P113" s="82" t="str">
        <f t="shared" si="17"/>
        <v>18T3</v>
      </c>
      <c r="Q113" s="66" t="str">
        <f t="shared" si="17"/>
        <v>Total</v>
      </c>
      <c r="R113" s="91"/>
      <c r="S113" s="185"/>
      <c r="T113" s="203"/>
      <c r="U113" s="205"/>
      <c r="V113" s="106"/>
      <c r="W113" s="134" t="s">
        <v>55</v>
      </c>
      <c r="X113" s="87" t="s">
        <v>80</v>
      </c>
      <c r="Y113" s="127" t="s">
        <v>81</v>
      </c>
      <c r="Z113" s="127" t="s">
        <v>82</v>
      </c>
      <c r="AA113" s="127" t="s">
        <v>83</v>
      </c>
      <c r="AB113" s="127" t="s">
        <v>84</v>
      </c>
      <c r="AC113" s="127" t="s">
        <v>86</v>
      </c>
      <c r="AD113" s="89" t="s">
        <v>85</v>
      </c>
      <c r="AE113" s="87" t="s">
        <v>87</v>
      </c>
      <c r="AF113" s="127" t="s">
        <v>88</v>
      </c>
      <c r="AG113" s="127" t="s">
        <v>90</v>
      </c>
      <c r="AH113" s="127" t="s">
        <v>89</v>
      </c>
      <c r="AI113" s="127" t="s">
        <v>91</v>
      </c>
      <c r="AJ113" s="127" t="s">
        <v>92</v>
      </c>
      <c r="AK113" s="89" t="s">
        <v>190</v>
      </c>
      <c r="AL113" s="127" t="s">
        <v>62</v>
      </c>
      <c r="AM113" s="91"/>
      <c r="AN113" s="91"/>
      <c r="AO113" s="91"/>
      <c r="AP113" s="91"/>
      <c r="AQ113" s="91"/>
    </row>
    <row r="114" spans="2:75" x14ac:dyDescent="0.3">
      <c r="B114" s="52" t="s">
        <v>15</v>
      </c>
      <c r="C114" s="80">
        <f t="shared" ref="C114:Q114" si="18">IF(C32&lt;5,"&lt;5",C32)</f>
        <v>31</v>
      </c>
      <c r="D114" s="58">
        <f t="shared" si="18"/>
        <v>20</v>
      </c>
      <c r="E114" s="58">
        <f t="shared" si="18"/>
        <v>21</v>
      </c>
      <c r="F114" s="58">
        <f t="shared" si="18"/>
        <v>32</v>
      </c>
      <c r="G114" s="58">
        <f t="shared" si="18"/>
        <v>24</v>
      </c>
      <c r="H114" s="58">
        <f t="shared" si="18"/>
        <v>31</v>
      </c>
      <c r="I114" s="58">
        <f t="shared" si="18"/>
        <v>26</v>
      </c>
      <c r="J114" s="80">
        <f t="shared" si="18"/>
        <v>20</v>
      </c>
      <c r="K114" s="58">
        <f t="shared" si="18"/>
        <v>17</v>
      </c>
      <c r="L114" s="58">
        <f t="shared" si="18"/>
        <v>18</v>
      </c>
      <c r="M114" s="58">
        <f t="shared" si="18"/>
        <v>20</v>
      </c>
      <c r="N114" s="58">
        <f t="shared" si="18"/>
        <v>19</v>
      </c>
      <c r="O114" s="58">
        <f t="shared" si="18"/>
        <v>24</v>
      </c>
      <c r="P114" s="83">
        <f t="shared" si="18"/>
        <v>16</v>
      </c>
      <c r="Q114" s="58">
        <f t="shared" si="18"/>
        <v>319</v>
      </c>
      <c r="R114" s="17" t="s">
        <v>192</v>
      </c>
      <c r="S114" s="123" t="str">
        <f t="shared" ref="S114:S120" si="19">AF124</f>
        <v/>
      </c>
      <c r="T114" s="114">
        <f t="shared" ref="T114:T120" si="20">AA124</f>
        <v>100</v>
      </c>
      <c r="U114" s="124">
        <f t="shared" ref="U114:U120" si="21">AE124</f>
        <v>100</v>
      </c>
      <c r="V114" s="25"/>
      <c r="W114" s="51" t="s">
        <v>15</v>
      </c>
      <c r="X114" s="88">
        <f t="shared" ref="X114:AL120" si="22">IFERROR(C32*100/X32,"-")</f>
        <v>100</v>
      </c>
      <c r="Y114" s="53">
        <f t="shared" si="22"/>
        <v>100</v>
      </c>
      <c r="Z114" s="53">
        <f t="shared" si="22"/>
        <v>100</v>
      </c>
      <c r="AA114" s="53">
        <f t="shared" si="22"/>
        <v>100</v>
      </c>
      <c r="AB114" s="53">
        <f t="shared" si="22"/>
        <v>100</v>
      </c>
      <c r="AC114" s="53">
        <f t="shared" si="22"/>
        <v>100</v>
      </c>
      <c r="AD114" s="61">
        <f t="shared" si="22"/>
        <v>100</v>
      </c>
      <c r="AE114" s="88">
        <f t="shared" si="22"/>
        <v>100</v>
      </c>
      <c r="AF114" s="53">
        <f t="shared" si="22"/>
        <v>100</v>
      </c>
      <c r="AG114" s="53">
        <f t="shared" si="22"/>
        <v>100</v>
      </c>
      <c r="AH114" s="53">
        <f t="shared" si="22"/>
        <v>100</v>
      </c>
      <c r="AI114" s="53">
        <f t="shared" si="22"/>
        <v>100</v>
      </c>
      <c r="AJ114" s="53">
        <f t="shared" si="22"/>
        <v>100</v>
      </c>
      <c r="AK114" s="61">
        <f t="shared" si="22"/>
        <v>100</v>
      </c>
      <c r="AL114" s="53">
        <f t="shared" si="22"/>
        <v>100</v>
      </c>
      <c r="AM114" s="22"/>
      <c r="AN114" s="22"/>
      <c r="AO114" s="22"/>
      <c r="AP114" s="22"/>
      <c r="AQ114" s="22"/>
      <c r="AR114" s="22"/>
      <c r="AS114" s="22"/>
      <c r="AT114" s="22"/>
      <c r="AU114" s="22"/>
      <c r="AV114" s="17"/>
      <c r="AW114" s="17"/>
      <c r="AX114" s="17"/>
      <c r="AY114" s="17"/>
      <c r="AZ114" s="17"/>
      <c r="BA114" s="17"/>
      <c r="BB114" s="17"/>
      <c r="BC114" s="17"/>
    </row>
    <row r="115" spans="2:75" x14ac:dyDescent="0.3">
      <c r="B115" s="52" t="s">
        <v>17</v>
      </c>
      <c r="C115" s="80">
        <f t="shared" ref="C115:Q115" si="23">IF(C33&lt;5,"&lt;5",C33)</f>
        <v>8</v>
      </c>
      <c r="D115" s="58">
        <f t="shared" si="23"/>
        <v>13</v>
      </c>
      <c r="E115" s="58">
        <f t="shared" si="23"/>
        <v>12</v>
      </c>
      <c r="F115" s="58">
        <f t="shared" si="23"/>
        <v>6</v>
      </c>
      <c r="G115" s="58">
        <f t="shared" si="23"/>
        <v>13</v>
      </c>
      <c r="H115" s="58">
        <f t="shared" si="23"/>
        <v>10</v>
      </c>
      <c r="I115" s="58">
        <f t="shared" si="23"/>
        <v>13</v>
      </c>
      <c r="J115" s="80">
        <f t="shared" si="23"/>
        <v>11</v>
      </c>
      <c r="K115" s="58">
        <f t="shared" si="23"/>
        <v>13</v>
      </c>
      <c r="L115" s="58">
        <f t="shared" si="23"/>
        <v>12</v>
      </c>
      <c r="M115" s="58">
        <f t="shared" si="23"/>
        <v>13</v>
      </c>
      <c r="N115" s="58">
        <f t="shared" si="23"/>
        <v>11</v>
      </c>
      <c r="O115" s="58">
        <f t="shared" si="23"/>
        <v>12</v>
      </c>
      <c r="P115" s="83">
        <f t="shared" si="23"/>
        <v>11</v>
      </c>
      <c r="Q115" s="58">
        <f t="shared" si="23"/>
        <v>158</v>
      </c>
      <c r="R115" s="17" t="s">
        <v>193</v>
      </c>
      <c r="S115" s="123" t="str">
        <f t="shared" si="19"/>
        <v/>
      </c>
      <c r="T115" s="114">
        <f t="shared" si="20"/>
        <v>100</v>
      </c>
      <c r="U115" s="124">
        <f t="shared" si="21"/>
        <v>100</v>
      </c>
      <c r="V115" s="25"/>
      <c r="W115" s="52" t="s">
        <v>17</v>
      </c>
      <c r="X115" s="88">
        <f t="shared" si="22"/>
        <v>100</v>
      </c>
      <c r="Y115" s="53">
        <f t="shared" si="22"/>
        <v>100</v>
      </c>
      <c r="Z115" s="53">
        <f t="shared" si="22"/>
        <v>100</v>
      </c>
      <c r="AA115" s="53">
        <f t="shared" si="22"/>
        <v>100</v>
      </c>
      <c r="AB115" s="53">
        <f t="shared" si="22"/>
        <v>100</v>
      </c>
      <c r="AC115" s="53">
        <f t="shared" si="22"/>
        <v>100</v>
      </c>
      <c r="AD115" s="61">
        <f t="shared" si="22"/>
        <v>100</v>
      </c>
      <c r="AE115" s="88">
        <f t="shared" si="22"/>
        <v>100</v>
      </c>
      <c r="AF115" s="53">
        <f t="shared" si="22"/>
        <v>100</v>
      </c>
      <c r="AG115" s="53">
        <f t="shared" si="22"/>
        <v>100</v>
      </c>
      <c r="AH115" s="53">
        <f t="shared" si="22"/>
        <v>100</v>
      </c>
      <c r="AI115" s="53">
        <f t="shared" si="22"/>
        <v>100</v>
      </c>
      <c r="AJ115" s="53">
        <f t="shared" si="22"/>
        <v>100</v>
      </c>
      <c r="AK115" s="61">
        <f t="shared" si="22"/>
        <v>100</v>
      </c>
      <c r="AL115" s="53">
        <f t="shared" si="22"/>
        <v>100</v>
      </c>
      <c r="AM115" s="22"/>
      <c r="AN115" s="22"/>
      <c r="AO115" s="22"/>
      <c r="AP115" s="22"/>
      <c r="AQ115" s="22"/>
      <c r="AR115" s="22"/>
      <c r="AS115" s="22"/>
      <c r="AT115" s="22"/>
      <c r="AU115" s="22"/>
      <c r="AV115" s="17"/>
      <c r="AW115" s="17"/>
      <c r="AX115" s="17"/>
      <c r="AY115" s="17"/>
      <c r="AZ115" s="17"/>
      <c r="BA115" s="17"/>
      <c r="BB115" s="17"/>
      <c r="BC115" s="17"/>
    </row>
    <row r="116" spans="2:75" x14ac:dyDescent="0.3">
      <c r="B116" s="52" t="s">
        <v>13</v>
      </c>
      <c r="C116" s="80">
        <f t="shared" ref="C116:Q116" si="24">IF(C34&lt;5,"&lt;5",C34)</f>
        <v>24</v>
      </c>
      <c r="D116" s="58">
        <f t="shared" si="24"/>
        <v>19</v>
      </c>
      <c r="E116" s="58">
        <f t="shared" si="24"/>
        <v>22</v>
      </c>
      <c r="F116" s="58">
        <f t="shared" si="24"/>
        <v>31</v>
      </c>
      <c r="G116" s="58">
        <f t="shared" si="24"/>
        <v>15</v>
      </c>
      <c r="H116" s="58">
        <f t="shared" si="24"/>
        <v>26</v>
      </c>
      <c r="I116" s="58">
        <f t="shared" si="24"/>
        <v>25</v>
      </c>
      <c r="J116" s="80">
        <f t="shared" si="24"/>
        <v>21</v>
      </c>
      <c r="K116" s="58">
        <f t="shared" si="24"/>
        <v>30</v>
      </c>
      <c r="L116" s="58">
        <f t="shared" si="24"/>
        <v>35</v>
      </c>
      <c r="M116" s="58">
        <f t="shared" si="24"/>
        <v>27</v>
      </c>
      <c r="N116" s="58">
        <f t="shared" si="24"/>
        <v>23</v>
      </c>
      <c r="O116" s="58">
        <f t="shared" si="24"/>
        <v>17</v>
      </c>
      <c r="P116" s="83">
        <f t="shared" si="24"/>
        <v>28</v>
      </c>
      <c r="Q116" s="58">
        <f t="shared" si="24"/>
        <v>343</v>
      </c>
      <c r="R116" s="17" t="s">
        <v>194</v>
      </c>
      <c r="S116" s="123" t="str">
        <f t="shared" si="19"/>
        <v/>
      </c>
      <c r="T116" s="114">
        <f t="shared" si="20"/>
        <v>100</v>
      </c>
      <c r="U116" s="124">
        <f t="shared" si="21"/>
        <v>100</v>
      </c>
      <c r="V116" s="25"/>
      <c r="W116" s="52" t="s">
        <v>13</v>
      </c>
      <c r="X116" s="88">
        <f t="shared" si="22"/>
        <v>100</v>
      </c>
      <c r="Y116" s="53">
        <f t="shared" si="22"/>
        <v>100</v>
      </c>
      <c r="Z116" s="53">
        <f t="shared" si="22"/>
        <v>100</v>
      </c>
      <c r="AA116" s="53">
        <f t="shared" si="22"/>
        <v>100</v>
      </c>
      <c r="AB116" s="53">
        <f t="shared" si="22"/>
        <v>100</v>
      </c>
      <c r="AC116" s="53">
        <f t="shared" si="22"/>
        <v>100</v>
      </c>
      <c r="AD116" s="61">
        <f t="shared" si="22"/>
        <v>100</v>
      </c>
      <c r="AE116" s="88">
        <f t="shared" si="22"/>
        <v>100</v>
      </c>
      <c r="AF116" s="53">
        <f t="shared" si="22"/>
        <v>100</v>
      </c>
      <c r="AG116" s="53">
        <f t="shared" si="22"/>
        <v>100</v>
      </c>
      <c r="AH116" s="53">
        <f t="shared" si="22"/>
        <v>100</v>
      </c>
      <c r="AI116" s="53">
        <f t="shared" si="22"/>
        <v>100</v>
      </c>
      <c r="AJ116" s="53">
        <f t="shared" si="22"/>
        <v>100</v>
      </c>
      <c r="AK116" s="61">
        <f t="shared" si="22"/>
        <v>100</v>
      </c>
      <c r="AL116" s="53">
        <f t="shared" si="22"/>
        <v>100</v>
      </c>
      <c r="AM116" s="22"/>
      <c r="AN116" s="22"/>
      <c r="AO116" s="22"/>
      <c r="AP116" s="22"/>
      <c r="AQ116" s="22"/>
      <c r="AR116" s="22"/>
      <c r="AS116" s="22"/>
      <c r="AT116" s="22"/>
      <c r="AU116" s="22"/>
      <c r="AV116" s="17"/>
      <c r="AW116" s="17"/>
      <c r="AX116" s="17"/>
      <c r="AY116" s="17"/>
      <c r="AZ116" s="17"/>
      <c r="BA116" s="17"/>
      <c r="BB116" s="17"/>
      <c r="BC116" s="17"/>
    </row>
    <row r="117" spans="2:75" ht="18" x14ac:dyDescent="0.35">
      <c r="B117" s="52" t="s">
        <v>16</v>
      </c>
      <c r="C117" s="80">
        <f t="shared" ref="C117:Q117" si="25">IF(C35&lt;5,"&lt;5",C35)</f>
        <v>32</v>
      </c>
      <c r="D117" s="58">
        <f t="shared" si="25"/>
        <v>40</v>
      </c>
      <c r="E117" s="58">
        <f t="shared" si="25"/>
        <v>43</v>
      </c>
      <c r="F117" s="58">
        <f t="shared" si="25"/>
        <v>36</v>
      </c>
      <c r="G117" s="58">
        <f t="shared" si="25"/>
        <v>40</v>
      </c>
      <c r="H117" s="58">
        <f t="shared" si="25"/>
        <v>38</v>
      </c>
      <c r="I117" s="58">
        <f t="shared" si="25"/>
        <v>47</v>
      </c>
      <c r="J117" s="80">
        <f t="shared" si="25"/>
        <v>25</v>
      </c>
      <c r="K117" s="58">
        <f t="shared" si="25"/>
        <v>42</v>
      </c>
      <c r="L117" s="58">
        <f t="shared" si="25"/>
        <v>31</v>
      </c>
      <c r="M117" s="58">
        <f t="shared" si="25"/>
        <v>32</v>
      </c>
      <c r="N117" s="58">
        <f t="shared" si="25"/>
        <v>33</v>
      </c>
      <c r="O117" s="58">
        <f t="shared" si="25"/>
        <v>38</v>
      </c>
      <c r="P117" s="83">
        <f t="shared" si="25"/>
        <v>22</v>
      </c>
      <c r="Q117" s="58">
        <f t="shared" si="25"/>
        <v>499</v>
      </c>
      <c r="R117" s="17" t="s">
        <v>195</v>
      </c>
      <c r="S117" s="123" t="str">
        <f t="shared" si="19"/>
        <v/>
      </c>
      <c r="T117" s="114">
        <f t="shared" si="20"/>
        <v>100</v>
      </c>
      <c r="U117" s="124">
        <f t="shared" si="21"/>
        <v>100</v>
      </c>
      <c r="V117" s="25"/>
      <c r="W117" s="52" t="s">
        <v>16</v>
      </c>
      <c r="X117" s="88">
        <f t="shared" si="22"/>
        <v>100</v>
      </c>
      <c r="Y117" s="53">
        <f t="shared" si="22"/>
        <v>100</v>
      </c>
      <c r="Z117" s="53">
        <f t="shared" si="22"/>
        <v>100</v>
      </c>
      <c r="AA117" s="53">
        <f t="shared" si="22"/>
        <v>100</v>
      </c>
      <c r="AB117" s="53">
        <f t="shared" si="22"/>
        <v>100</v>
      </c>
      <c r="AC117" s="53">
        <f t="shared" si="22"/>
        <v>100</v>
      </c>
      <c r="AD117" s="61">
        <f t="shared" si="22"/>
        <v>100</v>
      </c>
      <c r="AE117" s="88">
        <f t="shared" si="22"/>
        <v>100</v>
      </c>
      <c r="AF117" s="53">
        <f t="shared" si="22"/>
        <v>100</v>
      </c>
      <c r="AG117" s="53">
        <f t="shared" si="22"/>
        <v>100</v>
      </c>
      <c r="AH117" s="53">
        <f t="shared" si="22"/>
        <v>100</v>
      </c>
      <c r="AI117" s="53">
        <f t="shared" si="22"/>
        <v>100</v>
      </c>
      <c r="AJ117" s="53">
        <f t="shared" si="22"/>
        <v>100</v>
      </c>
      <c r="AK117" s="61">
        <f t="shared" si="22"/>
        <v>100</v>
      </c>
      <c r="AL117" s="53">
        <f t="shared" si="22"/>
        <v>100</v>
      </c>
      <c r="AM117" s="22"/>
      <c r="AN117" s="22"/>
      <c r="AO117" s="22"/>
      <c r="AP117" s="22"/>
      <c r="AQ117" s="22"/>
      <c r="AR117" s="94"/>
      <c r="AS117" s="22"/>
      <c r="AT117" s="22"/>
      <c r="AU117" s="22"/>
      <c r="AV117" s="17"/>
      <c r="AW117" s="17"/>
      <c r="AX117" s="17"/>
      <c r="AY117" s="17"/>
      <c r="AZ117" s="17"/>
      <c r="BA117" s="17"/>
      <c r="BB117" s="17"/>
      <c r="BC117" s="17"/>
    </row>
    <row r="118" spans="2:75" ht="18" x14ac:dyDescent="0.35">
      <c r="B118" s="52" t="s">
        <v>14</v>
      </c>
      <c r="C118" s="80">
        <f t="shared" ref="C118:Q118" si="26">IF(C36&lt;5,"&lt;5",C36)</f>
        <v>12</v>
      </c>
      <c r="D118" s="58">
        <f t="shared" si="26"/>
        <v>15</v>
      </c>
      <c r="E118" s="58">
        <f t="shared" si="26"/>
        <v>8</v>
      </c>
      <c r="F118" s="58">
        <f t="shared" si="26"/>
        <v>11</v>
      </c>
      <c r="G118" s="58">
        <f t="shared" si="26"/>
        <v>13</v>
      </c>
      <c r="H118" s="58">
        <f t="shared" si="26"/>
        <v>10</v>
      </c>
      <c r="I118" s="58">
        <f t="shared" si="26"/>
        <v>9</v>
      </c>
      <c r="J118" s="80">
        <f t="shared" si="26"/>
        <v>16</v>
      </c>
      <c r="K118" s="58">
        <f t="shared" si="26"/>
        <v>7</v>
      </c>
      <c r="L118" s="58">
        <f t="shared" si="26"/>
        <v>11</v>
      </c>
      <c r="M118" s="58">
        <f t="shared" si="26"/>
        <v>7</v>
      </c>
      <c r="N118" s="58">
        <f t="shared" si="26"/>
        <v>13</v>
      </c>
      <c r="O118" s="58">
        <f t="shared" si="26"/>
        <v>10</v>
      </c>
      <c r="P118" s="83">
        <f t="shared" si="26"/>
        <v>7</v>
      </c>
      <c r="Q118" s="58">
        <f t="shared" si="26"/>
        <v>149</v>
      </c>
      <c r="R118" s="17" t="s">
        <v>196</v>
      </c>
      <c r="S118" s="123" t="str">
        <f t="shared" si="19"/>
        <v/>
      </c>
      <c r="T118" s="114">
        <f t="shared" si="20"/>
        <v>100</v>
      </c>
      <c r="U118" s="124">
        <f t="shared" si="21"/>
        <v>100</v>
      </c>
      <c r="V118" s="25"/>
      <c r="W118" s="52" t="s">
        <v>14</v>
      </c>
      <c r="X118" s="88">
        <f t="shared" si="22"/>
        <v>100</v>
      </c>
      <c r="Y118" s="53">
        <f t="shared" si="22"/>
        <v>100</v>
      </c>
      <c r="Z118" s="53">
        <f t="shared" si="22"/>
        <v>100</v>
      </c>
      <c r="AA118" s="53">
        <f t="shared" si="22"/>
        <v>100</v>
      </c>
      <c r="AB118" s="53">
        <f t="shared" si="22"/>
        <v>100</v>
      </c>
      <c r="AC118" s="53">
        <f t="shared" si="22"/>
        <v>100</v>
      </c>
      <c r="AD118" s="61">
        <f t="shared" si="22"/>
        <v>100</v>
      </c>
      <c r="AE118" s="88">
        <f t="shared" si="22"/>
        <v>100</v>
      </c>
      <c r="AF118" s="53">
        <f t="shared" si="22"/>
        <v>100</v>
      </c>
      <c r="AG118" s="53">
        <f t="shared" si="22"/>
        <v>100</v>
      </c>
      <c r="AH118" s="53">
        <f t="shared" si="22"/>
        <v>100</v>
      </c>
      <c r="AI118" s="53">
        <f t="shared" si="22"/>
        <v>100</v>
      </c>
      <c r="AJ118" s="53">
        <f t="shared" si="22"/>
        <v>100</v>
      </c>
      <c r="AK118" s="61">
        <f t="shared" si="22"/>
        <v>100</v>
      </c>
      <c r="AL118" s="53">
        <f t="shared" si="22"/>
        <v>100</v>
      </c>
      <c r="AM118" s="22"/>
      <c r="AN118" s="22"/>
      <c r="AO118" s="22"/>
      <c r="AP118" s="22"/>
      <c r="AQ118" s="22"/>
      <c r="AR118" s="94"/>
      <c r="AS118" s="22"/>
      <c r="AT118" s="22"/>
      <c r="AU118" s="22"/>
      <c r="AV118" s="17"/>
      <c r="AW118" s="17"/>
      <c r="AX118" s="17"/>
      <c r="AY118" s="17"/>
      <c r="AZ118" s="17"/>
      <c r="BA118" s="17"/>
      <c r="BB118" s="17"/>
      <c r="BC118" s="17"/>
    </row>
    <row r="119" spans="2:75" x14ac:dyDescent="0.3">
      <c r="B119" s="52" t="s">
        <v>12</v>
      </c>
      <c r="C119" s="80">
        <f t="shared" ref="C119:Q119" si="27">IF(C37&lt;5,"&lt;5",C37)</f>
        <v>26</v>
      </c>
      <c r="D119" s="58">
        <f t="shared" si="27"/>
        <v>26</v>
      </c>
      <c r="E119" s="58">
        <f t="shared" si="27"/>
        <v>28</v>
      </c>
      <c r="F119" s="58">
        <f t="shared" si="27"/>
        <v>22</v>
      </c>
      <c r="G119" s="58">
        <f t="shared" si="27"/>
        <v>28</v>
      </c>
      <c r="H119" s="58">
        <f t="shared" si="27"/>
        <v>26</v>
      </c>
      <c r="I119" s="58">
        <f t="shared" si="27"/>
        <v>18</v>
      </c>
      <c r="J119" s="80">
        <f t="shared" si="27"/>
        <v>19</v>
      </c>
      <c r="K119" s="58">
        <f t="shared" si="27"/>
        <v>32</v>
      </c>
      <c r="L119" s="58">
        <f t="shared" si="27"/>
        <v>13</v>
      </c>
      <c r="M119" s="58">
        <f t="shared" si="27"/>
        <v>20</v>
      </c>
      <c r="N119" s="58">
        <f t="shared" si="27"/>
        <v>17</v>
      </c>
      <c r="O119" s="58">
        <f t="shared" si="27"/>
        <v>22</v>
      </c>
      <c r="P119" s="83">
        <f t="shared" si="27"/>
        <v>21</v>
      </c>
      <c r="Q119" s="58">
        <f t="shared" si="27"/>
        <v>318</v>
      </c>
      <c r="R119" s="17" t="s">
        <v>197</v>
      </c>
      <c r="S119" s="123" t="str">
        <f t="shared" si="19"/>
        <v/>
      </c>
      <c r="T119" s="114">
        <f t="shared" si="20"/>
        <v>100</v>
      </c>
      <c r="U119" s="124">
        <f t="shared" si="21"/>
        <v>100</v>
      </c>
      <c r="V119" s="25"/>
      <c r="W119" s="52" t="s">
        <v>12</v>
      </c>
      <c r="X119" s="88">
        <f t="shared" si="22"/>
        <v>100</v>
      </c>
      <c r="Y119" s="53">
        <f t="shared" si="22"/>
        <v>100</v>
      </c>
      <c r="Z119" s="53">
        <f t="shared" si="22"/>
        <v>100</v>
      </c>
      <c r="AA119" s="53">
        <f t="shared" si="22"/>
        <v>100</v>
      </c>
      <c r="AB119" s="53">
        <f t="shared" si="22"/>
        <v>100</v>
      </c>
      <c r="AC119" s="53">
        <f t="shared" si="22"/>
        <v>100</v>
      </c>
      <c r="AD119" s="61">
        <f t="shared" si="22"/>
        <v>100</v>
      </c>
      <c r="AE119" s="88">
        <f t="shared" si="22"/>
        <v>100</v>
      </c>
      <c r="AF119" s="53">
        <f t="shared" si="22"/>
        <v>100</v>
      </c>
      <c r="AG119" s="53">
        <f t="shared" si="22"/>
        <v>100</v>
      </c>
      <c r="AH119" s="53">
        <f t="shared" si="22"/>
        <v>100</v>
      </c>
      <c r="AI119" s="53">
        <f t="shared" si="22"/>
        <v>100</v>
      </c>
      <c r="AJ119" s="53">
        <f t="shared" si="22"/>
        <v>100</v>
      </c>
      <c r="AK119" s="61">
        <f t="shared" si="22"/>
        <v>100</v>
      </c>
      <c r="AL119" s="53">
        <f t="shared" si="22"/>
        <v>100</v>
      </c>
      <c r="AM119" s="22"/>
      <c r="AN119" s="22"/>
      <c r="AO119" s="22"/>
      <c r="AP119" s="22"/>
      <c r="AQ119" s="22"/>
      <c r="AR119" s="22"/>
      <c r="AS119" s="22"/>
      <c r="AT119" s="22"/>
      <c r="AU119" s="22"/>
      <c r="AV119" s="17"/>
      <c r="AW119" s="17"/>
      <c r="AX119" s="17"/>
      <c r="AY119" s="17"/>
      <c r="AZ119" s="17"/>
      <c r="BA119" s="17"/>
      <c r="BB119" s="17"/>
      <c r="BC119" s="17"/>
    </row>
    <row r="120" spans="2:75" x14ac:dyDescent="0.3">
      <c r="B120" s="41" t="s">
        <v>56</v>
      </c>
      <c r="C120" s="81">
        <f t="shared" ref="C120:Q120" si="28">IF(C38&lt;5,"&lt;5",C38)</f>
        <v>133</v>
      </c>
      <c r="D120" s="72">
        <f t="shared" si="28"/>
        <v>133</v>
      </c>
      <c r="E120" s="72">
        <f t="shared" si="28"/>
        <v>134</v>
      </c>
      <c r="F120" s="72">
        <f t="shared" si="28"/>
        <v>138</v>
      </c>
      <c r="G120" s="72">
        <f t="shared" si="28"/>
        <v>133</v>
      </c>
      <c r="H120" s="72">
        <f t="shared" si="28"/>
        <v>141</v>
      </c>
      <c r="I120" s="72">
        <f t="shared" si="28"/>
        <v>138</v>
      </c>
      <c r="J120" s="81">
        <f t="shared" si="28"/>
        <v>112</v>
      </c>
      <c r="K120" s="72">
        <f t="shared" si="28"/>
        <v>141</v>
      </c>
      <c r="L120" s="72">
        <f t="shared" si="28"/>
        <v>120</v>
      </c>
      <c r="M120" s="72">
        <f t="shared" si="28"/>
        <v>119</v>
      </c>
      <c r="N120" s="72">
        <f t="shared" si="28"/>
        <v>116</v>
      </c>
      <c r="O120" s="72">
        <f t="shared" si="28"/>
        <v>123</v>
      </c>
      <c r="P120" s="84">
        <f t="shared" si="28"/>
        <v>105</v>
      </c>
      <c r="Q120" s="72">
        <f t="shared" si="28"/>
        <v>1786</v>
      </c>
      <c r="R120" s="17" t="s">
        <v>198</v>
      </c>
      <c r="S120" s="123" t="str">
        <f t="shared" si="19"/>
        <v/>
      </c>
      <c r="T120" s="114">
        <f t="shared" si="20"/>
        <v>100</v>
      </c>
      <c r="U120" s="124">
        <f t="shared" si="21"/>
        <v>100</v>
      </c>
      <c r="V120" s="25"/>
      <c r="W120" s="13" t="s">
        <v>166</v>
      </c>
      <c r="X120" s="92">
        <f t="shared" si="22"/>
        <v>100</v>
      </c>
      <c r="Y120" s="95">
        <f t="shared" si="22"/>
        <v>100</v>
      </c>
      <c r="Z120" s="95">
        <f t="shared" si="22"/>
        <v>100</v>
      </c>
      <c r="AA120" s="95">
        <f t="shared" si="22"/>
        <v>100</v>
      </c>
      <c r="AB120" s="95">
        <f t="shared" si="22"/>
        <v>100</v>
      </c>
      <c r="AC120" s="95">
        <f t="shared" si="22"/>
        <v>100</v>
      </c>
      <c r="AD120" s="93">
        <f t="shared" si="22"/>
        <v>100</v>
      </c>
      <c r="AE120" s="96">
        <f t="shared" si="22"/>
        <v>100</v>
      </c>
      <c r="AF120" s="90">
        <f t="shared" si="22"/>
        <v>100</v>
      </c>
      <c r="AG120" s="90">
        <f t="shared" si="22"/>
        <v>100</v>
      </c>
      <c r="AH120" s="90">
        <f t="shared" si="22"/>
        <v>100</v>
      </c>
      <c r="AI120" s="90">
        <f t="shared" si="22"/>
        <v>100</v>
      </c>
      <c r="AJ120" s="90">
        <f t="shared" si="22"/>
        <v>100</v>
      </c>
      <c r="AK120" s="97">
        <f t="shared" si="22"/>
        <v>100</v>
      </c>
      <c r="AL120" s="95">
        <f t="shared" si="22"/>
        <v>100</v>
      </c>
      <c r="AM120" s="25"/>
      <c r="AN120" s="25"/>
      <c r="AO120" s="25"/>
      <c r="AP120" s="25"/>
      <c r="AQ120" s="25"/>
      <c r="AR120" s="25"/>
      <c r="AS120" s="25"/>
      <c r="AT120" s="25"/>
      <c r="AU120" s="25"/>
      <c r="AV120" s="17"/>
      <c r="AW120" s="17"/>
      <c r="AX120" s="17"/>
      <c r="AY120" s="17"/>
      <c r="AZ120" s="17"/>
      <c r="BA120" s="17"/>
      <c r="BB120" s="17"/>
      <c r="BC120" s="17"/>
    </row>
    <row r="121" spans="2:75" ht="22.8" customHeight="1" x14ac:dyDescent="0.35">
      <c r="B121" s="69"/>
      <c r="C121" s="70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135" t="s">
        <v>199</v>
      </c>
      <c r="R121" s="135"/>
      <c r="S121" s="135"/>
      <c r="T121" s="135"/>
      <c r="U121" s="135"/>
      <c r="V121" s="135"/>
      <c r="W121" s="135"/>
      <c r="X121" s="63"/>
      <c r="Y121" s="49"/>
      <c r="Z121" s="49"/>
      <c r="AA121" s="49"/>
      <c r="AB121" s="49"/>
      <c r="AC121" s="49"/>
      <c r="AD121" s="49"/>
      <c r="AV121" s="17"/>
      <c r="AW121" s="17"/>
      <c r="AX121" s="17"/>
      <c r="AY121" s="17"/>
      <c r="AZ121" s="17"/>
      <c r="BA121" s="17"/>
      <c r="BB121" s="17"/>
      <c r="BC121" s="17"/>
    </row>
    <row r="122" spans="2:75" ht="18" customHeight="1" x14ac:dyDescent="0.3">
      <c r="B122" s="100" t="s">
        <v>119</v>
      </c>
      <c r="C122" s="178" t="s">
        <v>69</v>
      </c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25"/>
      <c r="R122" s="120"/>
      <c r="S122" s="122" t="s">
        <v>140</v>
      </c>
      <c r="T122" s="198" t="s">
        <v>16</v>
      </c>
      <c r="U122" s="199"/>
      <c r="V122" s="121"/>
      <c r="W122" s="50" t="s">
        <v>121</v>
      </c>
      <c r="X122" s="186" t="s">
        <v>100</v>
      </c>
      <c r="Y122" s="186"/>
      <c r="Z122" s="186"/>
      <c r="AA122" s="186"/>
      <c r="AB122" s="186" t="s">
        <v>101</v>
      </c>
      <c r="AC122" s="186"/>
      <c r="AD122" s="186"/>
      <c r="AE122" s="186"/>
      <c r="AF122" s="50"/>
      <c r="AG122" s="50"/>
      <c r="AH122" s="50"/>
      <c r="AI122" s="66" t="s">
        <v>147</v>
      </c>
      <c r="AJ122" s="66" t="s">
        <v>103</v>
      </c>
      <c r="AK122" s="7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17"/>
      <c r="AW122" s="17"/>
      <c r="AX122" s="17"/>
      <c r="AY122" s="17"/>
      <c r="AZ122" s="17"/>
      <c r="BA122" s="17"/>
      <c r="BB122" s="17"/>
      <c r="BC122" s="17"/>
    </row>
    <row r="123" spans="2:75" ht="18" customHeight="1" x14ac:dyDescent="0.3">
      <c r="B123" s="50" t="s">
        <v>55</v>
      </c>
      <c r="C123" s="79" t="str">
        <f t="shared" ref="C123:Q123" si="29">C31</f>
        <v>14T2</v>
      </c>
      <c r="D123" s="66" t="str">
        <f t="shared" si="29"/>
        <v>14T3</v>
      </c>
      <c r="E123" s="66" t="str">
        <f t="shared" si="29"/>
        <v>15T1</v>
      </c>
      <c r="F123" s="66" t="str">
        <f t="shared" si="29"/>
        <v>15T2</v>
      </c>
      <c r="G123" s="66" t="str">
        <f t="shared" si="29"/>
        <v>15T3</v>
      </c>
      <c r="H123" s="66" t="str">
        <f t="shared" si="29"/>
        <v>16T1</v>
      </c>
      <c r="I123" s="66" t="str">
        <f t="shared" si="29"/>
        <v>16T2</v>
      </c>
      <c r="J123" s="79" t="str">
        <f t="shared" si="29"/>
        <v>16T3</v>
      </c>
      <c r="K123" s="66" t="str">
        <f t="shared" si="29"/>
        <v>17T1</v>
      </c>
      <c r="L123" s="66" t="str">
        <f t="shared" si="29"/>
        <v>17T2</v>
      </c>
      <c r="M123" s="66" t="str">
        <f t="shared" si="29"/>
        <v>17T3</v>
      </c>
      <c r="N123" s="66" t="str">
        <f t="shared" si="29"/>
        <v>18T1</v>
      </c>
      <c r="O123" s="66" t="str">
        <f t="shared" si="29"/>
        <v>18T2</v>
      </c>
      <c r="P123" s="82" t="str">
        <f t="shared" si="29"/>
        <v>18T3</v>
      </c>
      <c r="Q123" s="66" t="str">
        <f t="shared" si="29"/>
        <v>Total</v>
      </c>
      <c r="R123" s="91"/>
      <c r="S123" s="122" t="s">
        <v>141</v>
      </c>
      <c r="T123" s="200" t="s">
        <v>165</v>
      </c>
      <c r="U123" s="201"/>
      <c r="V123" s="121"/>
      <c r="W123" s="50" t="s">
        <v>55</v>
      </c>
      <c r="X123" s="79" t="s">
        <v>39</v>
      </c>
      <c r="Y123" s="66" t="s">
        <v>40</v>
      </c>
      <c r="Z123" s="66" t="s">
        <v>19</v>
      </c>
      <c r="AA123" s="82" t="s">
        <v>34</v>
      </c>
      <c r="AB123" s="79" t="s">
        <v>39</v>
      </c>
      <c r="AC123" s="66" t="s">
        <v>40</v>
      </c>
      <c r="AD123" s="66" t="s">
        <v>19</v>
      </c>
      <c r="AE123" s="82" t="s">
        <v>35</v>
      </c>
      <c r="AF123" s="66" t="s">
        <v>26</v>
      </c>
      <c r="AG123" s="186" t="s">
        <v>38</v>
      </c>
      <c r="AH123" s="186"/>
      <c r="AI123" s="133" t="s">
        <v>21</v>
      </c>
      <c r="AJ123" s="133" t="s">
        <v>21</v>
      </c>
      <c r="AK123" s="21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</row>
    <row r="124" spans="2:75" x14ac:dyDescent="0.3">
      <c r="B124" s="51" t="s">
        <v>15</v>
      </c>
      <c r="C124" s="85">
        <f t="shared" ref="C124:Q124" si="30">IF(X32&lt;5,"&lt;5",X32)</f>
        <v>31</v>
      </c>
      <c r="D124" s="55">
        <f t="shared" si="30"/>
        <v>20</v>
      </c>
      <c r="E124" s="55">
        <f t="shared" si="30"/>
        <v>21</v>
      </c>
      <c r="F124" s="55">
        <f t="shared" si="30"/>
        <v>32</v>
      </c>
      <c r="G124" s="55">
        <f t="shared" si="30"/>
        <v>24</v>
      </c>
      <c r="H124" s="55">
        <f t="shared" si="30"/>
        <v>31</v>
      </c>
      <c r="I124" s="55">
        <f t="shared" si="30"/>
        <v>26</v>
      </c>
      <c r="J124" s="85">
        <f t="shared" si="30"/>
        <v>20</v>
      </c>
      <c r="K124" s="55">
        <f t="shared" si="30"/>
        <v>17</v>
      </c>
      <c r="L124" s="55">
        <f t="shared" si="30"/>
        <v>18</v>
      </c>
      <c r="M124" s="55">
        <f t="shared" si="30"/>
        <v>20</v>
      </c>
      <c r="N124" s="55">
        <f t="shared" si="30"/>
        <v>19</v>
      </c>
      <c r="O124" s="55">
        <f t="shared" si="30"/>
        <v>24</v>
      </c>
      <c r="P124" s="86">
        <f t="shared" si="30"/>
        <v>16</v>
      </c>
      <c r="Q124" s="55">
        <f t="shared" si="30"/>
        <v>319</v>
      </c>
      <c r="S124" s="111"/>
      <c r="T124" s="111" t="s">
        <v>39</v>
      </c>
      <c r="U124" s="111" t="s">
        <v>40</v>
      </c>
      <c r="V124" s="111" t="s">
        <v>163</v>
      </c>
      <c r="W124" s="51" t="str">
        <f t="shared" ref="W124:W129" si="31">W114</f>
        <v>Göteborg</v>
      </c>
      <c r="X124" s="54">
        <f t="shared" ref="X124:X130" si="32">SUM(C32:I32)</f>
        <v>185</v>
      </c>
      <c r="Y124" s="55">
        <f>Z124-X124</f>
        <v>0</v>
      </c>
      <c r="Z124" s="55">
        <f t="shared" ref="Z124:Z130" si="33">SUM(X32:AD32)</f>
        <v>185</v>
      </c>
      <c r="AA124" s="61">
        <f>IFERROR(X124*100/Z124,"")</f>
        <v>100</v>
      </c>
      <c r="AB124" s="54">
        <f t="shared" ref="AB124:AB130" si="34">SUM(J32:P32)</f>
        <v>134</v>
      </c>
      <c r="AC124" s="55">
        <f>AD124-AB124</f>
        <v>0</v>
      </c>
      <c r="AD124" s="55">
        <f t="shared" ref="AD124:AD130" si="35">SUM(AE32:AK32)</f>
        <v>134</v>
      </c>
      <c r="AE124" s="61">
        <f>AB124*100/AD124</f>
        <v>100</v>
      </c>
      <c r="AF124" s="71" t="str">
        <f>IFERROR((AB124/AC124)/(X124/Y124),"")</f>
        <v/>
      </c>
      <c r="AG124" s="56" t="str">
        <f t="shared" ref="AG124:AH129" si="36">BL33</f>
        <v/>
      </c>
      <c r="AH124" s="56" t="str">
        <f t="shared" si="36"/>
        <v/>
      </c>
      <c r="AI124" s="57" t="str">
        <f>IFERROR(CHITEST(AV33:AW34,AZ33:BA34),"")</f>
        <v/>
      </c>
      <c r="AJ124" s="57" t="str">
        <f>IF(Q120=Q130,"",FisherXTest!C2)</f>
        <v/>
      </c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U124" s="17"/>
    </row>
    <row r="125" spans="2:75" x14ac:dyDescent="0.3">
      <c r="B125" s="51" t="s">
        <v>17</v>
      </c>
      <c r="C125" s="80">
        <f t="shared" ref="C125:P130" si="37">IF(X33&lt;5,"&lt;5",X33)</f>
        <v>8</v>
      </c>
      <c r="D125" s="58">
        <f t="shared" si="37"/>
        <v>13</v>
      </c>
      <c r="E125" s="58">
        <f t="shared" si="37"/>
        <v>12</v>
      </c>
      <c r="F125" s="58">
        <f t="shared" si="37"/>
        <v>6</v>
      </c>
      <c r="G125" s="58">
        <f t="shared" si="37"/>
        <v>13</v>
      </c>
      <c r="H125" s="58">
        <f t="shared" si="37"/>
        <v>10</v>
      </c>
      <c r="I125" s="58">
        <f t="shared" si="37"/>
        <v>13</v>
      </c>
      <c r="J125" s="80">
        <f t="shared" si="37"/>
        <v>11</v>
      </c>
      <c r="K125" s="58">
        <f t="shared" si="37"/>
        <v>13</v>
      </c>
      <c r="L125" s="58">
        <f t="shared" si="37"/>
        <v>12</v>
      </c>
      <c r="M125" s="58">
        <f t="shared" si="37"/>
        <v>13</v>
      </c>
      <c r="N125" s="58">
        <f t="shared" si="37"/>
        <v>11</v>
      </c>
      <c r="O125" s="58">
        <f t="shared" si="37"/>
        <v>12</v>
      </c>
      <c r="P125" s="83">
        <f t="shared" si="37"/>
        <v>11</v>
      </c>
      <c r="Q125" s="58">
        <f t="shared" ref="Q125:Q130" si="38">AL33</f>
        <v>158</v>
      </c>
      <c r="S125" s="111" t="s">
        <v>140</v>
      </c>
      <c r="T125" s="131">
        <f>IFERROR(VLOOKUP($T$122,$B$93:$D$99,2,FALSE),"")</f>
        <v>499</v>
      </c>
      <c r="U125" s="131">
        <f>IFERROR(VLOOKUP($T$122,$B$93:$D$99,3,FALSE),"")</f>
        <v>0</v>
      </c>
      <c r="V125" s="131">
        <f>IFERROR(T125*100/(T125+U125),"")</f>
        <v>100</v>
      </c>
      <c r="W125" s="52" t="str">
        <f t="shared" si="31"/>
        <v>Linköping</v>
      </c>
      <c r="X125" s="54">
        <f t="shared" si="32"/>
        <v>75</v>
      </c>
      <c r="Y125" s="58">
        <f t="shared" ref="Y125:Y130" si="39">Z125-X125</f>
        <v>0</v>
      </c>
      <c r="Z125" s="55">
        <f t="shared" si="33"/>
        <v>75</v>
      </c>
      <c r="AA125" s="62">
        <f t="shared" ref="AA125:AA130" si="40">X125*100/Z125</f>
        <v>100</v>
      </c>
      <c r="AB125" s="54">
        <f t="shared" si="34"/>
        <v>83</v>
      </c>
      <c r="AC125" s="58">
        <f t="shared" ref="AC125:AC130" si="41">AD125-AB125</f>
        <v>0</v>
      </c>
      <c r="AD125" s="55">
        <f t="shared" si="35"/>
        <v>83</v>
      </c>
      <c r="AE125" s="62">
        <f t="shared" ref="AE125:AE130" si="42">AB125*100/AD125</f>
        <v>100</v>
      </c>
      <c r="AF125" s="71" t="str">
        <f t="shared" ref="AF125:AF130" si="43">IFERROR((AB125/AC125)/(X125/Y125),"")</f>
        <v/>
      </c>
      <c r="AG125" s="59" t="str">
        <f t="shared" si="36"/>
        <v/>
      </c>
      <c r="AH125" s="59" t="str">
        <f t="shared" si="36"/>
        <v/>
      </c>
      <c r="AI125" s="60" t="str">
        <f>IFERROR(CHITEST(AV36:AW37,AZ36:BA37),"")</f>
        <v/>
      </c>
      <c r="AJ125" s="60" t="str">
        <f>IF(Q120=Q130,"",FisherXTest!I2)</f>
        <v/>
      </c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U125" s="17"/>
    </row>
    <row r="126" spans="2:75" x14ac:dyDescent="0.3">
      <c r="B126" s="51" t="s">
        <v>13</v>
      </c>
      <c r="C126" s="80">
        <f t="shared" si="37"/>
        <v>24</v>
      </c>
      <c r="D126" s="58">
        <f t="shared" si="37"/>
        <v>19</v>
      </c>
      <c r="E126" s="58">
        <f t="shared" si="37"/>
        <v>22</v>
      </c>
      <c r="F126" s="58">
        <f t="shared" si="37"/>
        <v>31</v>
      </c>
      <c r="G126" s="58">
        <f t="shared" si="37"/>
        <v>15</v>
      </c>
      <c r="H126" s="58">
        <f t="shared" si="37"/>
        <v>26</v>
      </c>
      <c r="I126" s="58">
        <f t="shared" si="37"/>
        <v>25</v>
      </c>
      <c r="J126" s="80">
        <f t="shared" si="37"/>
        <v>21</v>
      </c>
      <c r="K126" s="58">
        <f t="shared" si="37"/>
        <v>30</v>
      </c>
      <c r="L126" s="58">
        <f t="shared" si="37"/>
        <v>35</v>
      </c>
      <c r="M126" s="58">
        <f t="shared" si="37"/>
        <v>27</v>
      </c>
      <c r="N126" s="58">
        <f t="shared" si="37"/>
        <v>23</v>
      </c>
      <c r="O126" s="58">
        <f t="shared" si="37"/>
        <v>17</v>
      </c>
      <c r="P126" s="83">
        <f t="shared" si="37"/>
        <v>28</v>
      </c>
      <c r="Q126" s="58">
        <f t="shared" si="38"/>
        <v>343</v>
      </c>
      <c r="S126" s="111" t="s">
        <v>141</v>
      </c>
      <c r="T126" s="132">
        <f>IFERROR(IF($T$123="Rest of Sweden",$Q$120-T125,VLOOKUP($T$123,$B$93:$E$99,2,FALSE)),"")</f>
        <v>1287</v>
      </c>
      <c r="U126" s="132">
        <f>IFERROR(IF($T$123="Rest of Sweden",Y130+AC130-U125,VLOOKUP($T$123,$B$93:$E$99,3,FALSE)),"")</f>
        <v>0</v>
      </c>
      <c r="V126" s="132">
        <f>IFERROR(T126*100/(T126+U126),"")</f>
        <v>100</v>
      </c>
      <c r="W126" s="52" t="str">
        <f t="shared" si="31"/>
        <v>Lund</v>
      </c>
      <c r="X126" s="54">
        <f t="shared" si="32"/>
        <v>162</v>
      </c>
      <c r="Y126" s="58">
        <f t="shared" si="39"/>
        <v>0</v>
      </c>
      <c r="Z126" s="55">
        <f t="shared" si="33"/>
        <v>162</v>
      </c>
      <c r="AA126" s="62">
        <f t="shared" si="40"/>
        <v>100</v>
      </c>
      <c r="AB126" s="54">
        <f t="shared" si="34"/>
        <v>181</v>
      </c>
      <c r="AC126" s="58">
        <f t="shared" si="41"/>
        <v>0</v>
      </c>
      <c r="AD126" s="55">
        <f t="shared" si="35"/>
        <v>181</v>
      </c>
      <c r="AE126" s="62">
        <f t="shared" si="42"/>
        <v>100</v>
      </c>
      <c r="AF126" s="71" t="str">
        <f t="shared" si="43"/>
        <v/>
      </c>
      <c r="AG126" s="59" t="str">
        <f t="shared" si="36"/>
        <v/>
      </c>
      <c r="AH126" s="59" t="str">
        <f t="shared" si="36"/>
        <v/>
      </c>
      <c r="AI126" s="60" t="str">
        <f>IFERROR(CHITEST(AV88:AW89,AZ88:BA89),"")</f>
        <v/>
      </c>
      <c r="AJ126" s="60" t="str">
        <f>IF(Q120=Q130,"",FisherXTest!O2)</f>
        <v/>
      </c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U126" s="17"/>
      <c r="BV126" s="16"/>
      <c r="BW126" s="17"/>
    </row>
    <row r="127" spans="2:75" x14ac:dyDescent="0.3">
      <c r="B127" s="51" t="s">
        <v>16</v>
      </c>
      <c r="C127" s="80">
        <f t="shared" si="37"/>
        <v>32</v>
      </c>
      <c r="D127" s="58">
        <f t="shared" si="37"/>
        <v>40</v>
      </c>
      <c r="E127" s="58">
        <f t="shared" si="37"/>
        <v>43</v>
      </c>
      <c r="F127" s="58">
        <f t="shared" si="37"/>
        <v>36</v>
      </c>
      <c r="G127" s="58">
        <f t="shared" si="37"/>
        <v>40</v>
      </c>
      <c r="H127" s="58">
        <f t="shared" si="37"/>
        <v>38</v>
      </c>
      <c r="I127" s="58">
        <f t="shared" si="37"/>
        <v>47</v>
      </c>
      <c r="J127" s="80">
        <f t="shared" si="37"/>
        <v>25</v>
      </c>
      <c r="K127" s="58">
        <f t="shared" si="37"/>
        <v>42</v>
      </c>
      <c r="L127" s="58">
        <f t="shared" si="37"/>
        <v>31</v>
      </c>
      <c r="M127" s="58">
        <f t="shared" si="37"/>
        <v>32</v>
      </c>
      <c r="N127" s="58">
        <f t="shared" si="37"/>
        <v>33</v>
      </c>
      <c r="O127" s="58">
        <f t="shared" si="37"/>
        <v>38</v>
      </c>
      <c r="P127" s="83">
        <f t="shared" si="37"/>
        <v>22</v>
      </c>
      <c r="Q127" s="58">
        <f t="shared" si="38"/>
        <v>499</v>
      </c>
      <c r="S127" s="111" t="s">
        <v>26</v>
      </c>
      <c r="T127" s="183" t="str">
        <f>IFERROR((T125/U125)/(T126/U126),"")</f>
        <v/>
      </c>
      <c r="U127" s="183"/>
      <c r="V127" s="20"/>
      <c r="W127" s="52" t="str">
        <f t="shared" si="31"/>
        <v>Stockholm</v>
      </c>
      <c r="X127" s="54">
        <f t="shared" si="32"/>
        <v>276</v>
      </c>
      <c r="Y127" s="58">
        <f t="shared" si="39"/>
        <v>0</v>
      </c>
      <c r="Z127" s="55">
        <f t="shared" si="33"/>
        <v>276</v>
      </c>
      <c r="AA127" s="62">
        <f t="shared" si="40"/>
        <v>100</v>
      </c>
      <c r="AB127" s="54">
        <f t="shared" si="34"/>
        <v>223</v>
      </c>
      <c r="AC127" s="58">
        <f t="shared" si="41"/>
        <v>0</v>
      </c>
      <c r="AD127" s="55">
        <f t="shared" si="35"/>
        <v>223</v>
      </c>
      <c r="AE127" s="62">
        <f t="shared" si="42"/>
        <v>100</v>
      </c>
      <c r="AF127" s="71" t="str">
        <f t="shared" si="43"/>
        <v/>
      </c>
      <c r="AG127" s="59" t="str">
        <f t="shared" si="36"/>
        <v/>
      </c>
      <c r="AH127" s="59" t="str">
        <f t="shared" si="36"/>
        <v/>
      </c>
      <c r="AI127" s="60" t="str">
        <f>IFERROR(CHITEST(AV91:AW92,AZ91:BA92),"")</f>
        <v/>
      </c>
      <c r="AJ127" s="60" t="str">
        <f>IF(Q120=Q130,"",FisherXTest!U2)</f>
        <v/>
      </c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U127" s="17"/>
      <c r="BV127" s="16"/>
      <c r="BW127" s="14"/>
    </row>
    <row r="128" spans="2:75" x14ac:dyDescent="0.3">
      <c r="B128" s="51" t="s">
        <v>14</v>
      </c>
      <c r="C128" s="80">
        <f t="shared" si="37"/>
        <v>12</v>
      </c>
      <c r="D128" s="58">
        <f t="shared" si="37"/>
        <v>15</v>
      </c>
      <c r="E128" s="58">
        <f t="shared" si="37"/>
        <v>8</v>
      </c>
      <c r="F128" s="58">
        <f t="shared" si="37"/>
        <v>11</v>
      </c>
      <c r="G128" s="58">
        <f t="shared" si="37"/>
        <v>13</v>
      </c>
      <c r="H128" s="58">
        <f t="shared" si="37"/>
        <v>10</v>
      </c>
      <c r="I128" s="58">
        <f t="shared" si="37"/>
        <v>9</v>
      </c>
      <c r="J128" s="80">
        <f t="shared" si="37"/>
        <v>16</v>
      </c>
      <c r="K128" s="58">
        <f t="shared" si="37"/>
        <v>7</v>
      </c>
      <c r="L128" s="58">
        <f t="shared" si="37"/>
        <v>11</v>
      </c>
      <c r="M128" s="58">
        <f t="shared" si="37"/>
        <v>7</v>
      </c>
      <c r="N128" s="58">
        <f t="shared" si="37"/>
        <v>13</v>
      </c>
      <c r="O128" s="58">
        <f t="shared" si="37"/>
        <v>10</v>
      </c>
      <c r="P128" s="83">
        <f t="shared" si="37"/>
        <v>7</v>
      </c>
      <c r="Q128" s="58">
        <f t="shared" si="38"/>
        <v>149</v>
      </c>
      <c r="S128" s="111" t="s">
        <v>38</v>
      </c>
      <c r="T128" s="116" t="str">
        <f>IFERROR(IF(AO95=0,"-",AO99),"")</f>
        <v/>
      </c>
      <c r="U128" s="115" t="str">
        <f>IFERROR(IF(AO95=0,"-",AO100),"")</f>
        <v/>
      </c>
      <c r="V128" s="109"/>
      <c r="W128" s="52" t="str">
        <f t="shared" si="31"/>
        <v>Umeå</v>
      </c>
      <c r="X128" s="54">
        <f t="shared" si="32"/>
        <v>78</v>
      </c>
      <c r="Y128" s="58">
        <f t="shared" si="39"/>
        <v>0</v>
      </c>
      <c r="Z128" s="55">
        <f t="shared" si="33"/>
        <v>78</v>
      </c>
      <c r="AA128" s="62">
        <f t="shared" si="40"/>
        <v>100</v>
      </c>
      <c r="AB128" s="54">
        <f t="shared" si="34"/>
        <v>71</v>
      </c>
      <c r="AC128" s="58">
        <f t="shared" si="41"/>
        <v>0</v>
      </c>
      <c r="AD128" s="55">
        <f t="shared" si="35"/>
        <v>71</v>
      </c>
      <c r="AE128" s="62">
        <f t="shared" si="42"/>
        <v>100</v>
      </c>
      <c r="AF128" s="71" t="str">
        <f t="shared" si="43"/>
        <v/>
      </c>
      <c r="AG128" s="59" t="str">
        <f t="shared" si="36"/>
        <v/>
      </c>
      <c r="AH128" s="59" t="str">
        <f t="shared" si="36"/>
        <v/>
      </c>
      <c r="AI128" s="60" t="str">
        <f>IFERROR(CHITEST(AV94:AW95,AZ94:BA95),"")</f>
        <v/>
      </c>
      <c r="AJ128" s="60" t="str">
        <f>IF(Q120=Q130,"",FisherXTest!AA2)</f>
        <v/>
      </c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U128" s="17"/>
      <c r="BV128" s="16"/>
      <c r="BW128" s="14"/>
    </row>
    <row r="129" spans="1:68" x14ac:dyDescent="0.3">
      <c r="B129" s="51" t="s">
        <v>12</v>
      </c>
      <c r="C129" s="80">
        <f t="shared" si="37"/>
        <v>26</v>
      </c>
      <c r="D129" s="58">
        <f t="shared" si="37"/>
        <v>26</v>
      </c>
      <c r="E129" s="58">
        <f t="shared" si="37"/>
        <v>28</v>
      </c>
      <c r="F129" s="58">
        <f t="shared" si="37"/>
        <v>22</v>
      </c>
      <c r="G129" s="58">
        <f t="shared" si="37"/>
        <v>28</v>
      </c>
      <c r="H129" s="58">
        <f t="shared" si="37"/>
        <v>26</v>
      </c>
      <c r="I129" s="58">
        <f t="shared" si="37"/>
        <v>18</v>
      </c>
      <c r="J129" s="80">
        <f t="shared" si="37"/>
        <v>19</v>
      </c>
      <c r="K129" s="58">
        <f t="shared" si="37"/>
        <v>32</v>
      </c>
      <c r="L129" s="58">
        <f t="shared" si="37"/>
        <v>13</v>
      </c>
      <c r="M129" s="58">
        <f t="shared" si="37"/>
        <v>20</v>
      </c>
      <c r="N129" s="58">
        <f t="shared" si="37"/>
        <v>17</v>
      </c>
      <c r="O129" s="58">
        <f t="shared" si="37"/>
        <v>22</v>
      </c>
      <c r="P129" s="83">
        <f t="shared" si="37"/>
        <v>21</v>
      </c>
      <c r="Q129" s="58">
        <f t="shared" si="38"/>
        <v>318</v>
      </c>
      <c r="S129" s="181" t="s">
        <v>144</v>
      </c>
      <c r="T129" s="181"/>
      <c r="U129" s="112" t="str">
        <f>IFERROR(CHITEST(T125:U126,AN91:AO92),"")</f>
        <v/>
      </c>
      <c r="V129" s="109"/>
      <c r="W129" s="52" t="str">
        <f t="shared" si="31"/>
        <v>Uppsala</v>
      </c>
      <c r="X129" s="54">
        <f t="shared" si="32"/>
        <v>174</v>
      </c>
      <c r="Y129" s="58">
        <f t="shared" si="39"/>
        <v>0</v>
      </c>
      <c r="Z129" s="55">
        <f t="shared" si="33"/>
        <v>174</v>
      </c>
      <c r="AA129" s="62">
        <f t="shared" si="40"/>
        <v>100</v>
      </c>
      <c r="AB129" s="54">
        <f t="shared" si="34"/>
        <v>144</v>
      </c>
      <c r="AC129" s="58">
        <f t="shared" si="41"/>
        <v>0</v>
      </c>
      <c r="AD129" s="55">
        <f t="shared" si="35"/>
        <v>144</v>
      </c>
      <c r="AE129" s="62">
        <f t="shared" si="42"/>
        <v>100</v>
      </c>
      <c r="AF129" s="71" t="str">
        <f t="shared" si="43"/>
        <v/>
      </c>
      <c r="AG129" s="59" t="str">
        <f t="shared" si="36"/>
        <v/>
      </c>
      <c r="AH129" s="59" t="str">
        <f t="shared" si="36"/>
        <v/>
      </c>
      <c r="AI129" s="60" t="str">
        <f>IFERROR(CHITEST(AV97:AW98,AZ97:BA98),"")</f>
        <v/>
      </c>
      <c r="AJ129" s="60" t="str">
        <f>IF(Q120=Q130,"",FisherXTest!AG2)</f>
        <v/>
      </c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N129" s="17"/>
      <c r="BO129" s="16"/>
      <c r="BP129" s="14"/>
    </row>
    <row r="130" spans="1:68" x14ac:dyDescent="0.3">
      <c r="B130" s="41" t="s">
        <v>56</v>
      </c>
      <c r="C130" s="73">
        <f t="shared" si="37"/>
        <v>133</v>
      </c>
      <c r="D130" s="43">
        <f t="shared" si="37"/>
        <v>133</v>
      </c>
      <c r="E130" s="43">
        <f t="shared" si="37"/>
        <v>134</v>
      </c>
      <c r="F130" s="43">
        <f t="shared" si="37"/>
        <v>138</v>
      </c>
      <c r="G130" s="43">
        <f t="shared" si="37"/>
        <v>133</v>
      </c>
      <c r="H130" s="43">
        <f t="shared" si="37"/>
        <v>141</v>
      </c>
      <c r="I130" s="43">
        <f t="shared" si="37"/>
        <v>138</v>
      </c>
      <c r="J130" s="42">
        <f t="shared" si="37"/>
        <v>112</v>
      </c>
      <c r="K130" s="43">
        <f t="shared" si="37"/>
        <v>141</v>
      </c>
      <c r="L130" s="43">
        <f t="shared" si="37"/>
        <v>120</v>
      </c>
      <c r="M130" s="43">
        <f t="shared" si="37"/>
        <v>119</v>
      </c>
      <c r="N130" s="43">
        <f t="shared" si="37"/>
        <v>116</v>
      </c>
      <c r="O130" s="43">
        <f t="shared" si="37"/>
        <v>123</v>
      </c>
      <c r="P130" s="44">
        <f t="shared" si="37"/>
        <v>105</v>
      </c>
      <c r="Q130" s="74">
        <f t="shared" si="38"/>
        <v>1786</v>
      </c>
      <c r="R130" s="65"/>
      <c r="S130" s="181" t="s">
        <v>143</v>
      </c>
      <c r="T130" s="182"/>
      <c r="U130" s="112" t="str">
        <f>IF(U129="","",FisherXTest!AS2)</f>
        <v/>
      </c>
      <c r="V130" s="109"/>
      <c r="W130" s="41" t="s">
        <v>167</v>
      </c>
      <c r="X130" s="73">
        <f t="shared" si="32"/>
        <v>950</v>
      </c>
      <c r="Y130" s="43">
        <f t="shared" si="39"/>
        <v>0</v>
      </c>
      <c r="Z130" s="74">
        <f t="shared" si="33"/>
        <v>950</v>
      </c>
      <c r="AA130" s="76">
        <f t="shared" si="40"/>
        <v>100</v>
      </c>
      <c r="AB130" s="73">
        <f t="shared" si="34"/>
        <v>836</v>
      </c>
      <c r="AC130" s="43">
        <f t="shared" si="41"/>
        <v>0</v>
      </c>
      <c r="AD130" s="74">
        <f t="shared" si="35"/>
        <v>836</v>
      </c>
      <c r="AE130" s="76">
        <f t="shared" si="42"/>
        <v>100</v>
      </c>
      <c r="AF130" s="77" t="str">
        <f t="shared" si="43"/>
        <v/>
      </c>
      <c r="AG130" s="33" t="str">
        <f t="shared" ref="AG130:AH130" si="44">BL88</f>
        <v/>
      </c>
      <c r="AH130" s="33" t="str">
        <f t="shared" si="44"/>
        <v/>
      </c>
      <c r="AI130" s="45" t="str">
        <f>IFERROR(CHITEST(AV100:AW101,AZ100:BA101),"")</f>
        <v/>
      </c>
      <c r="AJ130" s="45" t="str">
        <f>IF(Q120=Q130,"",FisherXTest!AM2)</f>
        <v/>
      </c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</row>
    <row r="131" spans="1:68" x14ac:dyDescent="0.3">
      <c r="A131" s="16"/>
      <c r="B131" s="16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6"/>
      <c r="T131" s="16"/>
      <c r="U131" s="16"/>
      <c r="V131" s="16"/>
      <c r="W131" s="16"/>
      <c r="X131" s="26"/>
      <c r="Y131" s="26"/>
      <c r="Z131" s="17"/>
      <c r="AA131" s="17"/>
      <c r="AB131" s="26"/>
      <c r="AC131" s="26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</row>
    <row r="141" spans="1:68" x14ac:dyDescent="0.3">
      <c r="A141" s="16"/>
      <c r="B141" s="16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6"/>
      <c r="T141" s="16"/>
      <c r="U141" s="16"/>
      <c r="V141" s="16"/>
      <c r="W141" s="16"/>
      <c r="X141" s="16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68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7"/>
      <c r="R142" s="17"/>
      <c r="S142" s="16"/>
      <c r="T142" s="16"/>
      <c r="U142" s="16"/>
      <c r="V142" s="16"/>
      <c r="W142" s="1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 spans="1:68" x14ac:dyDescent="0.3">
      <c r="A143" s="16"/>
      <c r="B143" s="16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6"/>
      <c r="T143" s="16"/>
      <c r="U143" s="16"/>
      <c r="V143" s="16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68" x14ac:dyDescent="0.3">
      <c r="A144" s="16"/>
      <c r="B144" s="16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6"/>
      <c r="T144" s="16"/>
      <c r="U144" s="16"/>
      <c r="V144" s="16"/>
      <c r="W144" s="1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1:43" x14ac:dyDescent="0.3">
      <c r="A145" s="16"/>
      <c r="B145" s="16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6"/>
      <c r="T145" s="16"/>
      <c r="U145" s="16"/>
      <c r="V145" s="16"/>
      <c r="W145" s="1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x14ac:dyDescent="0.3">
      <c r="A146" s="16"/>
      <c r="B146" s="16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6"/>
      <c r="T146" s="16"/>
      <c r="U146" s="16"/>
      <c r="V146" s="16"/>
      <c r="W146" s="1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x14ac:dyDescent="0.3">
      <c r="A147" s="16"/>
      <c r="B147" s="16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6"/>
      <c r="T147" s="16"/>
      <c r="U147" s="16"/>
      <c r="V147" s="16"/>
      <c r="W147" s="1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x14ac:dyDescent="0.3">
      <c r="A148" s="16"/>
      <c r="B148" s="16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6"/>
      <c r="T148" s="16"/>
      <c r="U148" s="16"/>
      <c r="V148" s="16"/>
      <c r="W148" s="1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x14ac:dyDescent="0.3">
      <c r="A149" s="16"/>
      <c r="B149" s="16"/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6"/>
      <c r="T149" s="16"/>
      <c r="U149" s="16"/>
      <c r="V149" s="16"/>
      <c r="W149" s="1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</sheetData>
  <sheetProtection algorithmName="SHA-512" hashValue="Vuwj6XNWKCZgpOmPdCl3mHSLHvYARJcPgQb5A5VWCXeHAYwyCpBubnGyOJ2lMfsodf32dbIKRtjVg1Fd9rTBNA==" saltValue="otGmBa9ubx5WufpLJNWq4A==" spinCount="100000" sheet="1" scenarios="1" selectLockedCells="1" pivotTables="0"/>
  <mergeCells count="34">
    <mergeCell ref="AG123:AH123"/>
    <mergeCell ref="X122:AA122"/>
    <mergeCell ref="T122:U122"/>
    <mergeCell ref="T123:U123"/>
    <mergeCell ref="AB90:AE90"/>
    <mergeCell ref="X90:AA90"/>
    <mergeCell ref="T112:T113"/>
    <mergeCell ref="U112:U113"/>
    <mergeCell ref="X112:AD112"/>
    <mergeCell ref="AE112:AK112"/>
    <mergeCell ref="B2:C2"/>
    <mergeCell ref="BF2:BG2"/>
    <mergeCell ref="AT94:AT96"/>
    <mergeCell ref="AT97:AT99"/>
    <mergeCell ref="AT100:AT102"/>
    <mergeCell ref="AT33:AT35"/>
    <mergeCell ref="AT36:AT38"/>
    <mergeCell ref="AT88:AT90"/>
    <mergeCell ref="AT91:AT93"/>
    <mergeCell ref="AH5:AL5"/>
    <mergeCell ref="B11:C11"/>
    <mergeCell ref="Q29:W29"/>
    <mergeCell ref="B90:D90"/>
    <mergeCell ref="S129:T129"/>
    <mergeCell ref="S130:T130"/>
    <mergeCell ref="T127:U127"/>
    <mergeCell ref="S112:S113"/>
    <mergeCell ref="AB122:AE122"/>
    <mergeCell ref="C112:P112"/>
    <mergeCell ref="C122:P122"/>
    <mergeCell ref="BF28:BS28"/>
    <mergeCell ref="AV30:BB30"/>
    <mergeCell ref="BD90:BK90"/>
    <mergeCell ref="BD31:BI31"/>
  </mergeCells>
  <conditionalFormatting sqref="AK123">
    <cfRule type="expression" dxfId="28" priority="71">
      <formula>$AI$127&lt;0.05</formula>
    </cfRule>
  </conditionalFormatting>
  <conditionalFormatting sqref="U114:V120">
    <cfRule type="expression" dxfId="27" priority="79">
      <formula>#REF!=1</formula>
    </cfRule>
  </conditionalFormatting>
  <conditionalFormatting sqref="S114">
    <cfRule type="expression" dxfId="26" priority="52">
      <formula>$AJ$124&lt;0.05</formula>
    </cfRule>
  </conditionalFormatting>
  <conditionalFormatting sqref="S115">
    <cfRule type="expression" dxfId="25" priority="51">
      <formula>$AJ$125&lt;0.05</formula>
    </cfRule>
  </conditionalFormatting>
  <conditionalFormatting sqref="S120">
    <cfRule type="expression" dxfId="24" priority="50">
      <formula>OR(AI130&lt;0.05,AJ130&lt;0.05)</formula>
    </cfRule>
  </conditionalFormatting>
  <conditionalFormatting sqref="S116">
    <cfRule type="expression" dxfId="23" priority="42">
      <formula>$AJ$126&lt;0.05</formula>
    </cfRule>
  </conditionalFormatting>
  <conditionalFormatting sqref="S117">
    <cfRule type="expression" dxfId="22" priority="41">
      <formula>$AJ$127&lt;0.05</formula>
    </cfRule>
  </conditionalFormatting>
  <conditionalFormatting sqref="S118">
    <cfRule type="expression" dxfId="21" priority="40">
      <formula>$AJ$128&lt;0.05</formula>
    </cfRule>
  </conditionalFormatting>
  <conditionalFormatting sqref="S119">
    <cfRule type="expression" dxfId="20" priority="39">
      <formula>$AJ$129&lt;0.05</formula>
    </cfRule>
  </conditionalFormatting>
  <conditionalFormatting sqref="B13:C13">
    <cfRule type="expression" dxfId="19" priority="2">
      <formula>$C$13&lt;&gt;"(Alla)"</formula>
    </cfRule>
    <cfRule type="expression" dxfId="18" priority="35">
      <formula>$C$13&lt;&gt;"(Alla)"</formula>
    </cfRule>
  </conditionalFormatting>
  <conditionalFormatting sqref="B14:C14">
    <cfRule type="expression" dxfId="17" priority="33">
      <formula>$C$14&lt;&gt;"(Alla)"</formula>
    </cfRule>
  </conditionalFormatting>
  <conditionalFormatting sqref="B15:C15">
    <cfRule type="expression" dxfId="16" priority="32">
      <formula>$C$15&lt;&gt;"(Alla)"</formula>
    </cfRule>
  </conditionalFormatting>
  <conditionalFormatting sqref="B16:C16">
    <cfRule type="expression" dxfId="15" priority="31">
      <formula>$C$16&lt;&gt;"(Alla)"</formula>
    </cfRule>
  </conditionalFormatting>
  <conditionalFormatting sqref="B17:C17">
    <cfRule type="expression" dxfId="14" priority="30">
      <formula>$C$17&lt;&gt;"(Alla)"</formula>
    </cfRule>
  </conditionalFormatting>
  <conditionalFormatting sqref="B18:C18">
    <cfRule type="expression" dxfId="13" priority="29">
      <formula>$C$18&lt;&gt;"(Alla)"</formula>
    </cfRule>
  </conditionalFormatting>
  <conditionalFormatting sqref="B20:C20">
    <cfRule type="expression" dxfId="12" priority="28">
      <formula>$C$20&lt;&gt;"(Alla)"</formula>
    </cfRule>
  </conditionalFormatting>
  <conditionalFormatting sqref="B21:C21">
    <cfRule type="expression" dxfId="11" priority="27">
      <formula>$C$21&lt;&gt;"(Alla)"</formula>
    </cfRule>
  </conditionalFormatting>
  <conditionalFormatting sqref="B22:C22">
    <cfRule type="expression" dxfId="10" priority="26">
      <formula>$C$22&lt;&gt;"(Alla)"</formula>
    </cfRule>
  </conditionalFormatting>
  <conditionalFormatting sqref="B23:C23">
    <cfRule type="expression" dxfId="9" priority="25">
      <formula>$C$23&lt;&gt;"(Alla)"</formula>
    </cfRule>
  </conditionalFormatting>
  <conditionalFormatting sqref="B24:C24">
    <cfRule type="expression" dxfId="8" priority="24">
      <formula>$C$24&lt;&gt;"(Alla)"</formula>
    </cfRule>
  </conditionalFormatting>
  <conditionalFormatting sqref="B25:C25">
    <cfRule type="expression" dxfId="7" priority="23">
      <formula>$C$25&lt;&gt;"(Alla)"</formula>
    </cfRule>
  </conditionalFormatting>
  <conditionalFormatting sqref="B26:C26">
    <cfRule type="expression" dxfId="6" priority="22">
      <formula>$C$26&lt;&gt;"(Alla)"</formula>
    </cfRule>
  </conditionalFormatting>
  <conditionalFormatting sqref="B27:C27">
    <cfRule type="expression" dxfId="5" priority="21">
      <formula>$C$27&lt;&gt;"(Alla)"</formula>
    </cfRule>
  </conditionalFormatting>
  <conditionalFormatting sqref="B28:C28">
    <cfRule type="expression" dxfId="4" priority="20">
      <formula>$C$28&lt;&gt;"(Alla)"</formula>
    </cfRule>
  </conditionalFormatting>
  <conditionalFormatting sqref="B19:C19">
    <cfRule type="expression" dxfId="3" priority="19">
      <formula>$C$19&lt;&gt;"(Alla)"</formula>
    </cfRule>
  </conditionalFormatting>
  <conditionalFormatting sqref="T127">
    <cfRule type="expression" dxfId="2" priority="17">
      <formula>OR(AND(T128&lt;1,U128&lt;1),AND(T128&gt;1,U128&gt;1))</formula>
    </cfRule>
  </conditionalFormatting>
  <conditionalFormatting sqref="U127:V127">
    <cfRule type="expression" dxfId="1" priority="81">
      <formula>OR(AND(U128&lt;1,W128&lt;1),AND(U128&gt;1,W128&gt;1))</formula>
    </cfRule>
  </conditionalFormatting>
  <conditionalFormatting sqref="B12:C12">
    <cfRule type="expression" dxfId="0" priority="1">
      <formula>$C$12&lt;&gt;"(Alla)"</formula>
    </cfRule>
  </conditionalFormatting>
  <dataValidations count="3">
    <dataValidation type="list" allowBlank="1" showInputMessage="1" showErrorMessage="1" sqref="V122:V123" xr:uid="{82FB4485-6ED5-49B1-B8B1-882E0AE35DF2}">
      <formula1>$B$101:$B$109</formula1>
    </dataValidation>
    <dataValidation type="list" allowBlank="1" showInputMessage="1" showErrorMessage="1" sqref="T123:U123" xr:uid="{15ADD6D5-A6FE-4294-873B-37F734B0232C}">
      <formula1>$B$102:$B$109</formula1>
    </dataValidation>
    <dataValidation type="list" allowBlank="1" showInputMessage="1" showErrorMessage="1" sqref="T122:U122" xr:uid="{44501C9D-CEB0-43B1-BFE9-3033F9D48BEE}">
      <formula1>$B$102:$B$108</formula1>
    </dataValidation>
  </dataValidations>
  <pageMargins left="0.7" right="0.7" top="0.75" bottom="0.75" header="0.3" footer="0.3"/>
  <pageSetup paperSize="9" orientation="portrait" r:id="rId3"/>
  <ignoredErrors>
    <ignoredError sqref="BA88:BB102 BA35:BB38" formula="1"/>
  </ignoredErrors>
  <drawing r:id="rId4"/>
  <legacy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66BF-9EBF-4404-B260-20C94E19F28B}">
  <dimension ref="A1"/>
  <sheetViews>
    <sheetView showGridLines="0" showRowColHeaders="0" workbookViewId="0">
      <selection activeCell="F11" sqref="F11"/>
    </sheetView>
  </sheetViews>
  <sheetFormatPr defaultRowHeight="14.4" x14ac:dyDescent="0.3"/>
  <cols>
    <col min="1" max="16384" width="8.88671875" style="101"/>
  </cols>
  <sheetData/>
  <sheetProtection algorithmName="SHA-512" hashValue="yUELxZqHsA/FO/sdQfc4BHWEsXsB8l00Hha1O3rUlohYMdj2CzdNK8q2EONKxmpq8Wgo9xkf4iCo87xfSv3gTw==" saltValue="0E8iDCkuKjBKCM2pEZrmgw==" spinCount="100000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C7C5-E3B5-4734-9BE3-C3BBA81D7E8F}">
  <dimension ref="A1:S1815"/>
  <sheetViews>
    <sheetView workbookViewId="0">
      <pane ySplit="1" topLeftCell="A2" activePane="bottomLeft" state="frozen"/>
      <selection pane="bottomLeft" activeCell="G36" sqref="G36"/>
    </sheetView>
  </sheetViews>
  <sheetFormatPr defaultRowHeight="14.4" x14ac:dyDescent="0.3"/>
  <cols>
    <col min="1" max="1" width="8.5546875" customWidth="1"/>
    <col min="2" max="2" width="29.33203125" customWidth="1"/>
    <col min="3" max="3" width="12.6640625" customWidth="1"/>
    <col min="4" max="4" width="12.33203125" customWidth="1"/>
    <col min="5" max="6" width="15.5546875" customWidth="1"/>
    <col min="7" max="8" width="21.33203125" customWidth="1"/>
    <col min="10" max="10" width="9.5546875" customWidth="1"/>
    <col min="11" max="11" width="14.77734375" customWidth="1"/>
    <col min="12" max="12" width="12.33203125" customWidth="1"/>
    <col min="13" max="13" width="15" customWidth="1"/>
    <col min="14" max="14" width="12.21875" bestFit="1" customWidth="1"/>
    <col min="15" max="15" width="18.77734375" customWidth="1"/>
    <col min="16" max="17" width="10.33203125" bestFit="1" customWidth="1"/>
  </cols>
  <sheetData>
    <row r="1" spans="1:19" x14ac:dyDescent="0.3">
      <c r="A1" s="98" t="s">
        <v>0</v>
      </c>
      <c r="B1" s="98" t="s">
        <v>148</v>
      </c>
      <c r="C1" s="98" t="s">
        <v>108</v>
      </c>
      <c r="D1" s="98" t="s">
        <v>127</v>
      </c>
      <c r="E1" s="98" t="s">
        <v>109</v>
      </c>
      <c r="F1" s="98" t="s">
        <v>131</v>
      </c>
      <c r="G1" s="98" t="s">
        <v>110</v>
      </c>
      <c r="H1" s="98" t="s">
        <v>132</v>
      </c>
      <c r="I1" s="98" t="s">
        <v>126</v>
      </c>
      <c r="J1" s="102" t="s">
        <v>128</v>
      </c>
      <c r="K1" s="102" t="s">
        <v>122</v>
      </c>
      <c r="L1" s="102" t="s">
        <v>123</v>
      </c>
      <c r="M1" s="102" t="s">
        <v>124</v>
      </c>
      <c r="N1" s="102" t="s">
        <v>160</v>
      </c>
      <c r="O1" s="102" t="s">
        <v>125</v>
      </c>
      <c r="P1" s="98" t="s">
        <v>159</v>
      </c>
      <c r="Q1" s="102"/>
      <c r="S1" s="104" t="s">
        <v>0</v>
      </c>
    </row>
    <row r="2" spans="1:19" x14ac:dyDescent="0.3">
      <c r="A2">
        <v>98309</v>
      </c>
      <c r="C2" t="s">
        <v>111</v>
      </c>
      <c r="D2" t="s">
        <v>130</v>
      </c>
      <c r="E2" t="s">
        <v>112</v>
      </c>
      <c r="F2" t="s">
        <v>61</v>
      </c>
      <c r="G2" t="s">
        <v>112</v>
      </c>
      <c r="H2" t="s">
        <v>61</v>
      </c>
      <c r="I2">
        <f>IF(A2=S2,0,1)</f>
        <v>0</v>
      </c>
      <c r="J2">
        <v>98309</v>
      </c>
      <c r="K2">
        <v>25</v>
      </c>
      <c r="L2">
        <v>760</v>
      </c>
      <c r="M2">
        <v>938</v>
      </c>
      <c r="N2" s="128">
        <v>-1.6501344210623898</v>
      </c>
      <c r="O2" s="1">
        <v>41647</v>
      </c>
      <c r="P2">
        <f t="shared" ref="P2:P65" si="0">IF(J2=S2,0,1)</f>
        <v>0</v>
      </c>
      <c r="Q2" s="1"/>
      <c r="S2">
        <v>98309</v>
      </c>
    </row>
    <row r="3" spans="1:19" x14ac:dyDescent="0.3">
      <c r="A3">
        <v>98368</v>
      </c>
      <c r="C3" t="s">
        <v>111</v>
      </c>
      <c r="D3" t="s">
        <v>130</v>
      </c>
      <c r="E3" t="s">
        <v>112</v>
      </c>
      <c r="F3" t="s">
        <v>61</v>
      </c>
      <c r="G3" t="s">
        <v>112</v>
      </c>
      <c r="H3" t="s">
        <v>61</v>
      </c>
      <c r="I3">
        <f t="shared" ref="I3:I66" si="1">IF(A3=S3,0,1)</f>
        <v>0</v>
      </c>
      <c r="J3">
        <v>98368</v>
      </c>
      <c r="K3">
        <v>25</v>
      </c>
      <c r="L3">
        <v>765</v>
      </c>
      <c r="M3">
        <v>938</v>
      </c>
      <c r="N3" s="128">
        <v>-1.6037823305831092</v>
      </c>
      <c r="O3" s="1">
        <v>41647</v>
      </c>
      <c r="P3">
        <f t="shared" si="0"/>
        <v>0</v>
      </c>
      <c r="Q3" s="1"/>
      <c r="S3">
        <v>98368</v>
      </c>
    </row>
    <row r="4" spans="1:19" x14ac:dyDescent="0.3">
      <c r="A4">
        <v>98920</v>
      </c>
      <c r="C4" t="s">
        <v>111</v>
      </c>
      <c r="D4" t="s">
        <v>130</v>
      </c>
      <c r="E4" t="s">
        <v>112</v>
      </c>
      <c r="F4" t="s">
        <v>61</v>
      </c>
      <c r="G4" t="s">
        <v>112</v>
      </c>
      <c r="H4" t="s">
        <v>61</v>
      </c>
      <c r="I4">
        <f t="shared" si="1"/>
        <v>0</v>
      </c>
      <c r="J4">
        <v>98920</v>
      </c>
      <c r="K4">
        <v>27</v>
      </c>
      <c r="L4">
        <v>735</v>
      </c>
      <c r="M4">
        <v>1126</v>
      </c>
      <c r="N4" s="128">
        <v>-3.0195381882770866</v>
      </c>
      <c r="O4" s="1">
        <v>41656</v>
      </c>
      <c r="P4">
        <f t="shared" si="0"/>
        <v>0</v>
      </c>
      <c r="Q4" s="1"/>
      <c r="S4">
        <v>98920</v>
      </c>
    </row>
    <row r="5" spans="1:19" x14ac:dyDescent="0.3">
      <c r="A5">
        <v>98926</v>
      </c>
      <c r="C5" t="s">
        <v>111</v>
      </c>
      <c r="D5" t="s">
        <v>130</v>
      </c>
      <c r="E5" t="s">
        <v>112</v>
      </c>
      <c r="F5" t="s">
        <v>61</v>
      </c>
      <c r="G5" t="s">
        <v>112</v>
      </c>
      <c r="H5" t="s">
        <v>61</v>
      </c>
      <c r="I5">
        <f t="shared" si="1"/>
        <v>0</v>
      </c>
      <c r="J5">
        <v>98926</v>
      </c>
      <c r="K5">
        <v>27</v>
      </c>
      <c r="L5">
        <v>970</v>
      </c>
      <c r="M5">
        <v>1126</v>
      </c>
      <c r="N5" s="128">
        <v>-1.2047262336859987</v>
      </c>
      <c r="O5" s="1">
        <v>41656</v>
      </c>
      <c r="P5">
        <f t="shared" si="0"/>
        <v>0</v>
      </c>
      <c r="Q5" s="1"/>
      <c r="S5">
        <v>98926</v>
      </c>
    </row>
    <row r="6" spans="1:19" x14ac:dyDescent="0.3">
      <c r="A6">
        <v>99516</v>
      </c>
      <c r="C6" t="s">
        <v>113</v>
      </c>
      <c r="D6" t="s">
        <v>129</v>
      </c>
      <c r="E6" t="s">
        <v>112</v>
      </c>
      <c r="F6" t="s">
        <v>61</v>
      </c>
      <c r="G6" t="s">
        <v>112</v>
      </c>
      <c r="H6" t="s">
        <v>61</v>
      </c>
      <c r="I6">
        <f t="shared" si="1"/>
        <v>0</v>
      </c>
      <c r="J6">
        <v>99516</v>
      </c>
      <c r="K6">
        <v>27</v>
      </c>
      <c r="L6">
        <v>1043</v>
      </c>
      <c r="M6">
        <v>1131</v>
      </c>
      <c r="N6" s="128">
        <v>-0.6765847845308115</v>
      </c>
      <c r="O6" s="1">
        <v>41872</v>
      </c>
      <c r="P6">
        <f t="shared" si="0"/>
        <v>0</v>
      </c>
      <c r="Q6" s="1"/>
      <c r="S6">
        <v>99516</v>
      </c>
    </row>
    <row r="7" spans="1:19" x14ac:dyDescent="0.3">
      <c r="A7">
        <v>99633</v>
      </c>
      <c r="C7" t="s">
        <v>113</v>
      </c>
      <c r="D7" t="s">
        <v>129</v>
      </c>
      <c r="E7" t="s">
        <v>112</v>
      </c>
      <c r="F7" t="s">
        <v>61</v>
      </c>
      <c r="G7" t="s">
        <v>112</v>
      </c>
      <c r="H7" t="s">
        <v>61</v>
      </c>
      <c r="I7">
        <f t="shared" si="1"/>
        <v>0</v>
      </c>
      <c r="J7">
        <v>99633</v>
      </c>
      <c r="K7">
        <v>23</v>
      </c>
      <c r="L7">
        <v>660</v>
      </c>
      <c r="M7">
        <v>574</v>
      </c>
      <c r="N7" s="128">
        <v>1.3028329041054385</v>
      </c>
      <c r="O7" s="1">
        <v>41674</v>
      </c>
      <c r="P7">
        <f t="shared" si="0"/>
        <v>0</v>
      </c>
      <c r="Q7" s="1"/>
      <c r="S7">
        <v>99633</v>
      </c>
    </row>
    <row r="8" spans="1:19" x14ac:dyDescent="0.3">
      <c r="A8">
        <v>99749</v>
      </c>
      <c r="C8" t="s">
        <v>113</v>
      </c>
      <c r="D8" t="s">
        <v>129</v>
      </c>
      <c r="E8" t="s">
        <v>112</v>
      </c>
      <c r="F8" t="s">
        <v>61</v>
      </c>
      <c r="G8" t="s">
        <v>112</v>
      </c>
      <c r="H8" t="s">
        <v>61</v>
      </c>
      <c r="I8">
        <f t="shared" si="1"/>
        <v>0</v>
      </c>
      <c r="J8">
        <v>99749</v>
      </c>
      <c r="K8">
        <v>23</v>
      </c>
      <c r="L8">
        <v>614</v>
      </c>
      <c r="M8">
        <v>606</v>
      </c>
      <c r="N8" s="128">
        <v>0.11479408810446262</v>
      </c>
      <c r="O8" s="1">
        <v>41666</v>
      </c>
      <c r="P8">
        <f t="shared" si="0"/>
        <v>0</v>
      </c>
      <c r="Q8" s="1"/>
      <c r="S8">
        <v>99749</v>
      </c>
    </row>
    <row r="9" spans="1:19" x14ac:dyDescent="0.3">
      <c r="A9">
        <v>99753</v>
      </c>
      <c r="C9" t="s">
        <v>113</v>
      </c>
      <c r="D9" t="s">
        <v>129</v>
      </c>
      <c r="E9" t="s">
        <v>112</v>
      </c>
      <c r="F9" t="s">
        <v>61</v>
      </c>
      <c r="G9" t="s">
        <v>112</v>
      </c>
      <c r="H9" t="s">
        <v>61</v>
      </c>
      <c r="I9">
        <f t="shared" si="1"/>
        <v>0</v>
      </c>
      <c r="J9">
        <v>99753</v>
      </c>
      <c r="K9">
        <v>23</v>
      </c>
      <c r="L9">
        <v>615</v>
      </c>
      <c r="M9">
        <v>639</v>
      </c>
      <c r="N9" s="128">
        <v>-0.32659726474790773</v>
      </c>
      <c r="O9" s="1">
        <v>41730</v>
      </c>
      <c r="P9">
        <f t="shared" si="0"/>
        <v>0</v>
      </c>
      <c r="Q9" s="1"/>
      <c r="S9">
        <v>99753</v>
      </c>
    </row>
    <row r="10" spans="1:19" x14ac:dyDescent="0.3">
      <c r="A10">
        <v>100148</v>
      </c>
      <c r="C10" t="s">
        <v>113</v>
      </c>
      <c r="D10" t="s">
        <v>129</v>
      </c>
      <c r="E10" t="s">
        <v>112</v>
      </c>
      <c r="F10" t="s">
        <v>61</v>
      </c>
      <c r="G10" t="s">
        <v>112</v>
      </c>
      <c r="H10" t="s">
        <v>61</v>
      </c>
      <c r="I10">
        <f t="shared" si="1"/>
        <v>0</v>
      </c>
      <c r="J10">
        <v>100148</v>
      </c>
      <c r="K10">
        <v>23</v>
      </c>
      <c r="L10">
        <v>618</v>
      </c>
      <c r="M10">
        <v>656</v>
      </c>
      <c r="N10" s="128">
        <v>-0.50371155885471897</v>
      </c>
      <c r="O10" s="1">
        <v>41691</v>
      </c>
      <c r="P10">
        <f t="shared" si="0"/>
        <v>0</v>
      </c>
      <c r="Q10" s="1"/>
      <c r="S10">
        <v>100148</v>
      </c>
    </row>
    <row r="11" spans="1:19" x14ac:dyDescent="0.3">
      <c r="A11">
        <v>100161</v>
      </c>
      <c r="C11" t="s">
        <v>113</v>
      </c>
      <c r="D11" t="s">
        <v>129</v>
      </c>
      <c r="E11" t="s">
        <v>112</v>
      </c>
      <c r="F11" t="s">
        <v>61</v>
      </c>
      <c r="G11" t="s">
        <v>112</v>
      </c>
      <c r="H11" t="s">
        <v>61</v>
      </c>
      <c r="I11">
        <f t="shared" si="1"/>
        <v>0</v>
      </c>
      <c r="J11">
        <v>100161</v>
      </c>
      <c r="K11">
        <v>27</v>
      </c>
      <c r="L11">
        <v>1180</v>
      </c>
      <c r="M11">
        <v>1171</v>
      </c>
      <c r="N11" s="128">
        <v>6.6832510303345347E-2</v>
      </c>
      <c r="O11" s="1">
        <v>41646</v>
      </c>
      <c r="P11">
        <f t="shared" si="0"/>
        <v>0</v>
      </c>
      <c r="Q11" s="1"/>
      <c r="S11">
        <v>100161</v>
      </c>
    </row>
    <row r="12" spans="1:19" x14ac:dyDescent="0.3">
      <c r="A12">
        <v>100544</v>
      </c>
      <c r="C12" t="s">
        <v>113</v>
      </c>
      <c r="D12" t="s">
        <v>129</v>
      </c>
      <c r="E12" t="s">
        <v>112</v>
      </c>
      <c r="F12" t="s">
        <v>61</v>
      </c>
      <c r="G12" t="s">
        <v>112</v>
      </c>
      <c r="H12" t="s">
        <v>61</v>
      </c>
      <c r="I12">
        <f t="shared" si="1"/>
        <v>0</v>
      </c>
      <c r="J12">
        <v>100544</v>
      </c>
      <c r="K12">
        <v>25</v>
      </c>
      <c r="L12">
        <v>656</v>
      </c>
      <c r="M12">
        <v>854</v>
      </c>
      <c r="N12" s="128">
        <v>-2.0160879747479887</v>
      </c>
      <c r="O12" s="1">
        <v>41697</v>
      </c>
      <c r="P12">
        <f t="shared" si="0"/>
        <v>0</v>
      </c>
      <c r="Q12" s="1"/>
      <c r="S12">
        <v>100544</v>
      </c>
    </row>
    <row r="13" spans="1:19" x14ac:dyDescent="0.3">
      <c r="A13">
        <v>100559</v>
      </c>
      <c r="C13" t="s">
        <v>113</v>
      </c>
      <c r="D13" t="s">
        <v>129</v>
      </c>
      <c r="E13" t="s">
        <v>112</v>
      </c>
      <c r="F13" t="s">
        <v>61</v>
      </c>
      <c r="G13" t="s">
        <v>112</v>
      </c>
      <c r="H13" t="s">
        <v>61</v>
      </c>
      <c r="I13">
        <f t="shared" si="1"/>
        <v>0</v>
      </c>
      <c r="J13">
        <v>100559</v>
      </c>
      <c r="K13">
        <v>25</v>
      </c>
      <c r="L13">
        <v>850</v>
      </c>
      <c r="M13">
        <v>815</v>
      </c>
      <c r="N13" s="128">
        <v>0.37343291544411839</v>
      </c>
      <c r="O13" s="1">
        <v>41642</v>
      </c>
      <c r="P13">
        <f t="shared" si="0"/>
        <v>0</v>
      </c>
      <c r="Q13" s="1"/>
      <c r="S13">
        <v>100559</v>
      </c>
    </row>
    <row r="14" spans="1:19" x14ac:dyDescent="0.3">
      <c r="A14">
        <v>100622</v>
      </c>
      <c r="C14" t="s">
        <v>113</v>
      </c>
      <c r="D14" t="s">
        <v>129</v>
      </c>
      <c r="E14" t="s">
        <v>112</v>
      </c>
      <c r="F14" t="s">
        <v>61</v>
      </c>
      <c r="G14" t="s">
        <v>112</v>
      </c>
      <c r="H14" t="s">
        <v>61</v>
      </c>
      <c r="I14">
        <f t="shared" si="1"/>
        <v>0</v>
      </c>
      <c r="J14">
        <v>100622</v>
      </c>
      <c r="K14">
        <v>24</v>
      </c>
      <c r="L14">
        <v>590</v>
      </c>
      <c r="M14">
        <v>741</v>
      </c>
      <c r="N14" s="128">
        <v>-1.7719884996772868</v>
      </c>
      <c r="O14" s="1">
        <v>41656</v>
      </c>
      <c r="P14">
        <f t="shared" si="0"/>
        <v>0</v>
      </c>
      <c r="Q14" s="1"/>
      <c r="S14">
        <v>100622</v>
      </c>
    </row>
    <row r="15" spans="1:19" x14ac:dyDescent="0.3">
      <c r="A15">
        <v>100654</v>
      </c>
      <c r="C15" t="s">
        <v>113</v>
      </c>
      <c r="D15" t="s">
        <v>129</v>
      </c>
      <c r="E15" t="s">
        <v>112</v>
      </c>
      <c r="F15" t="s">
        <v>61</v>
      </c>
      <c r="G15" t="s">
        <v>112</v>
      </c>
      <c r="H15" t="s">
        <v>61</v>
      </c>
      <c r="I15">
        <f t="shared" si="1"/>
        <v>0</v>
      </c>
      <c r="J15">
        <v>100654</v>
      </c>
      <c r="K15">
        <v>25</v>
      </c>
      <c r="L15">
        <v>715</v>
      </c>
      <c r="M15">
        <v>838</v>
      </c>
      <c r="N15" s="128">
        <v>-1.2763308083428453</v>
      </c>
      <c r="O15" s="1">
        <v>41676</v>
      </c>
      <c r="P15">
        <f t="shared" si="0"/>
        <v>0</v>
      </c>
      <c r="Q15" s="1"/>
      <c r="S15">
        <v>100654</v>
      </c>
    </row>
    <row r="16" spans="1:19" x14ac:dyDescent="0.3">
      <c r="A16">
        <v>100781</v>
      </c>
      <c r="C16" t="s">
        <v>113</v>
      </c>
      <c r="D16" t="s">
        <v>129</v>
      </c>
      <c r="E16" t="s">
        <v>112</v>
      </c>
      <c r="F16" t="s">
        <v>61</v>
      </c>
      <c r="G16" t="s">
        <v>112</v>
      </c>
      <c r="H16" t="s">
        <v>61</v>
      </c>
      <c r="I16">
        <f t="shared" si="1"/>
        <v>0</v>
      </c>
      <c r="J16">
        <v>100781</v>
      </c>
      <c r="K16">
        <v>24</v>
      </c>
      <c r="L16">
        <v>791</v>
      </c>
      <c r="M16">
        <v>778</v>
      </c>
      <c r="N16" s="128">
        <v>0.14530010059237733</v>
      </c>
      <c r="O16" s="1">
        <v>41655</v>
      </c>
      <c r="P16">
        <f t="shared" si="0"/>
        <v>0</v>
      </c>
      <c r="Q16" s="1"/>
      <c r="S16">
        <v>100781</v>
      </c>
    </row>
    <row r="17" spans="1:19" x14ac:dyDescent="0.3">
      <c r="A17">
        <v>102191</v>
      </c>
      <c r="C17" t="s">
        <v>113</v>
      </c>
      <c r="D17" t="s">
        <v>129</v>
      </c>
      <c r="E17" t="s">
        <v>112</v>
      </c>
      <c r="F17" t="s">
        <v>61</v>
      </c>
      <c r="G17" t="s">
        <v>112</v>
      </c>
      <c r="H17" t="s">
        <v>61</v>
      </c>
      <c r="I17">
        <f t="shared" si="1"/>
        <v>0</v>
      </c>
      <c r="J17">
        <v>102191</v>
      </c>
      <c r="K17">
        <v>26</v>
      </c>
      <c r="L17">
        <v>950</v>
      </c>
      <c r="M17">
        <v>1021</v>
      </c>
      <c r="N17" s="128">
        <v>-0.60469275646212151</v>
      </c>
      <c r="O17" s="1">
        <v>41642</v>
      </c>
      <c r="P17">
        <f t="shared" si="0"/>
        <v>0</v>
      </c>
      <c r="Q17" s="1"/>
      <c r="S17">
        <v>102191</v>
      </c>
    </row>
    <row r="18" spans="1:19" x14ac:dyDescent="0.3">
      <c r="A18">
        <v>102222</v>
      </c>
      <c r="C18" t="s">
        <v>113</v>
      </c>
      <c r="D18" t="s">
        <v>129</v>
      </c>
      <c r="E18" t="s">
        <v>112</v>
      </c>
      <c r="F18" t="s">
        <v>61</v>
      </c>
      <c r="G18" t="s">
        <v>112</v>
      </c>
      <c r="H18" t="s">
        <v>61</v>
      </c>
      <c r="I18">
        <f t="shared" si="1"/>
        <v>0</v>
      </c>
      <c r="J18">
        <v>102222</v>
      </c>
      <c r="K18">
        <v>26</v>
      </c>
      <c r="L18">
        <v>1240</v>
      </c>
      <c r="M18">
        <v>1043</v>
      </c>
      <c r="N18" s="128">
        <v>1.6424194422443619</v>
      </c>
      <c r="O18" s="1">
        <v>41646</v>
      </c>
      <c r="P18">
        <f t="shared" si="0"/>
        <v>0</v>
      </c>
      <c r="Q18" s="1"/>
      <c r="S18">
        <v>102222</v>
      </c>
    </row>
    <row r="19" spans="1:19" x14ac:dyDescent="0.3">
      <c r="A19">
        <v>102236</v>
      </c>
      <c r="C19" t="s">
        <v>113</v>
      </c>
      <c r="D19" t="s">
        <v>129</v>
      </c>
      <c r="E19" t="s">
        <v>112</v>
      </c>
      <c r="F19" t="s">
        <v>61</v>
      </c>
      <c r="G19" t="s">
        <v>112</v>
      </c>
      <c r="H19" t="s">
        <v>61</v>
      </c>
      <c r="I19">
        <f t="shared" si="1"/>
        <v>0</v>
      </c>
      <c r="J19">
        <v>102236</v>
      </c>
      <c r="K19">
        <v>27</v>
      </c>
      <c r="L19">
        <v>1100</v>
      </c>
      <c r="M19">
        <v>1131</v>
      </c>
      <c r="N19" s="128">
        <v>-0.23834236727789951</v>
      </c>
      <c r="O19" s="1">
        <v>41661</v>
      </c>
      <c r="P19">
        <f t="shared" si="0"/>
        <v>0</v>
      </c>
      <c r="Q19" s="1"/>
      <c r="S19">
        <v>102236</v>
      </c>
    </row>
    <row r="20" spans="1:19" x14ac:dyDescent="0.3">
      <c r="A20">
        <v>102305</v>
      </c>
      <c r="C20" t="s">
        <v>113</v>
      </c>
      <c r="D20" t="s">
        <v>129</v>
      </c>
      <c r="E20" t="s">
        <v>112</v>
      </c>
      <c r="F20" t="s">
        <v>61</v>
      </c>
      <c r="G20" t="s">
        <v>112</v>
      </c>
      <c r="H20" t="s">
        <v>61</v>
      </c>
      <c r="I20">
        <f t="shared" si="1"/>
        <v>0</v>
      </c>
      <c r="J20">
        <v>102305</v>
      </c>
      <c r="K20">
        <v>27</v>
      </c>
      <c r="L20">
        <v>1300</v>
      </c>
      <c r="M20">
        <v>1131</v>
      </c>
      <c r="N20" s="128">
        <v>1.2993503248375813</v>
      </c>
      <c r="O20" s="1">
        <v>41652</v>
      </c>
      <c r="P20">
        <f t="shared" si="0"/>
        <v>0</v>
      </c>
      <c r="Q20" s="1"/>
      <c r="S20">
        <v>102305</v>
      </c>
    </row>
    <row r="21" spans="1:19" x14ac:dyDescent="0.3">
      <c r="A21">
        <v>102476</v>
      </c>
      <c r="C21" t="s">
        <v>113</v>
      </c>
      <c r="D21" t="s">
        <v>129</v>
      </c>
      <c r="E21" t="s">
        <v>112</v>
      </c>
      <c r="F21" t="s">
        <v>61</v>
      </c>
      <c r="G21" t="s">
        <v>112</v>
      </c>
      <c r="H21" t="s">
        <v>61</v>
      </c>
      <c r="I21">
        <f t="shared" si="1"/>
        <v>0</v>
      </c>
      <c r="J21">
        <v>102476</v>
      </c>
      <c r="K21">
        <v>27</v>
      </c>
      <c r="L21">
        <v>799</v>
      </c>
      <c r="M21">
        <v>1104</v>
      </c>
      <c r="N21" s="128">
        <v>-2.4023314429741651</v>
      </c>
      <c r="O21" s="1">
        <v>41676</v>
      </c>
      <c r="P21">
        <f t="shared" si="0"/>
        <v>0</v>
      </c>
      <c r="Q21" s="1"/>
      <c r="S21">
        <v>102476</v>
      </c>
    </row>
    <row r="22" spans="1:19" x14ac:dyDescent="0.3">
      <c r="A22">
        <v>102544</v>
      </c>
      <c r="C22" t="s">
        <v>113</v>
      </c>
      <c r="D22" t="s">
        <v>129</v>
      </c>
      <c r="E22" t="s">
        <v>112</v>
      </c>
      <c r="F22" t="s">
        <v>61</v>
      </c>
      <c r="G22" t="s">
        <v>112</v>
      </c>
      <c r="H22" t="s">
        <v>61</v>
      </c>
      <c r="I22">
        <f t="shared" si="1"/>
        <v>0</v>
      </c>
      <c r="J22">
        <v>102544</v>
      </c>
      <c r="K22">
        <v>23</v>
      </c>
      <c r="L22">
        <v>534</v>
      </c>
      <c r="M22">
        <v>606</v>
      </c>
      <c r="N22" s="128">
        <v>-1.0331467929401636</v>
      </c>
      <c r="O22" s="1">
        <v>41669</v>
      </c>
      <c r="P22">
        <f t="shared" si="0"/>
        <v>0</v>
      </c>
      <c r="Q22" s="1"/>
      <c r="S22">
        <v>102544</v>
      </c>
    </row>
    <row r="23" spans="1:19" x14ac:dyDescent="0.3">
      <c r="A23">
        <v>102615</v>
      </c>
      <c r="C23" t="s">
        <v>113</v>
      </c>
      <c r="D23" t="s">
        <v>129</v>
      </c>
      <c r="E23" t="s">
        <v>112</v>
      </c>
      <c r="F23" t="s">
        <v>61</v>
      </c>
      <c r="G23" t="s">
        <v>112</v>
      </c>
      <c r="H23" t="s">
        <v>61</v>
      </c>
      <c r="I23">
        <f t="shared" si="1"/>
        <v>0</v>
      </c>
      <c r="J23">
        <v>102615</v>
      </c>
      <c r="K23">
        <v>22</v>
      </c>
      <c r="L23">
        <v>530</v>
      </c>
      <c r="M23">
        <v>559</v>
      </c>
      <c r="N23" s="128">
        <v>-0.45111612351248348</v>
      </c>
      <c r="O23" s="1">
        <v>41683</v>
      </c>
      <c r="P23">
        <f t="shared" si="0"/>
        <v>0</v>
      </c>
      <c r="Q23" s="1"/>
      <c r="S23">
        <v>102615</v>
      </c>
    </row>
    <row r="24" spans="1:19" x14ac:dyDescent="0.3">
      <c r="A24">
        <v>103779</v>
      </c>
      <c r="C24" t="s">
        <v>113</v>
      </c>
      <c r="D24" t="s">
        <v>129</v>
      </c>
      <c r="E24" t="s">
        <v>112</v>
      </c>
      <c r="F24" t="s">
        <v>61</v>
      </c>
      <c r="G24" t="s">
        <v>112</v>
      </c>
      <c r="H24" t="s">
        <v>61</v>
      </c>
      <c r="I24">
        <f t="shared" si="1"/>
        <v>0</v>
      </c>
      <c r="J24">
        <v>103779</v>
      </c>
      <c r="K24">
        <v>22</v>
      </c>
      <c r="L24">
        <v>620</v>
      </c>
      <c r="M24">
        <v>543</v>
      </c>
      <c r="N24" s="128">
        <v>1.2330851149011131</v>
      </c>
      <c r="O24" s="1">
        <v>41692</v>
      </c>
      <c r="P24">
        <f t="shared" si="0"/>
        <v>0</v>
      </c>
      <c r="Q24" s="1"/>
      <c r="S24">
        <v>103779</v>
      </c>
    </row>
    <row r="25" spans="1:19" x14ac:dyDescent="0.3">
      <c r="A25">
        <v>103799</v>
      </c>
      <c r="C25" t="s">
        <v>113</v>
      </c>
      <c r="D25" t="s">
        <v>129</v>
      </c>
      <c r="E25" t="s">
        <v>112</v>
      </c>
      <c r="F25" t="s">
        <v>61</v>
      </c>
      <c r="G25" t="s">
        <v>112</v>
      </c>
      <c r="H25" t="s">
        <v>61</v>
      </c>
      <c r="I25">
        <f t="shared" si="1"/>
        <v>0</v>
      </c>
      <c r="J25">
        <v>103799</v>
      </c>
      <c r="K25">
        <v>24</v>
      </c>
      <c r="L25">
        <v>695</v>
      </c>
      <c r="M25">
        <v>781</v>
      </c>
      <c r="N25" s="128">
        <v>-0.95752379892000228</v>
      </c>
      <c r="O25" s="1">
        <v>41675</v>
      </c>
      <c r="P25">
        <f t="shared" si="0"/>
        <v>0</v>
      </c>
      <c r="Q25" s="1"/>
      <c r="S25">
        <v>103799</v>
      </c>
    </row>
    <row r="26" spans="1:19" x14ac:dyDescent="0.3">
      <c r="A26">
        <v>103819</v>
      </c>
      <c r="C26" t="s">
        <v>113</v>
      </c>
      <c r="D26" t="s">
        <v>129</v>
      </c>
      <c r="E26" t="s">
        <v>112</v>
      </c>
      <c r="F26" t="s">
        <v>61</v>
      </c>
      <c r="G26" t="s">
        <v>112</v>
      </c>
      <c r="H26" t="s">
        <v>61</v>
      </c>
      <c r="I26">
        <f t="shared" si="1"/>
        <v>0</v>
      </c>
      <c r="J26">
        <v>103819</v>
      </c>
      <c r="K26">
        <v>24</v>
      </c>
      <c r="L26">
        <v>680</v>
      </c>
      <c r="M26">
        <v>726</v>
      </c>
      <c r="N26" s="128">
        <v>-0.5509641873278236</v>
      </c>
      <c r="O26" s="1">
        <v>41641</v>
      </c>
      <c r="P26">
        <f t="shared" si="0"/>
        <v>0</v>
      </c>
      <c r="Q26" s="1"/>
      <c r="S26">
        <v>103819</v>
      </c>
    </row>
    <row r="27" spans="1:19" x14ac:dyDescent="0.3">
      <c r="A27">
        <v>103834</v>
      </c>
      <c r="C27" t="s">
        <v>113</v>
      </c>
      <c r="D27" t="s">
        <v>129</v>
      </c>
      <c r="E27" t="s">
        <v>112</v>
      </c>
      <c r="F27" t="s">
        <v>61</v>
      </c>
      <c r="G27" t="s">
        <v>112</v>
      </c>
      <c r="H27" t="s">
        <v>61</v>
      </c>
      <c r="I27">
        <f t="shared" si="1"/>
        <v>0</v>
      </c>
      <c r="J27">
        <v>103834</v>
      </c>
      <c r="K27">
        <v>27</v>
      </c>
      <c r="L27">
        <v>1100</v>
      </c>
      <c r="M27">
        <v>1194</v>
      </c>
      <c r="N27" s="128">
        <v>-0.68458233194960305</v>
      </c>
      <c r="O27" s="1">
        <v>41641</v>
      </c>
      <c r="P27">
        <f t="shared" si="0"/>
        <v>0</v>
      </c>
      <c r="Q27" s="1"/>
      <c r="S27">
        <v>103834</v>
      </c>
    </row>
    <row r="28" spans="1:19" x14ac:dyDescent="0.3">
      <c r="A28">
        <v>103968</v>
      </c>
      <c r="C28" t="s">
        <v>113</v>
      </c>
      <c r="D28" t="s">
        <v>129</v>
      </c>
      <c r="E28" t="s">
        <v>112</v>
      </c>
      <c r="F28" t="s">
        <v>61</v>
      </c>
      <c r="G28" t="s">
        <v>112</v>
      </c>
      <c r="H28" t="s">
        <v>61</v>
      </c>
      <c r="I28">
        <f t="shared" si="1"/>
        <v>0</v>
      </c>
      <c r="J28">
        <v>103968</v>
      </c>
      <c r="K28">
        <v>24</v>
      </c>
      <c r="L28">
        <v>725</v>
      </c>
      <c r="M28">
        <v>763</v>
      </c>
      <c r="N28" s="128">
        <v>-0.43307310957889339</v>
      </c>
      <c r="O28" s="1">
        <v>41675</v>
      </c>
      <c r="P28">
        <f t="shared" si="0"/>
        <v>0</v>
      </c>
      <c r="Q28" s="1"/>
      <c r="S28">
        <v>103968</v>
      </c>
    </row>
    <row r="29" spans="1:19" x14ac:dyDescent="0.3">
      <c r="A29">
        <v>103977</v>
      </c>
      <c r="C29" t="s">
        <v>113</v>
      </c>
      <c r="D29" t="s">
        <v>129</v>
      </c>
      <c r="E29" t="s">
        <v>112</v>
      </c>
      <c r="F29" t="s">
        <v>61</v>
      </c>
      <c r="G29" t="s">
        <v>112</v>
      </c>
      <c r="H29" t="s">
        <v>61</v>
      </c>
      <c r="I29">
        <f t="shared" si="1"/>
        <v>0</v>
      </c>
      <c r="J29">
        <v>103977</v>
      </c>
      <c r="K29">
        <v>26</v>
      </c>
      <c r="L29">
        <v>875</v>
      </c>
      <c r="M29">
        <v>1017</v>
      </c>
      <c r="N29" s="128">
        <v>-1.2141421914411525</v>
      </c>
      <c r="O29" s="1">
        <v>41660</v>
      </c>
      <c r="P29">
        <f t="shared" si="0"/>
        <v>0</v>
      </c>
      <c r="Q29" s="1"/>
      <c r="S29">
        <v>103977</v>
      </c>
    </row>
    <row r="30" spans="1:19" x14ac:dyDescent="0.3">
      <c r="A30">
        <v>104031</v>
      </c>
      <c r="C30" t="s">
        <v>113</v>
      </c>
      <c r="D30" t="s">
        <v>129</v>
      </c>
      <c r="E30" t="s">
        <v>112</v>
      </c>
      <c r="F30" t="s">
        <v>61</v>
      </c>
      <c r="G30" t="s">
        <v>114</v>
      </c>
      <c r="H30" t="s">
        <v>60</v>
      </c>
      <c r="I30">
        <f t="shared" si="1"/>
        <v>0</v>
      </c>
      <c r="J30">
        <v>104031</v>
      </c>
      <c r="K30">
        <v>26</v>
      </c>
      <c r="L30">
        <v>560</v>
      </c>
      <c r="M30">
        <v>1086</v>
      </c>
      <c r="N30" s="128">
        <v>-4.2117063015453597</v>
      </c>
      <c r="O30" s="1">
        <v>41661</v>
      </c>
      <c r="P30">
        <f t="shared" si="0"/>
        <v>0</v>
      </c>
      <c r="Q30" s="1"/>
      <c r="S30">
        <v>104031</v>
      </c>
    </row>
    <row r="31" spans="1:19" x14ac:dyDescent="0.3">
      <c r="A31">
        <v>104032</v>
      </c>
      <c r="C31" t="s">
        <v>113</v>
      </c>
      <c r="D31" t="s">
        <v>129</v>
      </c>
      <c r="E31" t="s">
        <v>112</v>
      </c>
      <c r="F31" t="s">
        <v>61</v>
      </c>
      <c r="G31" t="s">
        <v>112</v>
      </c>
      <c r="H31" t="s">
        <v>61</v>
      </c>
      <c r="I31">
        <f t="shared" si="1"/>
        <v>0</v>
      </c>
      <c r="J31">
        <v>104032</v>
      </c>
      <c r="K31">
        <v>23</v>
      </c>
      <c r="L31">
        <v>440</v>
      </c>
      <c r="M31">
        <v>589</v>
      </c>
      <c r="N31" s="128">
        <v>-2.1997490219236733</v>
      </c>
      <c r="O31" s="1">
        <v>41691</v>
      </c>
      <c r="P31">
        <f t="shared" si="0"/>
        <v>0</v>
      </c>
      <c r="Q31" s="1"/>
      <c r="S31">
        <v>104032</v>
      </c>
    </row>
    <row r="32" spans="1:19" x14ac:dyDescent="0.3">
      <c r="A32">
        <v>104035</v>
      </c>
      <c r="C32" t="s">
        <v>113</v>
      </c>
      <c r="D32" t="s">
        <v>129</v>
      </c>
      <c r="E32" t="s">
        <v>112</v>
      </c>
      <c r="F32" t="s">
        <v>61</v>
      </c>
      <c r="G32" t="s">
        <v>112</v>
      </c>
      <c r="H32" t="s">
        <v>61</v>
      </c>
      <c r="I32">
        <f t="shared" si="1"/>
        <v>0</v>
      </c>
      <c r="J32">
        <v>104035</v>
      </c>
      <c r="K32">
        <v>27</v>
      </c>
      <c r="L32">
        <v>1048</v>
      </c>
      <c r="M32">
        <v>1222</v>
      </c>
      <c r="N32" s="128">
        <v>-1.2381697858108589</v>
      </c>
      <c r="O32" s="1">
        <v>41666</v>
      </c>
      <c r="P32">
        <f t="shared" si="0"/>
        <v>0</v>
      </c>
      <c r="Q32" s="1"/>
      <c r="S32">
        <v>104035</v>
      </c>
    </row>
    <row r="33" spans="1:19" x14ac:dyDescent="0.3">
      <c r="A33">
        <v>104038</v>
      </c>
      <c r="C33" t="s">
        <v>113</v>
      </c>
      <c r="D33" t="s">
        <v>129</v>
      </c>
      <c r="E33" t="s">
        <v>112</v>
      </c>
      <c r="F33" t="s">
        <v>61</v>
      </c>
      <c r="G33" t="s">
        <v>112</v>
      </c>
      <c r="H33" t="s">
        <v>61</v>
      </c>
      <c r="I33">
        <f t="shared" si="1"/>
        <v>0</v>
      </c>
      <c r="J33">
        <v>104038</v>
      </c>
      <c r="K33">
        <v>26</v>
      </c>
      <c r="L33">
        <v>895</v>
      </c>
      <c r="M33">
        <v>1086</v>
      </c>
      <c r="N33" s="128">
        <v>-1.5293458243254063</v>
      </c>
      <c r="O33" s="1">
        <v>41641</v>
      </c>
      <c r="P33">
        <f t="shared" si="0"/>
        <v>0</v>
      </c>
      <c r="Q33" s="1"/>
      <c r="S33">
        <v>104038</v>
      </c>
    </row>
    <row r="34" spans="1:19" x14ac:dyDescent="0.3">
      <c r="A34">
        <v>104042</v>
      </c>
      <c r="C34" t="s">
        <v>113</v>
      </c>
      <c r="D34" t="s">
        <v>129</v>
      </c>
      <c r="E34" t="s">
        <v>112</v>
      </c>
      <c r="F34" t="s">
        <v>61</v>
      </c>
      <c r="G34" t="s">
        <v>112</v>
      </c>
      <c r="H34" t="s">
        <v>61</v>
      </c>
      <c r="I34">
        <f t="shared" si="1"/>
        <v>0</v>
      </c>
      <c r="J34">
        <v>104042</v>
      </c>
      <c r="K34">
        <v>26</v>
      </c>
      <c r="L34">
        <v>1012</v>
      </c>
      <c r="M34">
        <v>1043</v>
      </c>
      <c r="N34" s="128">
        <v>-0.25845179040393512</v>
      </c>
      <c r="O34" s="1">
        <v>41843</v>
      </c>
      <c r="P34">
        <f t="shared" si="0"/>
        <v>0</v>
      </c>
      <c r="Q34" s="1"/>
      <c r="S34">
        <v>104042</v>
      </c>
    </row>
    <row r="35" spans="1:19" x14ac:dyDescent="0.3">
      <c r="A35">
        <v>104074</v>
      </c>
      <c r="C35" t="s">
        <v>113</v>
      </c>
      <c r="D35" t="s">
        <v>129</v>
      </c>
      <c r="E35" t="s">
        <v>112</v>
      </c>
      <c r="F35" t="s">
        <v>61</v>
      </c>
      <c r="G35" t="s">
        <v>112</v>
      </c>
      <c r="H35" t="s">
        <v>61</v>
      </c>
      <c r="I35">
        <f t="shared" si="1"/>
        <v>0</v>
      </c>
      <c r="J35">
        <v>104074</v>
      </c>
      <c r="K35">
        <v>27</v>
      </c>
      <c r="L35">
        <v>930</v>
      </c>
      <c r="M35">
        <v>1148</v>
      </c>
      <c r="N35" s="128">
        <v>-1.6512649598545674</v>
      </c>
      <c r="O35" s="1">
        <v>41662</v>
      </c>
      <c r="P35">
        <f t="shared" si="0"/>
        <v>0</v>
      </c>
      <c r="Q35" s="1"/>
      <c r="S35">
        <v>104074</v>
      </c>
    </row>
    <row r="36" spans="1:19" x14ac:dyDescent="0.3">
      <c r="A36">
        <v>104195</v>
      </c>
      <c r="C36" t="s">
        <v>113</v>
      </c>
      <c r="D36" t="s">
        <v>129</v>
      </c>
      <c r="E36" t="s">
        <v>112</v>
      </c>
      <c r="F36" t="s">
        <v>61</v>
      </c>
      <c r="G36" t="s">
        <v>114</v>
      </c>
      <c r="H36" t="s">
        <v>60</v>
      </c>
      <c r="I36">
        <f t="shared" si="1"/>
        <v>0</v>
      </c>
      <c r="J36">
        <v>104195</v>
      </c>
      <c r="K36">
        <v>26</v>
      </c>
      <c r="L36">
        <v>538</v>
      </c>
      <c r="M36">
        <v>996</v>
      </c>
      <c r="N36" s="128">
        <v>-3.9986031080845117</v>
      </c>
      <c r="O36" s="1">
        <v>41704</v>
      </c>
      <c r="P36">
        <f t="shared" si="0"/>
        <v>0</v>
      </c>
      <c r="Q36" s="1"/>
      <c r="S36">
        <v>104195</v>
      </c>
    </row>
    <row r="37" spans="1:19" x14ac:dyDescent="0.3">
      <c r="A37">
        <v>104199</v>
      </c>
      <c r="C37" t="s">
        <v>113</v>
      </c>
      <c r="D37" t="s">
        <v>129</v>
      </c>
      <c r="E37" t="s">
        <v>112</v>
      </c>
      <c r="F37" t="s">
        <v>61</v>
      </c>
      <c r="G37" t="s">
        <v>112</v>
      </c>
      <c r="H37" t="s">
        <v>61</v>
      </c>
      <c r="I37">
        <f t="shared" si="1"/>
        <v>0</v>
      </c>
      <c r="J37">
        <v>104199</v>
      </c>
      <c r="K37">
        <v>26</v>
      </c>
      <c r="L37">
        <v>985</v>
      </c>
      <c r="M37">
        <v>979</v>
      </c>
      <c r="N37" s="128">
        <v>5.3293067460141223E-2</v>
      </c>
      <c r="O37" s="1">
        <v>41675</v>
      </c>
      <c r="P37">
        <f t="shared" si="0"/>
        <v>0</v>
      </c>
      <c r="Q37" s="1"/>
      <c r="S37">
        <v>104199</v>
      </c>
    </row>
    <row r="38" spans="1:19" x14ac:dyDescent="0.3">
      <c r="A38">
        <v>104300</v>
      </c>
      <c r="C38" t="s">
        <v>113</v>
      </c>
      <c r="D38" t="s">
        <v>129</v>
      </c>
      <c r="E38" t="s">
        <v>112</v>
      </c>
      <c r="F38" t="s">
        <v>61</v>
      </c>
      <c r="G38" t="s">
        <v>112</v>
      </c>
      <c r="H38" t="s">
        <v>61</v>
      </c>
      <c r="I38">
        <f t="shared" si="1"/>
        <v>0</v>
      </c>
      <c r="J38">
        <v>104300</v>
      </c>
      <c r="K38">
        <v>27</v>
      </c>
      <c r="L38">
        <v>1235</v>
      </c>
      <c r="M38">
        <v>1108</v>
      </c>
      <c r="N38" s="128">
        <v>0.99670381415790299</v>
      </c>
      <c r="O38" s="1">
        <v>41656</v>
      </c>
      <c r="P38">
        <f t="shared" si="0"/>
        <v>0</v>
      </c>
      <c r="Q38" s="1"/>
      <c r="S38">
        <v>104300</v>
      </c>
    </row>
    <row r="39" spans="1:19" x14ac:dyDescent="0.3">
      <c r="A39">
        <v>104376</v>
      </c>
      <c r="C39" t="s">
        <v>113</v>
      </c>
      <c r="D39" t="s">
        <v>129</v>
      </c>
      <c r="E39" t="s">
        <v>112</v>
      </c>
      <c r="F39" t="s">
        <v>61</v>
      </c>
      <c r="G39" t="s">
        <v>112</v>
      </c>
      <c r="H39" t="s">
        <v>61</v>
      </c>
      <c r="I39">
        <f t="shared" si="1"/>
        <v>0</v>
      </c>
      <c r="J39">
        <v>104376</v>
      </c>
      <c r="K39">
        <v>26</v>
      </c>
      <c r="L39">
        <v>765</v>
      </c>
      <c r="M39">
        <v>1021</v>
      </c>
      <c r="N39" s="128">
        <v>-2.1803006430183536</v>
      </c>
      <c r="O39" s="1">
        <v>41736</v>
      </c>
      <c r="P39">
        <f t="shared" si="0"/>
        <v>0</v>
      </c>
      <c r="Q39" s="1"/>
      <c r="S39">
        <v>104376</v>
      </c>
    </row>
    <row r="40" spans="1:19" x14ac:dyDescent="0.3">
      <c r="A40">
        <v>104466</v>
      </c>
      <c r="C40" t="s">
        <v>113</v>
      </c>
      <c r="D40" t="s">
        <v>129</v>
      </c>
      <c r="E40" t="s">
        <v>112</v>
      </c>
      <c r="F40" t="s">
        <v>61</v>
      </c>
      <c r="G40" t="s">
        <v>112</v>
      </c>
      <c r="H40" t="s">
        <v>61</v>
      </c>
      <c r="I40">
        <f t="shared" si="1"/>
        <v>0</v>
      </c>
      <c r="J40">
        <v>104466</v>
      </c>
      <c r="K40">
        <v>23</v>
      </c>
      <c r="L40">
        <v>555</v>
      </c>
      <c r="M40">
        <v>638</v>
      </c>
      <c r="N40" s="128">
        <v>-1.1312525555404116</v>
      </c>
      <c r="O40" s="1">
        <v>41716</v>
      </c>
      <c r="P40">
        <f t="shared" si="0"/>
        <v>0</v>
      </c>
      <c r="Q40" s="1"/>
      <c r="S40">
        <v>104466</v>
      </c>
    </row>
    <row r="41" spans="1:19" x14ac:dyDescent="0.3">
      <c r="A41">
        <v>104506</v>
      </c>
      <c r="C41" t="s">
        <v>111</v>
      </c>
      <c r="D41" t="s">
        <v>130</v>
      </c>
      <c r="E41" t="s">
        <v>112</v>
      </c>
      <c r="F41" t="s">
        <v>61</v>
      </c>
      <c r="G41" t="s">
        <v>112</v>
      </c>
      <c r="H41" t="s">
        <v>61</v>
      </c>
      <c r="I41">
        <f t="shared" si="1"/>
        <v>0</v>
      </c>
      <c r="J41">
        <v>104506</v>
      </c>
      <c r="K41">
        <v>23</v>
      </c>
      <c r="L41">
        <v>621</v>
      </c>
      <c r="M41">
        <v>673</v>
      </c>
      <c r="N41" s="128">
        <v>-0.67187802829640153</v>
      </c>
      <c r="O41" s="1">
        <v>41756</v>
      </c>
      <c r="P41">
        <f t="shared" si="0"/>
        <v>0</v>
      </c>
      <c r="Q41" s="1"/>
      <c r="S41">
        <v>104506</v>
      </c>
    </row>
    <row r="42" spans="1:19" x14ac:dyDescent="0.3">
      <c r="A42">
        <v>104538</v>
      </c>
      <c r="C42" t="s">
        <v>113</v>
      </c>
      <c r="D42" t="s">
        <v>129</v>
      </c>
      <c r="E42" t="s">
        <v>112</v>
      </c>
      <c r="F42" t="s">
        <v>61</v>
      </c>
      <c r="G42" t="s">
        <v>114</v>
      </c>
      <c r="H42" t="s">
        <v>60</v>
      </c>
      <c r="I42">
        <f t="shared" si="1"/>
        <v>0</v>
      </c>
      <c r="J42">
        <v>104538</v>
      </c>
      <c r="K42">
        <v>24</v>
      </c>
      <c r="L42">
        <v>557</v>
      </c>
      <c r="M42">
        <v>741</v>
      </c>
      <c r="N42" s="128">
        <v>-2.1592442645074224</v>
      </c>
      <c r="O42" s="1">
        <v>41711</v>
      </c>
      <c r="P42">
        <f t="shared" si="0"/>
        <v>0</v>
      </c>
      <c r="Q42" s="1"/>
      <c r="S42">
        <v>104538</v>
      </c>
    </row>
    <row r="43" spans="1:19" x14ac:dyDescent="0.3">
      <c r="A43">
        <v>104539</v>
      </c>
      <c r="C43" t="s">
        <v>113</v>
      </c>
      <c r="D43" t="s">
        <v>129</v>
      </c>
      <c r="E43" t="s">
        <v>112</v>
      </c>
      <c r="F43" t="s">
        <v>61</v>
      </c>
      <c r="G43" t="s">
        <v>112</v>
      </c>
      <c r="H43" t="s">
        <v>61</v>
      </c>
      <c r="I43">
        <f t="shared" si="1"/>
        <v>0</v>
      </c>
      <c r="J43">
        <v>104539</v>
      </c>
      <c r="K43">
        <v>23</v>
      </c>
      <c r="L43">
        <v>558</v>
      </c>
      <c r="M43">
        <v>606</v>
      </c>
      <c r="N43" s="128">
        <v>-0.68876452862677573</v>
      </c>
      <c r="O43" s="1">
        <v>41657</v>
      </c>
      <c r="P43">
        <f t="shared" si="0"/>
        <v>0</v>
      </c>
      <c r="Q43" s="1"/>
      <c r="S43">
        <v>104539</v>
      </c>
    </row>
    <row r="44" spans="1:19" x14ac:dyDescent="0.3">
      <c r="A44">
        <v>104596</v>
      </c>
      <c r="C44" t="s">
        <v>113</v>
      </c>
      <c r="D44" t="s">
        <v>129</v>
      </c>
      <c r="E44" t="s">
        <v>112</v>
      </c>
      <c r="F44" t="s">
        <v>61</v>
      </c>
      <c r="G44" t="s">
        <v>112</v>
      </c>
      <c r="H44" t="s">
        <v>61</v>
      </c>
      <c r="I44">
        <f t="shared" si="1"/>
        <v>0</v>
      </c>
      <c r="J44">
        <v>104596</v>
      </c>
      <c r="K44">
        <v>26</v>
      </c>
      <c r="L44">
        <v>1173</v>
      </c>
      <c r="M44">
        <v>979</v>
      </c>
      <c r="N44" s="128">
        <v>1.7231425145445662</v>
      </c>
      <c r="O44" s="1">
        <v>41722</v>
      </c>
      <c r="P44">
        <f t="shared" si="0"/>
        <v>0</v>
      </c>
      <c r="Q44" s="1"/>
      <c r="S44">
        <v>104596</v>
      </c>
    </row>
    <row r="45" spans="1:19" x14ac:dyDescent="0.3">
      <c r="A45">
        <v>104615</v>
      </c>
      <c r="C45" t="s">
        <v>113</v>
      </c>
      <c r="D45" t="s">
        <v>129</v>
      </c>
      <c r="E45" t="s">
        <v>112</v>
      </c>
      <c r="F45" t="s">
        <v>61</v>
      </c>
      <c r="G45" t="s">
        <v>112</v>
      </c>
      <c r="H45" t="s">
        <v>61</v>
      </c>
      <c r="I45">
        <f t="shared" si="1"/>
        <v>0</v>
      </c>
      <c r="J45">
        <v>104615</v>
      </c>
      <c r="K45">
        <v>22</v>
      </c>
      <c r="L45">
        <v>525</v>
      </c>
      <c r="M45">
        <v>528</v>
      </c>
      <c r="N45" s="128">
        <v>-4.9407114624505921E-2</v>
      </c>
      <c r="O45" s="1">
        <v>41669</v>
      </c>
      <c r="P45">
        <f t="shared" si="0"/>
        <v>0</v>
      </c>
      <c r="Q45" s="1"/>
      <c r="S45">
        <v>104615</v>
      </c>
    </row>
    <row r="46" spans="1:19" x14ac:dyDescent="0.3">
      <c r="A46">
        <v>104668</v>
      </c>
      <c r="C46" t="s">
        <v>113</v>
      </c>
      <c r="D46" t="s">
        <v>129</v>
      </c>
      <c r="E46" t="s">
        <v>112</v>
      </c>
      <c r="F46" t="s">
        <v>61</v>
      </c>
      <c r="G46" t="s">
        <v>114</v>
      </c>
      <c r="H46" t="s">
        <v>60</v>
      </c>
      <c r="I46">
        <f t="shared" si="1"/>
        <v>0</v>
      </c>
      <c r="J46">
        <v>104668</v>
      </c>
      <c r="K46">
        <v>24</v>
      </c>
      <c r="L46">
        <v>570</v>
      </c>
      <c r="M46">
        <v>723</v>
      </c>
      <c r="N46" s="128">
        <v>-1.8401587587948762</v>
      </c>
      <c r="O46" s="1">
        <v>41704</v>
      </c>
      <c r="P46">
        <f t="shared" si="0"/>
        <v>0</v>
      </c>
      <c r="Q46" s="1"/>
      <c r="S46">
        <v>104668</v>
      </c>
    </row>
    <row r="47" spans="1:19" x14ac:dyDescent="0.3">
      <c r="A47">
        <v>104752</v>
      </c>
      <c r="C47" t="s">
        <v>113</v>
      </c>
      <c r="D47" t="s">
        <v>129</v>
      </c>
      <c r="E47" t="s">
        <v>112</v>
      </c>
      <c r="F47" t="s">
        <v>61</v>
      </c>
      <c r="G47" t="s">
        <v>112</v>
      </c>
      <c r="H47" t="s">
        <v>61</v>
      </c>
      <c r="I47">
        <f t="shared" si="1"/>
        <v>0</v>
      </c>
      <c r="J47">
        <v>104752</v>
      </c>
      <c r="K47">
        <v>24</v>
      </c>
      <c r="L47">
        <v>780</v>
      </c>
      <c r="M47">
        <v>691</v>
      </c>
      <c r="N47" s="128">
        <v>1.1199899326747624</v>
      </c>
      <c r="O47" s="1">
        <v>41704</v>
      </c>
      <c r="P47">
        <f t="shared" si="0"/>
        <v>0</v>
      </c>
      <c r="Q47" s="1"/>
      <c r="S47">
        <v>104752</v>
      </c>
    </row>
    <row r="48" spans="1:19" x14ac:dyDescent="0.3">
      <c r="A48">
        <v>104782</v>
      </c>
      <c r="C48" t="s">
        <v>113</v>
      </c>
      <c r="D48" t="s">
        <v>129</v>
      </c>
      <c r="E48" t="s">
        <v>112</v>
      </c>
      <c r="F48" t="s">
        <v>61</v>
      </c>
      <c r="G48" t="s">
        <v>112</v>
      </c>
      <c r="H48" t="s">
        <v>61</v>
      </c>
      <c r="I48">
        <f t="shared" si="1"/>
        <v>0</v>
      </c>
      <c r="J48">
        <v>104782</v>
      </c>
      <c r="K48">
        <v>25</v>
      </c>
      <c r="L48">
        <v>486</v>
      </c>
      <c r="M48">
        <v>815</v>
      </c>
      <c r="N48" s="128">
        <v>-3.510269405174713</v>
      </c>
      <c r="O48" s="1">
        <v>41710</v>
      </c>
      <c r="P48">
        <f t="shared" si="0"/>
        <v>0</v>
      </c>
      <c r="Q48" s="1"/>
      <c r="S48">
        <v>104782</v>
      </c>
    </row>
    <row r="49" spans="1:19" x14ac:dyDescent="0.3">
      <c r="A49">
        <v>105009</v>
      </c>
      <c r="C49" t="s">
        <v>113</v>
      </c>
      <c r="D49" t="s">
        <v>129</v>
      </c>
      <c r="E49" t="s">
        <v>112</v>
      </c>
      <c r="F49" t="s">
        <v>61</v>
      </c>
      <c r="G49" t="s">
        <v>114</v>
      </c>
      <c r="H49" t="s">
        <v>60</v>
      </c>
      <c r="I49">
        <f t="shared" si="1"/>
        <v>0</v>
      </c>
      <c r="J49">
        <v>105009</v>
      </c>
      <c r="K49">
        <v>26</v>
      </c>
      <c r="L49">
        <v>760</v>
      </c>
      <c r="M49">
        <v>954</v>
      </c>
      <c r="N49" s="128">
        <v>-1.7682982408166985</v>
      </c>
      <c r="O49" s="1">
        <v>41696</v>
      </c>
      <c r="P49">
        <f t="shared" si="0"/>
        <v>0</v>
      </c>
      <c r="Q49" s="1"/>
      <c r="S49">
        <v>105009</v>
      </c>
    </row>
    <row r="50" spans="1:19" x14ac:dyDescent="0.3">
      <c r="A50">
        <v>105119</v>
      </c>
      <c r="C50" t="s">
        <v>113</v>
      </c>
      <c r="D50" t="s">
        <v>129</v>
      </c>
      <c r="E50" t="s">
        <v>112</v>
      </c>
      <c r="F50" t="s">
        <v>61</v>
      </c>
      <c r="G50" t="s">
        <v>112</v>
      </c>
      <c r="H50" t="s">
        <v>61</v>
      </c>
      <c r="I50">
        <f t="shared" si="1"/>
        <v>0</v>
      </c>
      <c r="J50">
        <v>105119</v>
      </c>
      <c r="K50">
        <v>26</v>
      </c>
      <c r="L50">
        <v>635</v>
      </c>
      <c r="M50">
        <v>1021</v>
      </c>
      <c r="N50" s="128">
        <v>-3.2874845633011112</v>
      </c>
      <c r="O50" s="1">
        <v>41731</v>
      </c>
      <c r="P50">
        <f t="shared" si="0"/>
        <v>0</v>
      </c>
      <c r="Q50" s="1"/>
      <c r="S50">
        <v>105119</v>
      </c>
    </row>
    <row r="51" spans="1:19" x14ac:dyDescent="0.3">
      <c r="A51">
        <v>105129</v>
      </c>
      <c r="C51" t="s">
        <v>111</v>
      </c>
      <c r="D51" t="s">
        <v>130</v>
      </c>
      <c r="E51" t="s">
        <v>112</v>
      </c>
      <c r="F51" t="s">
        <v>61</v>
      </c>
      <c r="G51" t="s">
        <v>112</v>
      </c>
      <c r="H51" t="s">
        <v>61</v>
      </c>
      <c r="I51">
        <f t="shared" si="1"/>
        <v>0</v>
      </c>
      <c r="J51">
        <v>105129</v>
      </c>
      <c r="K51">
        <v>25</v>
      </c>
      <c r="L51">
        <v>690</v>
      </c>
      <c r="M51">
        <v>897</v>
      </c>
      <c r="N51" s="128">
        <v>-2.0066889632107023</v>
      </c>
      <c r="O51" s="1">
        <v>41689</v>
      </c>
      <c r="P51">
        <f t="shared" si="0"/>
        <v>0</v>
      </c>
      <c r="Q51" s="1"/>
      <c r="S51">
        <v>105129</v>
      </c>
    </row>
    <row r="52" spans="1:19" x14ac:dyDescent="0.3">
      <c r="A52">
        <v>105152</v>
      </c>
      <c r="C52" t="s">
        <v>113</v>
      </c>
      <c r="D52" t="s">
        <v>129</v>
      </c>
      <c r="E52" t="s">
        <v>112</v>
      </c>
      <c r="F52" t="s">
        <v>61</v>
      </c>
      <c r="G52" t="s">
        <v>112</v>
      </c>
      <c r="H52" t="s">
        <v>61</v>
      </c>
      <c r="I52">
        <f t="shared" si="1"/>
        <v>0</v>
      </c>
      <c r="J52">
        <v>105152</v>
      </c>
      <c r="K52">
        <v>27</v>
      </c>
      <c r="L52">
        <v>1123</v>
      </c>
      <c r="M52">
        <v>1131</v>
      </c>
      <c r="N52" s="128">
        <v>-6.1507707684619231E-2</v>
      </c>
      <c r="O52" s="1">
        <v>41683</v>
      </c>
      <c r="P52">
        <f t="shared" si="0"/>
        <v>0</v>
      </c>
      <c r="Q52" s="1"/>
      <c r="S52">
        <v>105152</v>
      </c>
    </row>
    <row r="53" spans="1:19" x14ac:dyDescent="0.3">
      <c r="A53">
        <v>105159</v>
      </c>
      <c r="C53" t="s">
        <v>113</v>
      </c>
      <c r="D53" t="s">
        <v>129</v>
      </c>
      <c r="E53" t="s">
        <v>112</v>
      </c>
      <c r="F53" t="s">
        <v>61</v>
      </c>
      <c r="G53" t="s">
        <v>112</v>
      </c>
      <c r="H53" t="s">
        <v>61</v>
      </c>
      <c r="I53">
        <f t="shared" si="1"/>
        <v>0</v>
      </c>
      <c r="J53">
        <v>105159</v>
      </c>
      <c r="K53">
        <v>26</v>
      </c>
      <c r="L53">
        <v>980</v>
      </c>
      <c r="M53">
        <v>954</v>
      </c>
      <c r="N53" s="128">
        <v>0.2369884240269802</v>
      </c>
      <c r="O53" s="1">
        <v>41683</v>
      </c>
      <c r="P53">
        <f t="shared" si="0"/>
        <v>0</v>
      </c>
      <c r="Q53" s="1"/>
      <c r="S53">
        <v>105159</v>
      </c>
    </row>
    <row r="54" spans="1:19" x14ac:dyDescent="0.3">
      <c r="A54">
        <v>105229</v>
      </c>
      <c r="C54" t="s">
        <v>111</v>
      </c>
      <c r="D54" t="s">
        <v>130</v>
      </c>
      <c r="E54" t="s">
        <v>112</v>
      </c>
      <c r="F54" t="s">
        <v>61</v>
      </c>
      <c r="G54" t="s">
        <v>112</v>
      </c>
      <c r="H54" t="s">
        <v>61</v>
      </c>
      <c r="I54">
        <f t="shared" si="1"/>
        <v>0</v>
      </c>
      <c r="J54">
        <v>105229</v>
      </c>
      <c r="K54">
        <v>26</v>
      </c>
      <c r="L54">
        <v>793</v>
      </c>
      <c r="M54">
        <v>1017</v>
      </c>
      <c r="N54" s="128">
        <v>-1.9152665555128041</v>
      </c>
      <c r="O54" s="1">
        <v>41718</v>
      </c>
      <c r="P54">
        <f t="shared" si="0"/>
        <v>0</v>
      </c>
      <c r="Q54" s="1"/>
      <c r="S54">
        <v>105229</v>
      </c>
    </row>
    <row r="55" spans="1:19" x14ac:dyDescent="0.3">
      <c r="A55">
        <v>105230</v>
      </c>
      <c r="C55" t="s">
        <v>111</v>
      </c>
      <c r="D55" t="s">
        <v>130</v>
      </c>
      <c r="E55" t="s">
        <v>112</v>
      </c>
      <c r="F55" t="s">
        <v>61</v>
      </c>
      <c r="G55" t="s">
        <v>112</v>
      </c>
      <c r="H55" t="s">
        <v>61</v>
      </c>
      <c r="I55">
        <f t="shared" si="1"/>
        <v>0</v>
      </c>
      <c r="J55">
        <v>105230</v>
      </c>
      <c r="K55">
        <v>26</v>
      </c>
      <c r="L55">
        <v>980</v>
      </c>
      <c r="M55">
        <v>1043</v>
      </c>
      <c r="N55" s="128">
        <v>-0.52524073533702942</v>
      </c>
      <c r="O55" s="1">
        <v>41718</v>
      </c>
      <c r="P55">
        <f t="shared" si="0"/>
        <v>0</v>
      </c>
      <c r="Q55" s="1"/>
      <c r="S55">
        <v>105230</v>
      </c>
    </row>
    <row r="56" spans="1:19" x14ac:dyDescent="0.3">
      <c r="A56">
        <v>105304</v>
      </c>
      <c r="C56" t="s">
        <v>113</v>
      </c>
      <c r="D56" t="s">
        <v>129</v>
      </c>
      <c r="E56" t="s">
        <v>112</v>
      </c>
      <c r="F56" t="s">
        <v>61</v>
      </c>
      <c r="G56" t="s">
        <v>112</v>
      </c>
      <c r="H56" t="s">
        <v>61</v>
      </c>
      <c r="I56">
        <f t="shared" si="1"/>
        <v>0</v>
      </c>
      <c r="J56">
        <v>105304</v>
      </c>
      <c r="K56">
        <v>27</v>
      </c>
      <c r="L56">
        <v>796</v>
      </c>
      <c r="M56">
        <v>1222</v>
      </c>
      <c r="N56" s="128">
        <v>-3.0313811997438269</v>
      </c>
      <c r="O56" s="1">
        <v>41694</v>
      </c>
      <c r="P56">
        <f t="shared" si="0"/>
        <v>0</v>
      </c>
      <c r="Q56" s="1"/>
      <c r="S56">
        <v>105304</v>
      </c>
    </row>
    <row r="57" spans="1:19" x14ac:dyDescent="0.3">
      <c r="A57">
        <v>105307</v>
      </c>
      <c r="C57" t="s">
        <v>113</v>
      </c>
      <c r="D57" t="s">
        <v>129</v>
      </c>
      <c r="E57" t="s">
        <v>112</v>
      </c>
      <c r="F57" t="s">
        <v>61</v>
      </c>
      <c r="G57" t="s">
        <v>112</v>
      </c>
      <c r="H57" t="s">
        <v>61</v>
      </c>
      <c r="I57">
        <f t="shared" si="1"/>
        <v>0</v>
      </c>
      <c r="J57">
        <v>105307</v>
      </c>
      <c r="K57">
        <v>24</v>
      </c>
      <c r="L57">
        <v>630</v>
      </c>
      <c r="M57">
        <v>741</v>
      </c>
      <c r="N57" s="128">
        <v>-1.3025875726104559</v>
      </c>
      <c r="O57" s="1">
        <v>41713</v>
      </c>
      <c r="P57">
        <f t="shared" si="0"/>
        <v>0</v>
      </c>
      <c r="Q57" s="1"/>
      <c r="S57">
        <v>105307</v>
      </c>
    </row>
    <row r="58" spans="1:19" x14ac:dyDescent="0.3">
      <c r="A58">
        <v>105410</v>
      </c>
      <c r="C58" t="s">
        <v>111</v>
      </c>
      <c r="D58" t="s">
        <v>130</v>
      </c>
      <c r="E58" t="s">
        <v>112</v>
      </c>
      <c r="F58" t="s">
        <v>61</v>
      </c>
      <c r="G58" t="s">
        <v>112</v>
      </c>
      <c r="H58" t="s">
        <v>61</v>
      </c>
      <c r="I58">
        <f t="shared" si="1"/>
        <v>0</v>
      </c>
      <c r="J58">
        <v>105410</v>
      </c>
      <c r="K58">
        <v>27</v>
      </c>
      <c r="L58">
        <v>769</v>
      </c>
      <c r="M58">
        <v>1171</v>
      </c>
      <c r="N58" s="128">
        <v>-2.9851854602160919</v>
      </c>
      <c r="O58" s="1">
        <v>41691</v>
      </c>
      <c r="P58">
        <f t="shared" si="0"/>
        <v>0</v>
      </c>
      <c r="Q58" s="1"/>
      <c r="S58">
        <v>105410</v>
      </c>
    </row>
    <row r="59" spans="1:19" x14ac:dyDescent="0.3">
      <c r="A59">
        <v>105490</v>
      </c>
      <c r="C59" t="s">
        <v>111</v>
      </c>
      <c r="D59" t="s">
        <v>130</v>
      </c>
      <c r="E59" t="s">
        <v>112</v>
      </c>
      <c r="F59" t="s">
        <v>61</v>
      </c>
      <c r="G59" t="s">
        <v>112</v>
      </c>
      <c r="H59" t="s">
        <v>61</v>
      </c>
      <c r="I59">
        <f t="shared" si="1"/>
        <v>0</v>
      </c>
      <c r="J59">
        <v>105490</v>
      </c>
      <c r="K59">
        <v>25</v>
      </c>
      <c r="L59">
        <v>900</v>
      </c>
      <c r="M59">
        <v>854</v>
      </c>
      <c r="N59" s="128">
        <v>0.46838407494145196</v>
      </c>
      <c r="O59" s="1">
        <v>41717</v>
      </c>
      <c r="P59">
        <f t="shared" si="0"/>
        <v>0</v>
      </c>
      <c r="Q59" s="1"/>
      <c r="S59">
        <v>105490</v>
      </c>
    </row>
    <row r="60" spans="1:19" x14ac:dyDescent="0.3">
      <c r="A60">
        <v>105713</v>
      </c>
      <c r="C60" t="s">
        <v>113</v>
      </c>
      <c r="D60" t="s">
        <v>129</v>
      </c>
      <c r="E60" t="s">
        <v>112</v>
      </c>
      <c r="F60" t="s">
        <v>61</v>
      </c>
      <c r="G60" t="s">
        <v>112</v>
      </c>
      <c r="H60" t="s">
        <v>61</v>
      </c>
      <c r="I60">
        <f t="shared" si="1"/>
        <v>0</v>
      </c>
      <c r="J60">
        <v>105713</v>
      </c>
      <c r="K60">
        <v>26</v>
      </c>
      <c r="L60">
        <v>876</v>
      </c>
      <c r="M60">
        <v>975</v>
      </c>
      <c r="N60" s="128">
        <v>-0.882943143812709</v>
      </c>
      <c r="O60" s="1">
        <v>41708</v>
      </c>
      <c r="P60">
        <f t="shared" si="0"/>
        <v>0</v>
      </c>
      <c r="Q60" s="1"/>
      <c r="S60">
        <v>105713</v>
      </c>
    </row>
    <row r="61" spans="1:19" x14ac:dyDescent="0.3">
      <c r="A61">
        <v>105714</v>
      </c>
      <c r="C61" t="s">
        <v>113</v>
      </c>
      <c r="D61" t="s">
        <v>129</v>
      </c>
      <c r="E61" t="s">
        <v>112</v>
      </c>
      <c r="F61" t="s">
        <v>61</v>
      </c>
      <c r="G61" t="s">
        <v>114</v>
      </c>
      <c r="H61" t="s">
        <v>60</v>
      </c>
      <c r="I61">
        <f t="shared" si="1"/>
        <v>0</v>
      </c>
      <c r="J61">
        <v>105714</v>
      </c>
      <c r="K61">
        <v>26</v>
      </c>
      <c r="L61">
        <v>902</v>
      </c>
      <c r="M61">
        <v>1064</v>
      </c>
      <c r="N61" s="128">
        <v>-1.3239620791108206</v>
      </c>
      <c r="O61" s="1">
        <v>41714</v>
      </c>
      <c r="P61">
        <f t="shared" si="0"/>
        <v>0</v>
      </c>
      <c r="Q61" s="1"/>
      <c r="S61">
        <v>105714</v>
      </c>
    </row>
    <row r="62" spans="1:19" x14ac:dyDescent="0.3">
      <c r="A62">
        <v>105724</v>
      </c>
      <c r="C62" t="s">
        <v>113</v>
      </c>
      <c r="D62" t="s">
        <v>129</v>
      </c>
      <c r="E62" t="s">
        <v>112</v>
      </c>
      <c r="F62" t="s">
        <v>61</v>
      </c>
      <c r="G62" t="s">
        <v>112</v>
      </c>
      <c r="H62" t="s">
        <v>61</v>
      </c>
      <c r="I62">
        <f t="shared" si="1"/>
        <v>0</v>
      </c>
      <c r="J62">
        <v>105724</v>
      </c>
      <c r="K62">
        <v>27</v>
      </c>
      <c r="L62">
        <v>1208</v>
      </c>
      <c r="M62">
        <v>1131</v>
      </c>
      <c r="N62" s="128">
        <v>0.59201168646446012</v>
      </c>
      <c r="O62" s="1">
        <v>41708</v>
      </c>
      <c r="P62">
        <f t="shared" si="0"/>
        <v>0</v>
      </c>
      <c r="Q62" s="1"/>
      <c r="S62">
        <v>105724</v>
      </c>
    </row>
    <row r="63" spans="1:19" x14ac:dyDescent="0.3">
      <c r="A63">
        <v>105726</v>
      </c>
      <c r="C63" t="s">
        <v>111</v>
      </c>
      <c r="D63" t="s">
        <v>130</v>
      </c>
      <c r="E63" t="s">
        <v>112</v>
      </c>
      <c r="F63" t="s">
        <v>61</v>
      </c>
      <c r="G63" t="s">
        <v>112</v>
      </c>
      <c r="H63" t="s">
        <v>61</v>
      </c>
      <c r="I63">
        <f t="shared" si="1"/>
        <v>0</v>
      </c>
      <c r="J63">
        <v>105726</v>
      </c>
      <c r="K63">
        <v>25</v>
      </c>
      <c r="L63">
        <v>842</v>
      </c>
      <c r="M63">
        <v>938</v>
      </c>
      <c r="N63" s="128">
        <v>-0.88996013720218781</v>
      </c>
      <c r="O63" s="1">
        <v>41675</v>
      </c>
      <c r="P63">
        <f t="shared" si="0"/>
        <v>0</v>
      </c>
      <c r="Q63" s="1"/>
      <c r="S63">
        <v>105726</v>
      </c>
    </row>
    <row r="64" spans="1:19" x14ac:dyDescent="0.3">
      <c r="A64">
        <v>105734</v>
      </c>
      <c r="C64" t="s">
        <v>113</v>
      </c>
      <c r="D64" t="s">
        <v>129</v>
      </c>
      <c r="E64" t="s">
        <v>112</v>
      </c>
      <c r="F64" t="s">
        <v>61</v>
      </c>
      <c r="G64" t="s">
        <v>112</v>
      </c>
      <c r="H64" t="s">
        <v>61</v>
      </c>
      <c r="I64">
        <f t="shared" si="1"/>
        <v>0</v>
      </c>
      <c r="J64">
        <v>105734</v>
      </c>
      <c r="K64">
        <v>27</v>
      </c>
      <c r="L64">
        <v>1255</v>
      </c>
      <c r="M64">
        <v>1245</v>
      </c>
      <c r="N64" s="128">
        <v>6.9844595774401955E-2</v>
      </c>
      <c r="O64" s="1">
        <v>41691</v>
      </c>
      <c r="P64">
        <f t="shared" si="0"/>
        <v>0</v>
      </c>
      <c r="Q64" s="1"/>
      <c r="S64">
        <v>105734</v>
      </c>
    </row>
    <row r="65" spans="1:19" x14ac:dyDescent="0.3">
      <c r="A65">
        <v>105795</v>
      </c>
      <c r="C65" t="s">
        <v>113</v>
      </c>
      <c r="D65" t="s">
        <v>129</v>
      </c>
      <c r="E65" t="s">
        <v>112</v>
      </c>
      <c r="F65" t="s">
        <v>61</v>
      </c>
      <c r="G65" t="s">
        <v>112</v>
      </c>
      <c r="H65" t="s">
        <v>61</v>
      </c>
      <c r="I65">
        <f t="shared" si="1"/>
        <v>0</v>
      </c>
      <c r="J65">
        <v>105795</v>
      </c>
      <c r="K65">
        <v>24</v>
      </c>
      <c r="L65">
        <v>514</v>
      </c>
      <c r="M65">
        <v>741</v>
      </c>
      <c r="N65" s="128">
        <v>-2.6638502611042654</v>
      </c>
      <c r="O65" s="1">
        <v>41821</v>
      </c>
      <c r="P65">
        <f t="shared" si="0"/>
        <v>0</v>
      </c>
      <c r="Q65" s="1"/>
      <c r="S65">
        <v>105795</v>
      </c>
    </row>
    <row r="66" spans="1:19" x14ac:dyDescent="0.3">
      <c r="A66">
        <v>105869</v>
      </c>
      <c r="C66" t="s">
        <v>113</v>
      </c>
      <c r="D66" t="s">
        <v>129</v>
      </c>
      <c r="E66" t="s">
        <v>112</v>
      </c>
      <c r="F66" t="s">
        <v>61</v>
      </c>
      <c r="G66" t="s">
        <v>112</v>
      </c>
      <c r="H66" t="s">
        <v>61</v>
      </c>
      <c r="I66">
        <f t="shared" si="1"/>
        <v>0</v>
      </c>
      <c r="J66">
        <v>105869</v>
      </c>
      <c r="K66">
        <v>22</v>
      </c>
      <c r="L66">
        <v>437</v>
      </c>
      <c r="M66">
        <v>528</v>
      </c>
      <c r="N66" s="128">
        <v>-1.4986824769433464</v>
      </c>
      <c r="O66" s="1">
        <v>41772</v>
      </c>
      <c r="P66">
        <f t="shared" ref="P66:P129" si="2">IF(J66=S66,0,1)</f>
        <v>0</v>
      </c>
      <c r="Q66" s="1"/>
      <c r="S66">
        <v>105869</v>
      </c>
    </row>
    <row r="67" spans="1:19" x14ac:dyDescent="0.3">
      <c r="A67">
        <v>105872</v>
      </c>
      <c r="C67" t="s">
        <v>113</v>
      </c>
      <c r="D67" t="s">
        <v>129</v>
      </c>
      <c r="E67" t="s">
        <v>112</v>
      </c>
      <c r="F67" t="s">
        <v>61</v>
      </c>
      <c r="G67" t="s">
        <v>112</v>
      </c>
      <c r="H67" t="s">
        <v>61</v>
      </c>
      <c r="I67">
        <f t="shared" ref="I67:I130" si="3">IF(A67=S67,0,1)</f>
        <v>0</v>
      </c>
      <c r="J67">
        <v>105872</v>
      </c>
      <c r="K67">
        <v>25</v>
      </c>
      <c r="L67">
        <v>882</v>
      </c>
      <c r="M67">
        <v>913</v>
      </c>
      <c r="N67" s="128">
        <v>-0.29525215486451734</v>
      </c>
      <c r="O67" s="1">
        <v>41757</v>
      </c>
      <c r="P67">
        <f t="shared" si="2"/>
        <v>0</v>
      </c>
      <c r="Q67" s="1"/>
      <c r="S67">
        <v>105872</v>
      </c>
    </row>
    <row r="68" spans="1:19" x14ac:dyDescent="0.3">
      <c r="A68">
        <v>105873</v>
      </c>
      <c r="C68" t="s">
        <v>113</v>
      </c>
      <c r="D68" t="s">
        <v>129</v>
      </c>
      <c r="E68" t="s">
        <v>112</v>
      </c>
      <c r="F68" t="s">
        <v>61</v>
      </c>
      <c r="G68" t="s">
        <v>112</v>
      </c>
      <c r="H68" t="s">
        <v>61</v>
      </c>
      <c r="I68">
        <f t="shared" si="3"/>
        <v>0</v>
      </c>
      <c r="J68">
        <v>105873</v>
      </c>
      <c r="K68">
        <v>25</v>
      </c>
      <c r="L68">
        <v>785</v>
      </c>
      <c r="M68">
        <v>873</v>
      </c>
      <c r="N68" s="128">
        <v>-0.87653767617909251</v>
      </c>
      <c r="O68" s="1">
        <v>41752</v>
      </c>
      <c r="P68">
        <f t="shared" si="2"/>
        <v>0</v>
      </c>
      <c r="Q68" s="1"/>
      <c r="S68">
        <v>105873</v>
      </c>
    </row>
    <row r="69" spans="1:19" x14ac:dyDescent="0.3">
      <c r="A69">
        <v>105875</v>
      </c>
      <c r="C69" t="s">
        <v>113</v>
      </c>
      <c r="D69" t="s">
        <v>129</v>
      </c>
      <c r="E69" t="s">
        <v>112</v>
      </c>
      <c r="F69" t="s">
        <v>61</v>
      </c>
      <c r="G69" t="s">
        <v>112</v>
      </c>
      <c r="H69" t="s">
        <v>61</v>
      </c>
      <c r="I69">
        <f t="shared" si="3"/>
        <v>0</v>
      </c>
      <c r="J69">
        <v>105875</v>
      </c>
      <c r="K69">
        <v>25</v>
      </c>
      <c r="L69">
        <v>1000</v>
      </c>
      <c r="M69">
        <v>913</v>
      </c>
      <c r="N69" s="128">
        <v>0.82861088623267776</v>
      </c>
      <c r="O69" s="1">
        <v>41753</v>
      </c>
      <c r="P69">
        <f t="shared" si="2"/>
        <v>0</v>
      </c>
      <c r="Q69" s="1"/>
      <c r="S69">
        <v>105875</v>
      </c>
    </row>
    <row r="70" spans="1:19" x14ac:dyDescent="0.3">
      <c r="A70">
        <v>105917</v>
      </c>
      <c r="C70" t="s">
        <v>113</v>
      </c>
      <c r="D70" t="s">
        <v>129</v>
      </c>
      <c r="E70" t="s">
        <v>112</v>
      </c>
      <c r="F70" t="s">
        <v>61</v>
      </c>
      <c r="G70" t="s">
        <v>112</v>
      </c>
      <c r="H70" t="s">
        <v>61</v>
      </c>
      <c r="I70">
        <f t="shared" si="3"/>
        <v>0</v>
      </c>
      <c r="J70">
        <v>105917</v>
      </c>
      <c r="K70">
        <v>27</v>
      </c>
      <c r="L70">
        <v>950</v>
      </c>
      <c r="M70">
        <v>1126</v>
      </c>
      <c r="N70" s="128">
        <v>-1.3591783149277936</v>
      </c>
      <c r="O70" s="1">
        <v>41702</v>
      </c>
      <c r="P70">
        <f t="shared" si="2"/>
        <v>0</v>
      </c>
      <c r="Q70" s="1"/>
      <c r="S70">
        <v>105917</v>
      </c>
    </row>
    <row r="71" spans="1:19" x14ac:dyDescent="0.3">
      <c r="A71">
        <v>105985</v>
      </c>
      <c r="C71" t="s">
        <v>113</v>
      </c>
      <c r="D71" t="s">
        <v>129</v>
      </c>
      <c r="E71" t="s">
        <v>112</v>
      </c>
      <c r="F71" t="s">
        <v>61</v>
      </c>
      <c r="G71" t="s">
        <v>112</v>
      </c>
      <c r="H71" t="s">
        <v>61</v>
      </c>
      <c r="I71">
        <f t="shared" si="3"/>
        <v>0</v>
      </c>
      <c r="J71">
        <v>105985</v>
      </c>
      <c r="K71">
        <v>25</v>
      </c>
      <c r="L71">
        <v>950</v>
      </c>
      <c r="M71">
        <v>917</v>
      </c>
      <c r="N71" s="128">
        <v>0.31292968564790669</v>
      </c>
      <c r="O71" s="1">
        <v>41743</v>
      </c>
      <c r="P71">
        <f t="shared" si="2"/>
        <v>0</v>
      </c>
      <c r="Q71" s="1"/>
      <c r="S71">
        <v>105985</v>
      </c>
    </row>
    <row r="72" spans="1:19" x14ac:dyDescent="0.3">
      <c r="A72">
        <v>106017</v>
      </c>
      <c r="C72" t="s">
        <v>113</v>
      </c>
      <c r="D72" t="s">
        <v>129</v>
      </c>
      <c r="E72" t="s">
        <v>112</v>
      </c>
      <c r="F72" t="s">
        <v>61</v>
      </c>
      <c r="G72" t="s">
        <v>112</v>
      </c>
      <c r="H72" t="s">
        <v>61</v>
      </c>
      <c r="I72">
        <f t="shared" si="3"/>
        <v>0</v>
      </c>
      <c r="J72">
        <v>106017</v>
      </c>
      <c r="K72">
        <v>23</v>
      </c>
      <c r="L72">
        <v>570</v>
      </c>
      <c r="M72">
        <v>639</v>
      </c>
      <c r="N72" s="128">
        <v>-0.93896713615023475</v>
      </c>
      <c r="O72" s="1">
        <v>41721</v>
      </c>
      <c r="P72">
        <f t="shared" si="2"/>
        <v>0</v>
      </c>
      <c r="Q72" s="1"/>
      <c r="S72">
        <v>106017</v>
      </c>
    </row>
    <row r="73" spans="1:19" x14ac:dyDescent="0.3">
      <c r="A73">
        <v>106050</v>
      </c>
      <c r="C73" t="s">
        <v>111</v>
      </c>
      <c r="D73" t="s">
        <v>130</v>
      </c>
      <c r="E73" t="s">
        <v>112</v>
      </c>
      <c r="F73" t="s">
        <v>61</v>
      </c>
      <c r="G73" t="s">
        <v>112</v>
      </c>
      <c r="H73" t="s">
        <v>61</v>
      </c>
      <c r="I73">
        <f t="shared" si="3"/>
        <v>0</v>
      </c>
      <c r="J73">
        <v>106050</v>
      </c>
      <c r="K73">
        <v>27</v>
      </c>
      <c r="L73">
        <v>896</v>
      </c>
      <c r="M73">
        <v>1171</v>
      </c>
      <c r="N73" s="128">
        <v>-2.0421044814911076</v>
      </c>
      <c r="O73" s="1">
        <v>41691</v>
      </c>
      <c r="P73">
        <f t="shared" si="2"/>
        <v>0</v>
      </c>
      <c r="Q73" s="1"/>
      <c r="S73">
        <v>106050</v>
      </c>
    </row>
    <row r="74" spans="1:19" x14ac:dyDescent="0.3">
      <c r="A74">
        <v>106152</v>
      </c>
      <c r="C74" t="s">
        <v>113</v>
      </c>
      <c r="D74" t="s">
        <v>129</v>
      </c>
      <c r="E74" t="s">
        <v>112</v>
      </c>
      <c r="F74" t="s">
        <v>61</v>
      </c>
      <c r="G74" t="s">
        <v>112</v>
      </c>
      <c r="H74" t="s">
        <v>61</v>
      </c>
      <c r="I74">
        <f t="shared" si="3"/>
        <v>0</v>
      </c>
      <c r="J74">
        <v>106152</v>
      </c>
      <c r="K74">
        <v>22</v>
      </c>
      <c r="L74">
        <v>618</v>
      </c>
      <c r="M74">
        <v>543</v>
      </c>
      <c r="N74" s="128">
        <v>1.2010569300984866</v>
      </c>
      <c r="O74" s="1">
        <v>41848</v>
      </c>
      <c r="P74">
        <f t="shared" si="2"/>
        <v>0</v>
      </c>
      <c r="Q74" s="1"/>
      <c r="S74">
        <v>106152</v>
      </c>
    </row>
    <row r="75" spans="1:19" x14ac:dyDescent="0.3">
      <c r="A75">
        <v>106157</v>
      </c>
      <c r="C75" t="s">
        <v>111</v>
      </c>
      <c r="D75" t="s">
        <v>130</v>
      </c>
      <c r="E75" t="s">
        <v>112</v>
      </c>
      <c r="F75" t="s">
        <v>61</v>
      </c>
      <c r="G75" t="s">
        <v>112</v>
      </c>
      <c r="H75" t="s">
        <v>61</v>
      </c>
      <c r="I75">
        <f t="shared" si="3"/>
        <v>0</v>
      </c>
      <c r="J75">
        <v>106157</v>
      </c>
      <c r="K75">
        <v>23</v>
      </c>
      <c r="L75">
        <v>582</v>
      </c>
      <c r="M75">
        <v>605</v>
      </c>
      <c r="N75" s="128">
        <v>-0.33057851239669422</v>
      </c>
      <c r="O75" s="1">
        <v>41664</v>
      </c>
      <c r="P75">
        <f t="shared" si="2"/>
        <v>0</v>
      </c>
      <c r="Q75" s="1"/>
      <c r="S75">
        <v>106157</v>
      </c>
    </row>
    <row r="76" spans="1:19" x14ac:dyDescent="0.3">
      <c r="A76">
        <v>106225</v>
      </c>
      <c r="C76" t="s">
        <v>111</v>
      </c>
      <c r="D76" t="s">
        <v>130</v>
      </c>
      <c r="E76" t="s">
        <v>112</v>
      </c>
      <c r="F76" t="s">
        <v>61</v>
      </c>
      <c r="G76" t="s">
        <v>112</v>
      </c>
      <c r="H76" t="s">
        <v>61</v>
      </c>
      <c r="I76">
        <f t="shared" si="3"/>
        <v>0</v>
      </c>
      <c r="J76">
        <v>106225</v>
      </c>
      <c r="K76">
        <v>23</v>
      </c>
      <c r="L76">
        <v>654</v>
      </c>
      <c r="M76">
        <v>639</v>
      </c>
      <c r="N76" s="128">
        <v>0.20412329046744235</v>
      </c>
      <c r="O76" s="1">
        <v>41803</v>
      </c>
      <c r="P76">
        <f t="shared" si="2"/>
        <v>0</v>
      </c>
      <c r="Q76" s="1"/>
      <c r="S76">
        <v>106225</v>
      </c>
    </row>
    <row r="77" spans="1:19" x14ac:dyDescent="0.3">
      <c r="A77">
        <v>106301</v>
      </c>
      <c r="C77" t="s">
        <v>111</v>
      </c>
      <c r="D77" t="s">
        <v>130</v>
      </c>
      <c r="E77" t="s">
        <v>112</v>
      </c>
      <c r="F77" t="s">
        <v>61</v>
      </c>
      <c r="G77" t="s">
        <v>112</v>
      </c>
      <c r="H77" t="s">
        <v>61</v>
      </c>
      <c r="I77">
        <f t="shared" si="3"/>
        <v>0</v>
      </c>
      <c r="J77">
        <v>106301</v>
      </c>
      <c r="K77">
        <v>27</v>
      </c>
      <c r="L77">
        <v>1100</v>
      </c>
      <c r="M77">
        <v>1194</v>
      </c>
      <c r="N77" s="128">
        <v>-0.68458233194960305</v>
      </c>
      <c r="O77" s="1">
        <v>41641</v>
      </c>
      <c r="P77">
        <f t="shared" si="2"/>
        <v>0</v>
      </c>
      <c r="Q77" s="1"/>
      <c r="S77">
        <v>106301</v>
      </c>
    </row>
    <row r="78" spans="1:19" x14ac:dyDescent="0.3">
      <c r="A78">
        <v>106304</v>
      </c>
      <c r="C78" t="s">
        <v>111</v>
      </c>
      <c r="D78" t="s">
        <v>130</v>
      </c>
      <c r="E78" t="s">
        <v>112</v>
      </c>
      <c r="F78" t="s">
        <v>61</v>
      </c>
      <c r="G78" t="s">
        <v>112</v>
      </c>
      <c r="H78" t="s">
        <v>61</v>
      </c>
      <c r="I78">
        <f t="shared" si="3"/>
        <v>0</v>
      </c>
      <c r="J78">
        <v>106304</v>
      </c>
      <c r="K78">
        <v>27</v>
      </c>
      <c r="L78">
        <v>980</v>
      </c>
      <c r="M78">
        <v>1194</v>
      </c>
      <c r="N78" s="128">
        <v>-1.5585172238001601</v>
      </c>
      <c r="O78" s="1">
        <v>41641</v>
      </c>
      <c r="P78">
        <f t="shared" si="2"/>
        <v>0</v>
      </c>
      <c r="Q78" s="1"/>
      <c r="S78">
        <v>106304</v>
      </c>
    </row>
    <row r="79" spans="1:19" x14ac:dyDescent="0.3">
      <c r="A79">
        <v>106314</v>
      </c>
      <c r="C79" t="s">
        <v>111</v>
      </c>
      <c r="D79" t="s">
        <v>130</v>
      </c>
      <c r="E79" t="s">
        <v>112</v>
      </c>
      <c r="F79" t="s">
        <v>61</v>
      </c>
      <c r="G79" t="s">
        <v>112</v>
      </c>
      <c r="H79" t="s">
        <v>61</v>
      </c>
      <c r="I79">
        <f t="shared" si="3"/>
        <v>0</v>
      </c>
      <c r="J79">
        <v>106314</v>
      </c>
      <c r="K79">
        <v>25</v>
      </c>
      <c r="L79">
        <v>650</v>
      </c>
      <c r="M79">
        <v>796</v>
      </c>
      <c r="N79" s="128">
        <v>-1.5949311776272665</v>
      </c>
      <c r="O79" s="1">
        <v>41709</v>
      </c>
      <c r="P79">
        <f t="shared" si="2"/>
        <v>0</v>
      </c>
      <c r="Q79" s="1"/>
      <c r="S79">
        <v>106314</v>
      </c>
    </row>
    <row r="80" spans="1:19" x14ac:dyDescent="0.3">
      <c r="A80">
        <v>106315</v>
      </c>
      <c r="C80" t="s">
        <v>111</v>
      </c>
      <c r="D80" t="s">
        <v>130</v>
      </c>
      <c r="E80" t="s">
        <v>112</v>
      </c>
      <c r="F80" t="s">
        <v>61</v>
      </c>
      <c r="G80" t="s">
        <v>112</v>
      </c>
      <c r="H80" t="s">
        <v>61</v>
      </c>
      <c r="I80">
        <f t="shared" si="3"/>
        <v>0</v>
      </c>
      <c r="J80">
        <v>106315</v>
      </c>
      <c r="K80">
        <v>25</v>
      </c>
      <c r="L80">
        <v>545</v>
      </c>
      <c r="M80">
        <v>796</v>
      </c>
      <c r="N80" s="128">
        <v>-2.7419707231811228</v>
      </c>
      <c r="O80" s="1">
        <v>41710</v>
      </c>
      <c r="P80">
        <f t="shared" si="2"/>
        <v>0</v>
      </c>
      <c r="Q80" s="1"/>
      <c r="S80">
        <v>106315</v>
      </c>
    </row>
    <row r="81" spans="1:19" x14ac:dyDescent="0.3">
      <c r="A81">
        <v>106319</v>
      </c>
      <c r="C81" t="s">
        <v>111</v>
      </c>
      <c r="D81" t="s">
        <v>130</v>
      </c>
      <c r="E81" t="s">
        <v>112</v>
      </c>
      <c r="F81" t="s">
        <v>61</v>
      </c>
      <c r="G81" t="s">
        <v>112</v>
      </c>
      <c r="H81" t="s">
        <v>61</v>
      </c>
      <c r="I81">
        <f t="shared" si="3"/>
        <v>0</v>
      </c>
      <c r="J81">
        <v>106319</v>
      </c>
      <c r="K81">
        <v>25</v>
      </c>
      <c r="L81">
        <v>729</v>
      </c>
      <c r="M81">
        <v>913</v>
      </c>
      <c r="N81" s="128">
        <v>-1.7524644030668126</v>
      </c>
      <c r="O81" s="1">
        <v>41675</v>
      </c>
      <c r="P81">
        <f t="shared" si="2"/>
        <v>0</v>
      </c>
      <c r="Q81" s="1"/>
      <c r="S81">
        <v>106319</v>
      </c>
    </row>
    <row r="82" spans="1:19" x14ac:dyDescent="0.3">
      <c r="A82">
        <v>106352</v>
      </c>
      <c r="C82" t="s">
        <v>113</v>
      </c>
      <c r="D82" t="s">
        <v>129</v>
      </c>
      <c r="E82" t="s">
        <v>112</v>
      </c>
      <c r="F82" t="s">
        <v>61</v>
      </c>
      <c r="G82" t="s">
        <v>112</v>
      </c>
      <c r="H82" t="s">
        <v>61</v>
      </c>
      <c r="I82">
        <f t="shared" si="3"/>
        <v>0</v>
      </c>
      <c r="J82">
        <v>106352</v>
      </c>
      <c r="K82">
        <v>25</v>
      </c>
      <c r="L82">
        <v>830</v>
      </c>
      <c r="M82">
        <v>854</v>
      </c>
      <c r="N82" s="128">
        <v>-0.2443742999694532</v>
      </c>
      <c r="O82" s="1">
        <v>41725</v>
      </c>
      <c r="P82">
        <f t="shared" si="2"/>
        <v>0</v>
      </c>
      <c r="Q82" s="1"/>
      <c r="S82">
        <v>106352</v>
      </c>
    </row>
    <row r="83" spans="1:19" x14ac:dyDescent="0.3">
      <c r="A83">
        <v>106396</v>
      </c>
      <c r="C83" t="s">
        <v>113</v>
      </c>
      <c r="D83" t="s">
        <v>129</v>
      </c>
      <c r="E83" t="s">
        <v>112</v>
      </c>
      <c r="F83" t="s">
        <v>61</v>
      </c>
      <c r="G83" t="s">
        <v>112</v>
      </c>
      <c r="H83" t="s">
        <v>61</v>
      </c>
      <c r="I83">
        <f t="shared" si="3"/>
        <v>0</v>
      </c>
      <c r="J83">
        <v>106396</v>
      </c>
      <c r="K83">
        <v>24</v>
      </c>
      <c r="L83">
        <v>730</v>
      </c>
      <c r="M83">
        <v>800</v>
      </c>
      <c r="N83" s="128">
        <v>-0.76086956521739135</v>
      </c>
      <c r="O83" s="1">
        <v>41723</v>
      </c>
      <c r="P83">
        <f t="shared" si="2"/>
        <v>0</v>
      </c>
      <c r="Q83" s="1"/>
      <c r="S83">
        <v>106396</v>
      </c>
    </row>
    <row r="84" spans="1:19" x14ac:dyDescent="0.3">
      <c r="A84">
        <v>106440</v>
      </c>
      <c r="C84" t="s">
        <v>113</v>
      </c>
      <c r="D84" t="s">
        <v>129</v>
      </c>
      <c r="E84" t="s">
        <v>112</v>
      </c>
      <c r="F84" t="s">
        <v>61</v>
      </c>
      <c r="G84" t="s">
        <v>112</v>
      </c>
      <c r="H84" t="s">
        <v>61</v>
      </c>
      <c r="I84">
        <f t="shared" si="3"/>
        <v>0</v>
      </c>
      <c r="J84">
        <v>106440</v>
      </c>
      <c r="K84">
        <v>25</v>
      </c>
      <c r="L84">
        <v>904</v>
      </c>
      <c r="M84">
        <v>897</v>
      </c>
      <c r="N84" s="128">
        <v>6.7859047065096212E-2</v>
      </c>
      <c r="O84" s="1">
        <v>41765</v>
      </c>
      <c r="P84">
        <f t="shared" si="2"/>
        <v>0</v>
      </c>
      <c r="Q84" s="1"/>
      <c r="S84">
        <v>106440</v>
      </c>
    </row>
    <row r="85" spans="1:19" x14ac:dyDescent="0.3">
      <c r="A85">
        <v>106441</v>
      </c>
      <c r="C85" t="s">
        <v>113</v>
      </c>
      <c r="D85" t="s">
        <v>129</v>
      </c>
      <c r="E85" t="s">
        <v>112</v>
      </c>
      <c r="F85" t="s">
        <v>61</v>
      </c>
      <c r="G85" t="s">
        <v>112</v>
      </c>
      <c r="H85" t="s">
        <v>61</v>
      </c>
      <c r="I85">
        <f t="shared" si="3"/>
        <v>0</v>
      </c>
      <c r="J85">
        <v>106441</v>
      </c>
      <c r="K85">
        <v>24</v>
      </c>
      <c r="L85">
        <v>820</v>
      </c>
      <c r="M85">
        <v>726</v>
      </c>
      <c r="N85" s="128">
        <v>1.1258833393220744</v>
      </c>
      <c r="O85" s="1">
        <v>41793</v>
      </c>
      <c r="P85">
        <f t="shared" si="2"/>
        <v>0</v>
      </c>
      <c r="Q85" s="1"/>
      <c r="S85">
        <v>106441</v>
      </c>
    </row>
    <row r="86" spans="1:19" x14ac:dyDescent="0.3">
      <c r="A86">
        <v>106458</v>
      </c>
      <c r="C86" t="s">
        <v>113</v>
      </c>
      <c r="D86" t="s">
        <v>129</v>
      </c>
      <c r="E86" t="s">
        <v>112</v>
      </c>
      <c r="F86" t="s">
        <v>61</v>
      </c>
      <c r="G86" t="s">
        <v>112</v>
      </c>
      <c r="H86" t="s">
        <v>61</v>
      </c>
      <c r="I86">
        <f t="shared" si="3"/>
        <v>0</v>
      </c>
      <c r="J86">
        <v>106458</v>
      </c>
      <c r="K86">
        <v>27</v>
      </c>
      <c r="L86">
        <v>1160</v>
      </c>
      <c r="M86">
        <v>1217</v>
      </c>
      <c r="N86" s="128">
        <v>-0.40727376656782532</v>
      </c>
      <c r="O86" s="1">
        <v>41715</v>
      </c>
      <c r="P86">
        <f t="shared" si="2"/>
        <v>0</v>
      </c>
      <c r="Q86" s="1"/>
      <c r="S86">
        <v>106458</v>
      </c>
    </row>
    <row r="87" spans="1:19" x14ac:dyDescent="0.3">
      <c r="A87">
        <v>106490</v>
      </c>
      <c r="C87" t="s">
        <v>113</v>
      </c>
      <c r="D87" t="s">
        <v>129</v>
      </c>
      <c r="E87" t="s">
        <v>112</v>
      </c>
      <c r="F87" t="s">
        <v>61</v>
      </c>
      <c r="G87" t="s">
        <v>112</v>
      </c>
      <c r="H87" t="s">
        <v>61</v>
      </c>
      <c r="I87">
        <f t="shared" si="3"/>
        <v>0</v>
      </c>
      <c r="J87">
        <v>106490</v>
      </c>
      <c r="K87">
        <v>25</v>
      </c>
      <c r="L87">
        <v>826</v>
      </c>
      <c r="M87">
        <v>893</v>
      </c>
      <c r="N87" s="128">
        <v>-0.65241735235405807</v>
      </c>
      <c r="O87" s="1">
        <v>41854</v>
      </c>
      <c r="P87">
        <f t="shared" si="2"/>
        <v>0</v>
      </c>
      <c r="Q87" s="1"/>
      <c r="S87">
        <v>106490</v>
      </c>
    </row>
    <row r="88" spans="1:19" x14ac:dyDescent="0.3">
      <c r="A88">
        <v>106673</v>
      </c>
      <c r="C88" t="s">
        <v>113</v>
      </c>
      <c r="D88" t="s">
        <v>129</v>
      </c>
      <c r="E88" t="s">
        <v>112</v>
      </c>
      <c r="F88" t="s">
        <v>61</v>
      </c>
      <c r="G88" t="s">
        <v>112</v>
      </c>
      <c r="H88" t="s">
        <v>61</v>
      </c>
      <c r="I88">
        <f t="shared" si="3"/>
        <v>0</v>
      </c>
      <c r="J88">
        <v>106673</v>
      </c>
      <c r="K88">
        <v>25</v>
      </c>
      <c r="L88">
        <v>638</v>
      </c>
      <c r="M88">
        <v>834</v>
      </c>
      <c r="N88" s="128">
        <v>-2.0435825252841204</v>
      </c>
      <c r="O88" s="1">
        <v>41698</v>
      </c>
      <c r="P88">
        <f t="shared" si="2"/>
        <v>0</v>
      </c>
      <c r="Q88" s="1"/>
      <c r="S88">
        <v>106673</v>
      </c>
    </row>
    <row r="89" spans="1:19" x14ac:dyDescent="0.3">
      <c r="A89">
        <v>106677</v>
      </c>
      <c r="C89" t="s">
        <v>113</v>
      </c>
      <c r="D89" t="s">
        <v>129</v>
      </c>
      <c r="E89" t="s">
        <v>112</v>
      </c>
      <c r="F89" t="s">
        <v>61</v>
      </c>
      <c r="G89" t="s">
        <v>112</v>
      </c>
      <c r="H89" t="s">
        <v>61</v>
      </c>
      <c r="I89">
        <f t="shared" si="3"/>
        <v>0</v>
      </c>
      <c r="J89">
        <v>106677</v>
      </c>
      <c r="K89">
        <v>27</v>
      </c>
      <c r="L89">
        <v>599</v>
      </c>
      <c r="M89">
        <v>1108</v>
      </c>
      <c r="N89" s="128">
        <v>-3.9946633181604145</v>
      </c>
      <c r="O89" s="1">
        <v>41725</v>
      </c>
      <c r="P89">
        <f t="shared" si="2"/>
        <v>0</v>
      </c>
      <c r="Q89" s="1"/>
      <c r="S89">
        <v>106677</v>
      </c>
    </row>
    <row r="90" spans="1:19" x14ac:dyDescent="0.3">
      <c r="A90">
        <v>106781</v>
      </c>
      <c r="C90" t="s">
        <v>111</v>
      </c>
      <c r="D90" t="s">
        <v>130</v>
      </c>
      <c r="E90" t="s">
        <v>112</v>
      </c>
      <c r="F90" t="s">
        <v>61</v>
      </c>
      <c r="G90" t="s">
        <v>112</v>
      </c>
      <c r="H90" t="s">
        <v>61</v>
      </c>
      <c r="I90">
        <f t="shared" si="3"/>
        <v>0</v>
      </c>
      <c r="J90">
        <v>106781</v>
      </c>
      <c r="K90">
        <v>25</v>
      </c>
      <c r="L90">
        <v>910</v>
      </c>
      <c r="M90">
        <v>938</v>
      </c>
      <c r="N90" s="128">
        <v>-0.25957170668397145</v>
      </c>
      <c r="O90" s="1">
        <v>41730</v>
      </c>
      <c r="P90">
        <f t="shared" si="2"/>
        <v>0</v>
      </c>
      <c r="Q90" s="1"/>
      <c r="S90">
        <v>106781</v>
      </c>
    </row>
    <row r="91" spans="1:19" x14ac:dyDescent="0.3">
      <c r="A91">
        <v>106790</v>
      </c>
      <c r="C91" t="s">
        <v>113</v>
      </c>
      <c r="D91" t="s">
        <v>129</v>
      </c>
      <c r="E91" t="s">
        <v>112</v>
      </c>
      <c r="F91" t="s">
        <v>61</v>
      </c>
      <c r="G91" t="s">
        <v>112</v>
      </c>
      <c r="H91" t="s">
        <v>61</v>
      </c>
      <c r="I91">
        <f t="shared" si="3"/>
        <v>0</v>
      </c>
      <c r="J91">
        <v>106790</v>
      </c>
      <c r="K91">
        <v>26</v>
      </c>
      <c r="L91">
        <v>1025</v>
      </c>
      <c r="M91">
        <v>1086</v>
      </c>
      <c r="N91" s="128">
        <v>-0.48842981824005122</v>
      </c>
      <c r="O91" s="1">
        <v>41740</v>
      </c>
      <c r="P91">
        <f t="shared" si="2"/>
        <v>0</v>
      </c>
      <c r="Q91" s="1"/>
      <c r="S91">
        <v>106790</v>
      </c>
    </row>
    <row r="92" spans="1:19" x14ac:dyDescent="0.3">
      <c r="A92">
        <v>106791</v>
      </c>
      <c r="C92" t="s">
        <v>113</v>
      </c>
      <c r="D92" t="s">
        <v>129</v>
      </c>
      <c r="E92" t="s">
        <v>112</v>
      </c>
      <c r="F92" t="s">
        <v>61</v>
      </c>
      <c r="G92" t="s">
        <v>112</v>
      </c>
      <c r="H92" t="s">
        <v>61</v>
      </c>
      <c r="I92">
        <f t="shared" si="3"/>
        <v>0</v>
      </c>
      <c r="J92">
        <v>106791</v>
      </c>
      <c r="K92">
        <v>25</v>
      </c>
      <c r="L92">
        <v>728</v>
      </c>
      <c r="M92">
        <v>893</v>
      </c>
      <c r="N92" s="128">
        <v>-1.6066994498271581</v>
      </c>
      <c r="O92" s="1">
        <v>41793</v>
      </c>
      <c r="P92">
        <f t="shared" si="2"/>
        <v>0</v>
      </c>
      <c r="Q92" s="1"/>
      <c r="S92">
        <v>106791</v>
      </c>
    </row>
    <row r="93" spans="1:19" x14ac:dyDescent="0.3">
      <c r="A93">
        <v>106866</v>
      </c>
      <c r="C93" t="s">
        <v>113</v>
      </c>
      <c r="D93" t="s">
        <v>129</v>
      </c>
      <c r="E93" t="s">
        <v>112</v>
      </c>
      <c r="F93" t="s">
        <v>61</v>
      </c>
      <c r="G93" t="s">
        <v>112</v>
      </c>
      <c r="H93" t="s">
        <v>61</v>
      </c>
      <c r="I93">
        <f t="shared" si="3"/>
        <v>0</v>
      </c>
      <c r="J93">
        <v>106866</v>
      </c>
      <c r="K93">
        <v>27</v>
      </c>
      <c r="L93">
        <v>1130</v>
      </c>
      <c r="M93">
        <v>1199</v>
      </c>
      <c r="N93" s="128">
        <v>-0.50041701417848194</v>
      </c>
      <c r="O93" s="1">
        <v>41708</v>
      </c>
      <c r="P93">
        <f t="shared" si="2"/>
        <v>0</v>
      </c>
      <c r="Q93" s="1"/>
      <c r="S93">
        <v>106866</v>
      </c>
    </row>
    <row r="94" spans="1:19" x14ac:dyDescent="0.3">
      <c r="A94">
        <v>106874</v>
      </c>
      <c r="C94" t="s">
        <v>111</v>
      </c>
      <c r="D94" t="s">
        <v>130</v>
      </c>
      <c r="E94" t="s">
        <v>112</v>
      </c>
      <c r="F94" t="s">
        <v>61</v>
      </c>
      <c r="G94" t="s">
        <v>112</v>
      </c>
      <c r="H94" t="s">
        <v>61</v>
      </c>
      <c r="I94">
        <f t="shared" si="3"/>
        <v>0</v>
      </c>
      <c r="J94">
        <v>106874</v>
      </c>
      <c r="K94">
        <v>27</v>
      </c>
      <c r="L94">
        <v>950</v>
      </c>
      <c r="M94">
        <v>1222</v>
      </c>
      <c r="N94" s="128">
        <v>-1.9355297801181242</v>
      </c>
      <c r="O94" s="1">
        <v>41744</v>
      </c>
      <c r="P94">
        <f t="shared" si="2"/>
        <v>0</v>
      </c>
      <c r="Q94" s="1"/>
      <c r="S94">
        <v>106874</v>
      </c>
    </row>
    <row r="95" spans="1:19" x14ac:dyDescent="0.3">
      <c r="A95">
        <v>106910</v>
      </c>
      <c r="C95" t="s">
        <v>113</v>
      </c>
      <c r="D95" t="s">
        <v>129</v>
      </c>
      <c r="E95" t="s">
        <v>112</v>
      </c>
      <c r="F95" t="s">
        <v>61</v>
      </c>
      <c r="G95" t="s">
        <v>112</v>
      </c>
      <c r="H95" t="s">
        <v>61</v>
      </c>
      <c r="I95">
        <f t="shared" si="3"/>
        <v>0</v>
      </c>
      <c r="J95">
        <v>106910</v>
      </c>
      <c r="K95">
        <v>27</v>
      </c>
      <c r="L95">
        <v>1365</v>
      </c>
      <c r="M95">
        <v>1217</v>
      </c>
      <c r="N95" s="128">
        <v>1.0574827623164587</v>
      </c>
      <c r="O95" s="1">
        <v>41660</v>
      </c>
      <c r="P95">
        <f t="shared" si="2"/>
        <v>0</v>
      </c>
      <c r="Q95" s="1"/>
      <c r="S95">
        <v>106910</v>
      </c>
    </row>
    <row r="96" spans="1:19" x14ac:dyDescent="0.3">
      <c r="A96">
        <v>106973</v>
      </c>
      <c r="C96" t="s">
        <v>113</v>
      </c>
      <c r="D96" t="s">
        <v>129</v>
      </c>
      <c r="E96" t="s">
        <v>112</v>
      </c>
      <c r="F96" t="s">
        <v>61</v>
      </c>
      <c r="G96" t="s">
        <v>112</v>
      </c>
      <c r="H96" t="s">
        <v>61</v>
      </c>
      <c r="I96">
        <f t="shared" si="3"/>
        <v>0</v>
      </c>
      <c r="J96">
        <v>106973</v>
      </c>
      <c r="K96">
        <v>26</v>
      </c>
      <c r="L96">
        <v>690</v>
      </c>
      <c r="M96">
        <v>1000</v>
      </c>
      <c r="N96" s="128">
        <v>-2.6956521739130435</v>
      </c>
      <c r="O96" s="1">
        <v>41809</v>
      </c>
      <c r="P96">
        <f t="shared" si="2"/>
        <v>0</v>
      </c>
      <c r="Q96" s="1"/>
      <c r="S96">
        <v>106973</v>
      </c>
    </row>
    <row r="97" spans="1:19" x14ac:dyDescent="0.3">
      <c r="A97">
        <v>106984</v>
      </c>
      <c r="C97" t="s">
        <v>113</v>
      </c>
      <c r="D97" t="s">
        <v>129</v>
      </c>
      <c r="E97" t="s">
        <v>112</v>
      </c>
      <c r="F97" t="s">
        <v>61</v>
      </c>
      <c r="G97" t="s">
        <v>112</v>
      </c>
      <c r="H97" t="s">
        <v>61</v>
      </c>
      <c r="I97">
        <f t="shared" si="3"/>
        <v>0</v>
      </c>
      <c r="J97">
        <v>106984</v>
      </c>
      <c r="K97">
        <v>26</v>
      </c>
      <c r="L97">
        <v>590</v>
      </c>
      <c r="M97">
        <v>1000</v>
      </c>
      <c r="N97" s="128">
        <v>-3.5652173913043477</v>
      </c>
      <c r="O97" s="1">
        <v>41936</v>
      </c>
      <c r="P97">
        <f t="shared" si="2"/>
        <v>0</v>
      </c>
      <c r="Q97" s="1"/>
      <c r="S97">
        <v>106984</v>
      </c>
    </row>
    <row r="98" spans="1:19" x14ac:dyDescent="0.3">
      <c r="A98">
        <v>107001</v>
      </c>
      <c r="C98" t="s">
        <v>111</v>
      </c>
      <c r="D98" t="s">
        <v>130</v>
      </c>
      <c r="E98" t="s">
        <v>114</v>
      </c>
      <c r="F98" t="s">
        <v>60</v>
      </c>
      <c r="G98" t="s">
        <v>112</v>
      </c>
      <c r="H98" t="s">
        <v>61</v>
      </c>
      <c r="I98">
        <f t="shared" si="3"/>
        <v>0</v>
      </c>
      <c r="J98">
        <v>107001</v>
      </c>
      <c r="K98">
        <v>25</v>
      </c>
      <c r="L98">
        <v>590</v>
      </c>
      <c r="M98">
        <v>938</v>
      </c>
      <c r="N98" s="128">
        <v>-3.2261054973579308</v>
      </c>
      <c r="O98" s="1">
        <v>41654</v>
      </c>
      <c r="P98">
        <f t="shared" si="2"/>
        <v>0</v>
      </c>
      <c r="Q98" s="1"/>
      <c r="S98">
        <v>107001</v>
      </c>
    </row>
    <row r="99" spans="1:19" x14ac:dyDescent="0.3">
      <c r="A99">
        <v>107003</v>
      </c>
      <c r="C99" t="s">
        <v>113</v>
      </c>
      <c r="D99" t="s">
        <v>129</v>
      </c>
      <c r="E99" t="s">
        <v>112</v>
      </c>
      <c r="F99" t="s">
        <v>61</v>
      </c>
      <c r="G99" t="s">
        <v>114</v>
      </c>
      <c r="H99" t="s">
        <v>60</v>
      </c>
      <c r="I99">
        <f t="shared" si="3"/>
        <v>0</v>
      </c>
      <c r="J99">
        <v>107003</v>
      </c>
      <c r="K99">
        <v>23</v>
      </c>
      <c r="L99">
        <v>505</v>
      </c>
      <c r="M99">
        <v>606</v>
      </c>
      <c r="N99" s="128">
        <v>-1.4492753623188406</v>
      </c>
      <c r="O99" s="1">
        <v>41697</v>
      </c>
      <c r="P99">
        <f t="shared" si="2"/>
        <v>0</v>
      </c>
      <c r="Q99" s="1"/>
      <c r="S99">
        <v>107003</v>
      </c>
    </row>
    <row r="100" spans="1:19" x14ac:dyDescent="0.3">
      <c r="A100">
        <v>107015</v>
      </c>
      <c r="C100" t="s">
        <v>113</v>
      </c>
      <c r="D100" t="s">
        <v>129</v>
      </c>
      <c r="E100" t="s">
        <v>112</v>
      </c>
      <c r="F100" t="s">
        <v>61</v>
      </c>
      <c r="G100" t="s">
        <v>112</v>
      </c>
      <c r="H100" t="s">
        <v>61</v>
      </c>
      <c r="I100">
        <f t="shared" si="3"/>
        <v>0</v>
      </c>
      <c r="J100">
        <v>107015</v>
      </c>
      <c r="K100">
        <v>24</v>
      </c>
      <c r="L100">
        <v>784</v>
      </c>
      <c r="M100">
        <v>763</v>
      </c>
      <c r="N100" s="128">
        <v>0.23932987634623054</v>
      </c>
      <c r="O100" s="1">
        <v>41713</v>
      </c>
      <c r="P100">
        <f t="shared" si="2"/>
        <v>0</v>
      </c>
      <c r="Q100" s="1"/>
      <c r="S100">
        <v>107015</v>
      </c>
    </row>
    <row r="101" spans="1:19" x14ac:dyDescent="0.3">
      <c r="A101">
        <v>107022</v>
      </c>
      <c r="C101" t="s">
        <v>111</v>
      </c>
      <c r="D101" t="s">
        <v>130</v>
      </c>
      <c r="E101" t="s">
        <v>112</v>
      </c>
      <c r="F101" t="s">
        <v>61</v>
      </c>
      <c r="G101" t="s">
        <v>112</v>
      </c>
      <c r="H101" t="s">
        <v>61</v>
      </c>
      <c r="I101">
        <f t="shared" si="3"/>
        <v>0</v>
      </c>
      <c r="J101">
        <v>107022</v>
      </c>
      <c r="K101">
        <v>27</v>
      </c>
      <c r="L101">
        <v>960</v>
      </c>
      <c r="M101">
        <v>1082</v>
      </c>
      <c r="N101" s="128">
        <v>-0.9804709475206943</v>
      </c>
      <c r="O101" s="1">
        <v>41764</v>
      </c>
      <c r="P101">
        <f t="shared" si="2"/>
        <v>0</v>
      </c>
      <c r="Q101" s="1"/>
      <c r="S101">
        <v>107022</v>
      </c>
    </row>
    <row r="102" spans="1:19" x14ac:dyDescent="0.3">
      <c r="A102">
        <v>107023</v>
      </c>
      <c r="C102" t="s">
        <v>111</v>
      </c>
      <c r="D102" t="s">
        <v>130</v>
      </c>
      <c r="E102" t="s">
        <v>112</v>
      </c>
      <c r="F102" t="s">
        <v>61</v>
      </c>
      <c r="G102" t="s">
        <v>114</v>
      </c>
      <c r="H102" t="s">
        <v>60</v>
      </c>
      <c r="I102">
        <f t="shared" si="3"/>
        <v>0</v>
      </c>
      <c r="J102">
        <v>107023</v>
      </c>
      <c r="K102">
        <v>27</v>
      </c>
      <c r="L102">
        <v>660</v>
      </c>
      <c r="M102">
        <v>1082</v>
      </c>
      <c r="N102" s="128">
        <v>-3.3914650807683033</v>
      </c>
      <c r="O102" s="1">
        <v>41764</v>
      </c>
      <c r="P102">
        <f t="shared" si="2"/>
        <v>0</v>
      </c>
      <c r="Q102" s="1"/>
      <c r="S102">
        <v>107023</v>
      </c>
    </row>
    <row r="103" spans="1:19" x14ac:dyDescent="0.3">
      <c r="A103">
        <v>107119</v>
      </c>
      <c r="C103" t="s">
        <v>113</v>
      </c>
      <c r="D103" t="s">
        <v>129</v>
      </c>
      <c r="E103" t="s">
        <v>112</v>
      </c>
      <c r="F103" t="s">
        <v>61</v>
      </c>
      <c r="G103" t="s">
        <v>112</v>
      </c>
      <c r="H103" t="s">
        <v>61</v>
      </c>
      <c r="I103">
        <f t="shared" si="3"/>
        <v>0</v>
      </c>
      <c r="J103">
        <v>107119</v>
      </c>
      <c r="K103">
        <v>24</v>
      </c>
      <c r="L103">
        <v>628</v>
      </c>
      <c r="M103">
        <v>691</v>
      </c>
      <c r="N103" s="128">
        <v>-0.79280186245516893</v>
      </c>
      <c r="O103" s="1">
        <v>41782</v>
      </c>
      <c r="P103">
        <f t="shared" si="2"/>
        <v>0</v>
      </c>
      <c r="Q103" s="1"/>
      <c r="S103">
        <v>107119</v>
      </c>
    </row>
    <row r="104" spans="1:19" x14ac:dyDescent="0.3">
      <c r="A104">
        <v>107197</v>
      </c>
      <c r="C104" t="s">
        <v>113</v>
      </c>
      <c r="D104" t="s">
        <v>129</v>
      </c>
      <c r="E104" t="s">
        <v>112</v>
      </c>
      <c r="F104" t="s">
        <v>61</v>
      </c>
      <c r="G104" t="s">
        <v>112</v>
      </c>
      <c r="H104" t="s">
        <v>61</v>
      </c>
      <c r="I104">
        <f t="shared" si="3"/>
        <v>0</v>
      </c>
      <c r="J104">
        <v>107197</v>
      </c>
      <c r="K104">
        <v>24</v>
      </c>
      <c r="L104">
        <v>705</v>
      </c>
      <c r="M104">
        <v>744</v>
      </c>
      <c r="N104" s="128">
        <v>-0.45582047685834504</v>
      </c>
      <c r="O104" s="1">
        <v>41771</v>
      </c>
      <c r="P104">
        <f t="shared" si="2"/>
        <v>0</v>
      </c>
      <c r="Q104" s="1"/>
      <c r="S104">
        <v>107197</v>
      </c>
    </row>
    <row r="105" spans="1:19" x14ac:dyDescent="0.3">
      <c r="A105">
        <v>107364</v>
      </c>
      <c r="C105" t="s">
        <v>111</v>
      </c>
      <c r="D105" t="s">
        <v>130</v>
      </c>
      <c r="E105" t="s">
        <v>112</v>
      </c>
      <c r="F105" t="s">
        <v>61</v>
      </c>
      <c r="G105" t="s">
        <v>112</v>
      </c>
      <c r="H105" t="s">
        <v>61</v>
      </c>
      <c r="I105">
        <f t="shared" si="3"/>
        <v>0</v>
      </c>
      <c r="J105">
        <v>107364</v>
      </c>
      <c r="K105">
        <v>26</v>
      </c>
      <c r="L105">
        <v>830</v>
      </c>
      <c r="M105">
        <v>975</v>
      </c>
      <c r="N105" s="128">
        <v>-1.2931995540691192</v>
      </c>
      <c r="O105" s="1">
        <v>41761</v>
      </c>
      <c r="P105">
        <f t="shared" si="2"/>
        <v>0</v>
      </c>
      <c r="Q105" s="1"/>
      <c r="S105">
        <v>107364</v>
      </c>
    </row>
    <row r="106" spans="1:19" x14ac:dyDescent="0.3">
      <c r="A106">
        <v>107365</v>
      </c>
      <c r="C106" t="s">
        <v>111</v>
      </c>
      <c r="D106" t="s">
        <v>130</v>
      </c>
      <c r="E106" t="s">
        <v>112</v>
      </c>
      <c r="F106" t="s">
        <v>61</v>
      </c>
      <c r="G106" t="s">
        <v>112</v>
      </c>
      <c r="H106" t="s">
        <v>61</v>
      </c>
      <c r="I106">
        <f t="shared" si="3"/>
        <v>0</v>
      </c>
      <c r="J106">
        <v>107365</v>
      </c>
      <c r="K106">
        <v>26</v>
      </c>
      <c r="L106">
        <v>850</v>
      </c>
      <c r="M106">
        <v>975</v>
      </c>
      <c r="N106" s="128">
        <v>-1.1148272017837235</v>
      </c>
      <c r="O106" s="1">
        <v>41761</v>
      </c>
      <c r="P106">
        <f t="shared" si="2"/>
        <v>0</v>
      </c>
      <c r="Q106" s="1"/>
      <c r="S106">
        <v>107365</v>
      </c>
    </row>
    <row r="107" spans="1:19" x14ac:dyDescent="0.3">
      <c r="A107">
        <v>107453</v>
      </c>
      <c r="C107" t="s">
        <v>113</v>
      </c>
      <c r="D107" t="s">
        <v>129</v>
      </c>
      <c r="E107" t="s">
        <v>112</v>
      </c>
      <c r="F107" t="s">
        <v>61</v>
      </c>
      <c r="G107" t="s">
        <v>112</v>
      </c>
      <c r="H107" t="s">
        <v>61</v>
      </c>
      <c r="I107">
        <f t="shared" si="3"/>
        <v>0</v>
      </c>
      <c r="J107">
        <v>107453</v>
      </c>
      <c r="K107">
        <v>24</v>
      </c>
      <c r="L107">
        <v>655</v>
      </c>
      <c r="M107">
        <v>671</v>
      </c>
      <c r="N107" s="128">
        <v>-0.2073478908831724</v>
      </c>
      <c r="O107" s="1">
        <v>41694</v>
      </c>
      <c r="P107">
        <f t="shared" si="2"/>
        <v>0</v>
      </c>
      <c r="Q107" s="1"/>
      <c r="S107">
        <v>107453</v>
      </c>
    </row>
    <row r="108" spans="1:19" x14ac:dyDescent="0.3">
      <c r="A108">
        <v>107489</v>
      </c>
      <c r="C108" t="s">
        <v>113</v>
      </c>
      <c r="D108" t="s">
        <v>129</v>
      </c>
      <c r="E108" t="s">
        <v>112</v>
      </c>
      <c r="F108" t="s">
        <v>61</v>
      </c>
      <c r="G108" t="s">
        <v>112</v>
      </c>
      <c r="H108" t="s">
        <v>61</v>
      </c>
      <c r="I108">
        <f t="shared" si="3"/>
        <v>0</v>
      </c>
      <c r="J108">
        <v>107489</v>
      </c>
      <c r="K108">
        <v>26</v>
      </c>
      <c r="L108">
        <v>835</v>
      </c>
      <c r="M108">
        <v>1021</v>
      </c>
      <c r="N108" s="128">
        <v>-1.5841246859430225</v>
      </c>
      <c r="O108" s="1">
        <v>41765</v>
      </c>
      <c r="P108">
        <f t="shared" si="2"/>
        <v>0</v>
      </c>
      <c r="Q108" s="1"/>
      <c r="S108">
        <v>107489</v>
      </c>
    </row>
    <row r="109" spans="1:19" x14ac:dyDescent="0.3">
      <c r="A109">
        <v>107543</v>
      </c>
      <c r="C109" t="s">
        <v>111</v>
      </c>
      <c r="D109" t="s">
        <v>130</v>
      </c>
      <c r="E109" t="s">
        <v>112</v>
      </c>
      <c r="F109" t="s">
        <v>61</v>
      </c>
      <c r="G109" t="s">
        <v>112</v>
      </c>
      <c r="H109" t="s">
        <v>61</v>
      </c>
      <c r="I109">
        <f t="shared" si="3"/>
        <v>0</v>
      </c>
      <c r="J109">
        <v>107543</v>
      </c>
      <c r="K109">
        <v>26</v>
      </c>
      <c r="L109">
        <v>657</v>
      </c>
      <c r="M109">
        <v>933</v>
      </c>
      <c r="N109" s="128">
        <v>-2.572347266881029</v>
      </c>
      <c r="O109" s="1">
        <v>41761</v>
      </c>
      <c r="P109">
        <f t="shared" si="2"/>
        <v>0</v>
      </c>
      <c r="Q109" s="1"/>
      <c r="S109">
        <v>107543</v>
      </c>
    </row>
    <row r="110" spans="1:19" x14ac:dyDescent="0.3">
      <c r="A110">
        <v>107544</v>
      </c>
      <c r="C110" t="s">
        <v>111</v>
      </c>
      <c r="D110" t="s">
        <v>130</v>
      </c>
      <c r="E110" t="s">
        <v>112</v>
      </c>
      <c r="F110" t="s">
        <v>61</v>
      </c>
      <c r="G110" t="s">
        <v>112</v>
      </c>
      <c r="H110" t="s">
        <v>61</v>
      </c>
      <c r="I110">
        <f t="shared" si="3"/>
        <v>0</v>
      </c>
      <c r="J110">
        <v>107544</v>
      </c>
      <c r="K110">
        <v>26</v>
      </c>
      <c r="L110">
        <v>747</v>
      </c>
      <c r="M110">
        <v>958</v>
      </c>
      <c r="N110" s="128">
        <v>-1.9152219297449395</v>
      </c>
      <c r="O110" s="1">
        <v>41761</v>
      </c>
      <c r="P110">
        <f t="shared" si="2"/>
        <v>0</v>
      </c>
      <c r="Q110" s="1"/>
      <c r="S110">
        <v>107544</v>
      </c>
    </row>
    <row r="111" spans="1:19" x14ac:dyDescent="0.3">
      <c r="A111">
        <v>107552</v>
      </c>
      <c r="C111" t="s">
        <v>113</v>
      </c>
      <c r="D111" t="s">
        <v>129</v>
      </c>
      <c r="E111" t="s">
        <v>112</v>
      </c>
      <c r="F111" t="s">
        <v>61</v>
      </c>
      <c r="G111" t="s">
        <v>112</v>
      </c>
      <c r="H111" t="s">
        <v>61</v>
      </c>
      <c r="I111">
        <f t="shared" si="3"/>
        <v>0</v>
      </c>
      <c r="J111">
        <v>107552</v>
      </c>
      <c r="K111">
        <v>25</v>
      </c>
      <c r="L111">
        <v>690</v>
      </c>
      <c r="M111">
        <v>838</v>
      </c>
      <c r="N111" s="128">
        <v>-1.5357476393068381</v>
      </c>
      <c r="O111" s="1">
        <v>41792</v>
      </c>
      <c r="P111">
        <f t="shared" si="2"/>
        <v>0</v>
      </c>
      <c r="Q111" s="1"/>
      <c r="S111">
        <v>107552</v>
      </c>
    </row>
    <row r="112" spans="1:19" x14ac:dyDescent="0.3">
      <c r="A112">
        <v>107560</v>
      </c>
      <c r="C112" t="s">
        <v>111</v>
      </c>
      <c r="D112" t="s">
        <v>130</v>
      </c>
      <c r="E112" t="s">
        <v>112</v>
      </c>
      <c r="F112" t="s">
        <v>61</v>
      </c>
      <c r="G112" t="s">
        <v>112</v>
      </c>
      <c r="H112" t="s">
        <v>61</v>
      </c>
      <c r="I112">
        <f t="shared" si="3"/>
        <v>0</v>
      </c>
      <c r="J112">
        <v>107560</v>
      </c>
      <c r="K112">
        <v>24</v>
      </c>
      <c r="L112">
        <v>730</v>
      </c>
      <c r="M112">
        <v>726</v>
      </c>
      <c r="N112" s="128">
        <v>4.7909929332854227E-2</v>
      </c>
      <c r="O112" s="1">
        <v>41647</v>
      </c>
      <c r="P112">
        <f t="shared" si="2"/>
        <v>0</v>
      </c>
      <c r="Q112" s="1"/>
      <c r="S112">
        <v>107560</v>
      </c>
    </row>
    <row r="113" spans="1:19" x14ac:dyDescent="0.3">
      <c r="A113">
        <v>107572</v>
      </c>
      <c r="C113" t="s">
        <v>113</v>
      </c>
      <c r="D113" t="s">
        <v>129</v>
      </c>
      <c r="E113" t="s">
        <v>114</v>
      </c>
      <c r="F113" t="s">
        <v>60</v>
      </c>
      <c r="G113" t="s">
        <v>112</v>
      </c>
      <c r="H113" t="s">
        <v>61</v>
      </c>
      <c r="I113">
        <f t="shared" si="3"/>
        <v>0</v>
      </c>
      <c r="J113">
        <v>107572</v>
      </c>
      <c r="K113">
        <v>24</v>
      </c>
      <c r="L113">
        <v>663</v>
      </c>
      <c r="M113">
        <v>763</v>
      </c>
      <c r="N113" s="128">
        <v>-1.1396660778391932</v>
      </c>
      <c r="O113" s="1">
        <v>41641</v>
      </c>
      <c r="P113">
        <f t="shared" si="2"/>
        <v>0</v>
      </c>
      <c r="Q113" s="1"/>
      <c r="S113">
        <v>107572</v>
      </c>
    </row>
    <row r="114" spans="1:19" x14ac:dyDescent="0.3">
      <c r="A114">
        <v>107583</v>
      </c>
      <c r="C114" t="s">
        <v>113</v>
      </c>
      <c r="D114" t="s">
        <v>129</v>
      </c>
      <c r="E114" t="s">
        <v>112</v>
      </c>
      <c r="F114" t="s">
        <v>61</v>
      </c>
      <c r="G114" t="s">
        <v>112</v>
      </c>
      <c r="H114" t="s">
        <v>61</v>
      </c>
      <c r="I114">
        <f t="shared" si="3"/>
        <v>0</v>
      </c>
      <c r="J114">
        <v>107583</v>
      </c>
      <c r="K114">
        <v>23</v>
      </c>
      <c r="L114">
        <v>548</v>
      </c>
      <c r="M114">
        <v>605</v>
      </c>
      <c r="N114" s="128">
        <v>-0.8192597915918074</v>
      </c>
      <c r="O114" s="1">
        <v>41785</v>
      </c>
      <c r="P114">
        <f t="shared" si="2"/>
        <v>0</v>
      </c>
      <c r="Q114" s="1"/>
      <c r="S114">
        <v>107583</v>
      </c>
    </row>
    <row r="115" spans="1:19" x14ac:dyDescent="0.3">
      <c r="A115">
        <v>107630</v>
      </c>
      <c r="C115" t="s">
        <v>113</v>
      </c>
      <c r="D115" t="s">
        <v>129</v>
      </c>
      <c r="E115" t="s">
        <v>112</v>
      </c>
      <c r="F115" t="s">
        <v>61</v>
      </c>
      <c r="G115" t="s">
        <v>112</v>
      </c>
      <c r="H115" t="s">
        <v>61</v>
      </c>
      <c r="I115">
        <f t="shared" si="3"/>
        <v>0</v>
      </c>
      <c r="J115">
        <v>107630</v>
      </c>
      <c r="K115">
        <v>27</v>
      </c>
      <c r="L115">
        <v>1356</v>
      </c>
      <c r="M115">
        <v>1222</v>
      </c>
      <c r="N115" s="128">
        <v>0.95353305344054651</v>
      </c>
      <c r="O115" s="1">
        <v>41773</v>
      </c>
      <c r="P115">
        <f t="shared" si="2"/>
        <v>0</v>
      </c>
      <c r="Q115" s="1"/>
      <c r="S115">
        <v>107630</v>
      </c>
    </row>
    <row r="116" spans="1:19" x14ac:dyDescent="0.3">
      <c r="A116">
        <v>107631</v>
      </c>
      <c r="C116" t="s">
        <v>113</v>
      </c>
      <c r="D116" t="s">
        <v>129</v>
      </c>
      <c r="E116" t="s">
        <v>112</v>
      </c>
      <c r="F116" t="s">
        <v>61</v>
      </c>
      <c r="G116" t="s">
        <v>112</v>
      </c>
      <c r="H116" t="s">
        <v>61</v>
      </c>
      <c r="I116">
        <f t="shared" si="3"/>
        <v>0</v>
      </c>
      <c r="J116">
        <v>107631</v>
      </c>
      <c r="K116">
        <v>26</v>
      </c>
      <c r="L116">
        <v>1010</v>
      </c>
      <c r="M116">
        <v>1000</v>
      </c>
      <c r="N116" s="128">
        <v>8.6956521739130432E-2</v>
      </c>
      <c r="O116" s="1">
        <v>41719</v>
      </c>
      <c r="P116">
        <f t="shared" si="2"/>
        <v>0</v>
      </c>
      <c r="Q116" s="1"/>
      <c r="S116">
        <v>107631</v>
      </c>
    </row>
    <row r="117" spans="1:19" x14ac:dyDescent="0.3">
      <c r="A117">
        <v>107800</v>
      </c>
      <c r="C117" t="s">
        <v>113</v>
      </c>
      <c r="D117" t="s">
        <v>129</v>
      </c>
      <c r="E117" t="s">
        <v>112</v>
      </c>
      <c r="F117" t="s">
        <v>61</v>
      </c>
      <c r="G117" t="s">
        <v>112</v>
      </c>
      <c r="H117" t="s">
        <v>61</v>
      </c>
      <c r="I117">
        <f t="shared" si="3"/>
        <v>0</v>
      </c>
      <c r="J117">
        <v>107800</v>
      </c>
      <c r="K117">
        <v>27</v>
      </c>
      <c r="L117">
        <v>1134</v>
      </c>
      <c r="M117">
        <v>1171</v>
      </c>
      <c r="N117" s="128">
        <v>-0.27475587569153087</v>
      </c>
      <c r="O117" s="1">
        <v>41774</v>
      </c>
      <c r="P117">
        <f t="shared" si="2"/>
        <v>0</v>
      </c>
      <c r="Q117" s="1"/>
      <c r="S117">
        <v>107800</v>
      </c>
    </row>
    <row r="118" spans="1:19" x14ac:dyDescent="0.3">
      <c r="A118">
        <v>107815</v>
      </c>
      <c r="C118" t="s">
        <v>113</v>
      </c>
      <c r="D118" t="s">
        <v>129</v>
      </c>
      <c r="E118" t="s">
        <v>112</v>
      </c>
      <c r="F118" t="s">
        <v>61</v>
      </c>
      <c r="G118" t="s">
        <v>112</v>
      </c>
      <c r="H118" t="s">
        <v>61</v>
      </c>
      <c r="I118">
        <f t="shared" si="3"/>
        <v>0</v>
      </c>
      <c r="J118">
        <v>107815</v>
      </c>
      <c r="K118">
        <v>23</v>
      </c>
      <c r="L118">
        <v>670</v>
      </c>
      <c r="M118">
        <v>673</v>
      </c>
      <c r="N118" s="128">
        <v>-3.8762193940177006E-2</v>
      </c>
      <c r="O118" s="1">
        <v>41682</v>
      </c>
      <c r="P118">
        <f t="shared" si="2"/>
        <v>0</v>
      </c>
      <c r="Q118" s="1"/>
      <c r="S118">
        <v>107815</v>
      </c>
    </row>
    <row r="119" spans="1:19" x14ac:dyDescent="0.3">
      <c r="A119">
        <v>107847</v>
      </c>
      <c r="C119" t="s">
        <v>113</v>
      </c>
      <c r="D119" t="s">
        <v>129</v>
      </c>
      <c r="E119" t="s">
        <v>112</v>
      </c>
      <c r="F119" t="s">
        <v>61</v>
      </c>
      <c r="G119" t="s">
        <v>112</v>
      </c>
      <c r="H119" t="s">
        <v>61</v>
      </c>
      <c r="I119">
        <f t="shared" si="3"/>
        <v>0</v>
      </c>
      <c r="J119">
        <v>107847</v>
      </c>
      <c r="K119">
        <v>24</v>
      </c>
      <c r="L119">
        <v>560</v>
      </c>
      <c r="M119">
        <v>763</v>
      </c>
      <c r="N119" s="128">
        <v>-2.3135221380135618</v>
      </c>
      <c r="O119" s="1">
        <v>41763</v>
      </c>
      <c r="P119">
        <f t="shared" si="2"/>
        <v>0</v>
      </c>
      <c r="Q119" s="1"/>
      <c r="S119">
        <v>107847</v>
      </c>
    </row>
    <row r="120" spans="1:19" x14ac:dyDescent="0.3">
      <c r="A120">
        <v>107876</v>
      </c>
      <c r="C120" t="s">
        <v>113</v>
      </c>
      <c r="D120" t="s">
        <v>129</v>
      </c>
      <c r="E120" t="s">
        <v>112</v>
      </c>
      <c r="F120" t="s">
        <v>61</v>
      </c>
      <c r="G120" t="s">
        <v>112</v>
      </c>
      <c r="H120" t="s">
        <v>61</v>
      </c>
      <c r="I120">
        <f t="shared" si="3"/>
        <v>0</v>
      </c>
      <c r="J120">
        <v>107876</v>
      </c>
      <c r="K120">
        <v>26</v>
      </c>
      <c r="L120">
        <v>1070</v>
      </c>
      <c r="M120">
        <v>1043</v>
      </c>
      <c r="N120" s="128">
        <v>0.22510317228729834</v>
      </c>
      <c r="O120" s="1">
        <v>41762</v>
      </c>
      <c r="P120">
        <f t="shared" si="2"/>
        <v>0</v>
      </c>
      <c r="Q120" s="1"/>
      <c r="S120">
        <v>107876</v>
      </c>
    </row>
    <row r="121" spans="1:19" x14ac:dyDescent="0.3">
      <c r="A121">
        <v>107880</v>
      </c>
      <c r="C121" t="s">
        <v>113</v>
      </c>
      <c r="D121" t="s">
        <v>129</v>
      </c>
      <c r="E121" t="s">
        <v>112</v>
      </c>
      <c r="F121" t="s">
        <v>61</v>
      </c>
      <c r="G121" t="s">
        <v>112</v>
      </c>
      <c r="H121" t="s">
        <v>61</v>
      </c>
      <c r="I121">
        <f t="shared" si="3"/>
        <v>0</v>
      </c>
      <c r="J121">
        <v>107880</v>
      </c>
      <c r="K121">
        <v>26</v>
      </c>
      <c r="L121">
        <v>1030</v>
      </c>
      <c r="M121">
        <v>1038</v>
      </c>
      <c r="N121" s="128">
        <v>-6.7018513864455051E-2</v>
      </c>
      <c r="O121" s="1">
        <v>41683</v>
      </c>
      <c r="P121">
        <f t="shared" si="2"/>
        <v>0</v>
      </c>
      <c r="Q121" s="1"/>
      <c r="S121">
        <v>107880</v>
      </c>
    </row>
    <row r="122" spans="1:19" x14ac:dyDescent="0.3">
      <c r="A122">
        <v>107881</v>
      </c>
      <c r="C122" t="s">
        <v>113</v>
      </c>
      <c r="D122" t="s">
        <v>129</v>
      </c>
      <c r="E122" t="s">
        <v>112</v>
      </c>
      <c r="F122" t="s">
        <v>61</v>
      </c>
      <c r="G122" t="s">
        <v>112</v>
      </c>
      <c r="H122" t="s">
        <v>61</v>
      </c>
      <c r="I122">
        <f t="shared" si="3"/>
        <v>0</v>
      </c>
      <c r="J122">
        <v>107881</v>
      </c>
      <c r="K122">
        <v>22</v>
      </c>
      <c r="L122">
        <v>410</v>
      </c>
      <c r="M122">
        <v>470</v>
      </c>
      <c r="N122" s="128">
        <v>-1.1100832562442182</v>
      </c>
      <c r="O122" s="1">
        <v>41695</v>
      </c>
      <c r="P122">
        <f t="shared" si="2"/>
        <v>0</v>
      </c>
      <c r="Q122" s="1"/>
      <c r="S122">
        <v>107881</v>
      </c>
    </row>
    <row r="123" spans="1:19" x14ac:dyDescent="0.3">
      <c r="A123">
        <v>107971</v>
      </c>
      <c r="C123" t="s">
        <v>113</v>
      </c>
      <c r="D123" t="s">
        <v>129</v>
      </c>
      <c r="E123" t="s">
        <v>112</v>
      </c>
      <c r="F123" t="s">
        <v>61</v>
      </c>
      <c r="G123" t="s">
        <v>112</v>
      </c>
      <c r="H123" t="s">
        <v>61</v>
      </c>
      <c r="I123">
        <f t="shared" si="3"/>
        <v>0</v>
      </c>
      <c r="J123">
        <v>107971</v>
      </c>
      <c r="K123">
        <v>23</v>
      </c>
      <c r="L123">
        <v>630</v>
      </c>
      <c r="M123">
        <v>573</v>
      </c>
      <c r="N123" s="128">
        <v>0.8650125199180515</v>
      </c>
      <c r="O123" s="1">
        <v>41693</v>
      </c>
      <c r="P123">
        <f t="shared" si="2"/>
        <v>0</v>
      </c>
      <c r="Q123" s="1"/>
      <c r="S123">
        <v>107971</v>
      </c>
    </row>
    <row r="124" spans="1:19" x14ac:dyDescent="0.3">
      <c r="A124">
        <v>107990</v>
      </c>
      <c r="C124" t="s">
        <v>113</v>
      </c>
      <c r="D124" t="s">
        <v>129</v>
      </c>
      <c r="E124" t="s">
        <v>112</v>
      </c>
      <c r="F124" t="s">
        <v>61</v>
      </c>
      <c r="G124" t="s">
        <v>112</v>
      </c>
      <c r="H124" t="s">
        <v>61</v>
      </c>
      <c r="I124">
        <f t="shared" si="3"/>
        <v>0</v>
      </c>
      <c r="J124">
        <v>107990</v>
      </c>
      <c r="K124">
        <v>25</v>
      </c>
      <c r="L124">
        <v>387</v>
      </c>
      <c r="M124">
        <v>819</v>
      </c>
      <c r="N124" s="128">
        <v>-4.5867176301958912</v>
      </c>
      <c r="O124" s="1">
        <v>41875</v>
      </c>
      <c r="P124">
        <f t="shared" si="2"/>
        <v>0</v>
      </c>
      <c r="Q124" s="1"/>
      <c r="S124">
        <v>107990</v>
      </c>
    </row>
    <row r="125" spans="1:19" x14ac:dyDescent="0.3">
      <c r="A125">
        <v>108042</v>
      </c>
      <c r="C125" t="s">
        <v>111</v>
      </c>
      <c r="D125" t="s">
        <v>130</v>
      </c>
      <c r="E125" t="s">
        <v>112</v>
      </c>
      <c r="F125" t="s">
        <v>61</v>
      </c>
      <c r="G125" t="s">
        <v>112</v>
      </c>
      <c r="H125" t="s">
        <v>61</v>
      </c>
      <c r="I125">
        <f t="shared" si="3"/>
        <v>0</v>
      </c>
      <c r="J125">
        <v>108042</v>
      </c>
      <c r="K125">
        <v>24</v>
      </c>
      <c r="L125">
        <v>550</v>
      </c>
      <c r="M125">
        <v>691</v>
      </c>
      <c r="N125" s="128">
        <v>-1.7743660731139494</v>
      </c>
      <c r="O125" s="1">
        <v>41701</v>
      </c>
      <c r="P125">
        <f t="shared" si="2"/>
        <v>0</v>
      </c>
      <c r="Q125" s="1"/>
      <c r="S125">
        <v>108042</v>
      </c>
    </row>
    <row r="126" spans="1:19" x14ac:dyDescent="0.3">
      <c r="A126">
        <v>108050</v>
      </c>
      <c r="C126" t="s">
        <v>113</v>
      </c>
      <c r="D126" t="s">
        <v>129</v>
      </c>
      <c r="E126" t="s">
        <v>112</v>
      </c>
      <c r="F126" t="s">
        <v>61</v>
      </c>
      <c r="G126" t="s">
        <v>112</v>
      </c>
      <c r="H126" t="s">
        <v>61</v>
      </c>
      <c r="I126">
        <f t="shared" si="3"/>
        <v>0</v>
      </c>
      <c r="J126">
        <v>108050</v>
      </c>
      <c r="K126">
        <v>24</v>
      </c>
      <c r="L126">
        <v>560</v>
      </c>
      <c r="M126">
        <v>778</v>
      </c>
      <c r="N126" s="128">
        <v>-2.4365709176260197</v>
      </c>
      <c r="O126" s="1">
        <v>41803</v>
      </c>
      <c r="P126">
        <f t="shared" si="2"/>
        <v>0</v>
      </c>
      <c r="Q126" s="1"/>
      <c r="S126">
        <v>108050</v>
      </c>
    </row>
    <row r="127" spans="1:19" x14ac:dyDescent="0.3">
      <c r="A127">
        <v>108121</v>
      </c>
      <c r="C127" t="s">
        <v>111</v>
      </c>
      <c r="D127" t="s">
        <v>130</v>
      </c>
      <c r="E127" t="s">
        <v>112</v>
      </c>
      <c r="F127" t="s">
        <v>61</v>
      </c>
      <c r="G127" t="s">
        <v>112</v>
      </c>
      <c r="H127" t="s">
        <v>61</v>
      </c>
      <c r="I127">
        <f t="shared" si="3"/>
        <v>0</v>
      </c>
      <c r="J127">
        <v>108121</v>
      </c>
      <c r="K127">
        <v>24</v>
      </c>
      <c r="L127">
        <v>660</v>
      </c>
      <c r="M127">
        <v>691</v>
      </c>
      <c r="N127" s="128">
        <v>-0.39010885295413072</v>
      </c>
      <c r="O127" s="1">
        <v>41699</v>
      </c>
      <c r="P127">
        <f t="shared" si="2"/>
        <v>0</v>
      </c>
      <c r="Q127" s="1"/>
      <c r="S127">
        <v>108121</v>
      </c>
    </row>
    <row r="128" spans="1:19" x14ac:dyDescent="0.3">
      <c r="A128">
        <v>108156</v>
      </c>
      <c r="C128" t="s">
        <v>113</v>
      </c>
      <c r="D128" t="s">
        <v>129</v>
      </c>
      <c r="E128" t="s">
        <v>112</v>
      </c>
      <c r="F128" t="s">
        <v>61</v>
      </c>
      <c r="G128" t="s">
        <v>112</v>
      </c>
      <c r="H128" t="s">
        <v>61</v>
      </c>
      <c r="I128">
        <f t="shared" si="3"/>
        <v>0</v>
      </c>
      <c r="J128">
        <v>108156</v>
      </c>
      <c r="K128">
        <v>26</v>
      </c>
      <c r="L128">
        <v>1105</v>
      </c>
      <c r="M128">
        <v>1021</v>
      </c>
      <c r="N128" s="128">
        <v>0.71541114849039722</v>
      </c>
      <c r="O128" s="1">
        <v>41786</v>
      </c>
      <c r="P128">
        <f t="shared" si="2"/>
        <v>0</v>
      </c>
      <c r="Q128" s="1"/>
      <c r="S128">
        <v>108156</v>
      </c>
    </row>
    <row r="129" spans="1:19" x14ac:dyDescent="0.3">
      <c r="A129">
        <v>108167</v>
      </c>
      <c r="C129" t="s">
        <v>113</v>
      </c>
      <c r="D129" t="s">
        <v>129</v>
      </c>
      <c r="E129" t="s">
        <v>112</v>
      </c>
      <c r="F129" t="s">
        <v>61</v>
      </c>
      <c r="G129" t="s">
        <v>112</v>
      </c>
      <c r="H129" t="s">
        <v>61</v>
      </c>
      <c r="I129">
        <f t="shared" si="3"/>
        <v>0</v>
      </c>
      <c r="J129">
        <v>108167</v>
      </c>
      <c r="K129">
        <v>22</v>
      </c>
      <c r="L129">
        <v>430</v>
      </c>
      <c r="M129">
        <v>457</v>
      </c>
      <c r="N129" s="128">
        <v>-0.51374750261630675</v>
      </c>
      <c r="O129" s="1">
        <v>41873</v>
      </c>
      <c r="P129">
        <f t="shared" si="2"/>
        <v>0</v>
      </c>
      <c r="Q129" s="1"/>
      <c r="S129">
        <v>108167</v>
      </c>
    </row>
    <row r="130" spans="1:19" x14ac:dyDescent="0.3">
      <c r="A130">
        <v>108171</v>
      </c>
      <c r="C130" t="s">
        <v>113</v>
      </c>
      <c r="D130" t="s">
        <v>129</v>
      </c>
      <c r="E130" t="s">
        <v>112</v>
      </c>
      <c r="F130" t="s">
        <v>61</v>
      </c>
      <c r="G130" t="s">
        <v>112</v>
      </c>
      <c r="H130" t="s">
        <v>61</v>
      </c>
      <c r="I130">
        <f t="shared" si="3"/>
        <v>0</v>
      </c>
      <c r="J130">
        <v>108171</v>
      </c>
      <c r="K130">
        <v>27</v>
      </c>
      <c r="L130">
        <v>1145</v>
      </c>
      <c r="M130">
        <v>1222</v>
      </c>
      <c r="N130" s="128">
        <v>-0.54792570981285138</v>
      </c>
      <c r="O130" s="1">
        <v>41766</v>
      </c>
      <c r="P130">
        <f t="shared" ref="P130:P193" si="4">IF(J130=S130,0,1)</f>
        <v>0</v>
      </c>
      <c r="Q130" s="1"/>
      <c r="S130">
        <v>108171</v>
      </c>
    </row>
    <row r="131" spans="1:19" x14ac:dyDescent="0.3">
      <c r="A131">
        <v>108191</v>
      </c>
      <c r="C131" t="s">
        <v>113</v>
      </c>
      <c r="D131" t="s">
        <v>129</v>
      </c>
      <c r="E131" t="s">
        <v>112</v>
      </c>
      <c r="F131" t="s">
        <v>61</v>
      </c>
      <c r="G131" t="s">
        <v>112</v>
      </c>
      <c r="H131" t="s">
        <v>61</v>
      </c>
      <c r="I131">
        <f t="shared" ref="I131:I194" si="5">IF(A131=S131,0,1)</f>
        <v>0</v>
      </c>
      <c r="J131">
        <v>108191</v>
      </c>
      <c r="K131">
        <v>25</v>
      </c>
      <c r="L131">
        <v>845</v>
      </c>
      <c r="M131">
        <v>917</v>
      </c>
      <c r="N131" s="128">
        <v>-0.68275567777725099</v>
      </c>
      <c r="O131" s="1">
        <v>41897</v>
      </c>
      <c r="P131">
        <f t="shared" si="4"/>
        <v>0</v>
      </c>
      <c r="Q131" s="1"/>
      <c r="S131">
        <v>108191</v>
      </c>
    </row>
    <row r="132" spans="1:19" x14ac:dyDescent="0.3">
      <c r="A132">
        <v>108193</v>
      </c>
      <c r="C132" t="s">
        <v>113</v>
      </c>
      <c r="D132" t="s">
        <v>129</v>
      </c>
      <c r="E132" t="s">
        <v>112</v>
      </c>
      <c r="F132" t="s">
        <v>61</v>
      </c>
      <c r="G132" t="s">
        <v>112</v>
      </c>
      <c r="H132" t="s">
        <v>61</v>
      </c>
      <c r="I132">
        <f t="shared" si="5"/>
        <v>0</v>
      </c>
      <c r="J132">
        <v>108193</v>
      </c>
      <c r="K132">
        <v>25</v>
      </c>
      <c r="L132">
        <v>790</v>
      </c>
      <c r="M132">
        <v>897</v>
      </c>
      <c r="N132" s="128">
        <v>-1.0372740051378992</v>
      </c>
      <c r="O132" s="1">
        <v>41709</v>
      </c>
      <c r="P132">
        <f t="shared" si="4"/>
        <v>0</v>
      </c>
      <c r="Q132" s="1"/>
      <c r="S132">
        <v>108193</v>
      </c>
    </row>
    <row r="133" spans="1:19" x14ac:dyDescent="0.3">
      <c r="A133">
        <v>108218</v>
      </c>
      <c r="C133" t="s">
        <v>113</v>
      </c>
      <c r="D133" t="s">
        <v>129</v>
      </c>
      <c r="E133" t="s">
        <v>112</v>
      </c>
      <c r="F133" t="s">
        <v>61</v>
      </c>
      <c r="G133" t="s">
        <v>112</v>
      </c>
      <c r="H133" t="s">
        <v>61</v>
      </c>
      <c r="I133">
        <f t="shared" si="5"/>
        <v>0</v>
      </c>
      <c r="J133">
        <v>108218</v>
      </c>
      <c r="K133">
        <v>24</v>
      </c>
      <c r="L133">
        <v>700</v>
      </c>
      <c r="M133">
        <v>708</v>
      </c>
      <c r="N133" s="128">
        <v>-9.8255956767379027E-2</v>
      </c>
      <c r="O133" s="1">
        <v>41808</v>
      </c>
      <c r="P133">
        <f t="shared" si="4"/>
        <v>0</v>
      </c>
      <c r="Q133" s="1"/>
      <c r="S133">
        <v>108218</v>
      </c>
    </row>
    <row r="134" spans="1:19" x14ac:dyDescent="0.3">
      <c r="A134">
        <v>108221</v>
      </c>
      <c r="C134" t="s">
        <v>113</v>
      </c>
      <c r="D134" t="s">
        <v>129</v>
      </c>
      <c r="E134" t="s">
        <v>112</v>
      </c>
      <c r="F134" t="s">
        <v>61</v>
      </c>
      <c r="G134" t="s">
        <v>112</v>
      </c>
      <c r="H134" t="s">
        <v>61</v>
      </c>
      <c r="I134">
        <f t="shared" si="5"/>
        <v>0</v>
      </c>
      <c r="J134">
        <v>108221</v>
      </c>
      <c r="K134">
        <v>22</v>
      </c>
      <c r="L134">
        <v>448</v>
      </c>
      <c r="M134">
        <v>543</v>
      </c>
      <c r="N134" s="128">
        <v>-1.5213387781247498</v>
      </c>
      <c r="O134" s="1">
        <v>41705</v>
      </c>
      <c r="P134">
        <f t="shared" si="4"/>
        <v>0</v>
      </c>
      <c r="Q134" s="1"/>
      <c r="S134">
        <v>108221</v>
      </c>
    </row>
    <row r="135" spans="1:19" x14ac:dyDescent="0.3">
      <c r="A135">
        <v>108226</v>
      </c>
      <c r="C135" t="s">
        <v>113</v>
      </c>
      <c r="D135" t="s">
        <v>129</v>
      </c>
      <c r="E135" t="s">
        <v>112</v>
      </c>
      <c r="F135" t="s">
        <v>61</v>
      </c>
      <c r="G135" t="s">
        <v>112</v>
      </c>
      <c r="H135" t="s">
        <v>61</v>
      </c>
      <c r="I135">
        <f t="shared" si="5"/>
        <v>0</v>
      </c>
      <c r="J135">
        <v>108226</v>
      </c>
      <c r="K135">
        <v>24</v>
      </c>
      <c r="L135">
        <v>800</v>
      </c>
      <c r="M135">
        <v>800</v>
      </c>
      <c r="N135" s="128">
        <v>0</v>
      </c>
      <c r="O135" s="1">
        <v>41794</v>
      </c>
      <c r="P135">
        <f t="shared" si="4"/>
        <v>0</v>
      </c>
      <c r="Q135" s="1"/>
      <c r="S135">
        <v>108226</v>
      </c>
    </row>
    <row r="136" spans="1:19" x14ac:dyDescent="0.3">
      <c r="A136">
        <v>108228</v>
      </c>
      <c r="C136" t="s">
        <v>113</v>
      </c>
      <c r="D136" t="s">
        <v>129</v>
      </c>
      <c r="E136" t="s">
        <v>112</v>
      </c>
      <c r="F136" t="s">
        <v>61</v>
      </c>
      <c r="G136" t="s">
        <v>112</v>
      </c>
      <c r="H136" t="s">
        <v>61</v>
      </c>
      <c r="I136">
        <f t="shared" si="5"/>
        <v>0</v>
      </c>
      <c r="J136">
        <v>108228</v>
      </c>
      <c r="K136">
        <v>25</v>
      </c>
      <c r="L136">
        <v>960</v>
      </c>
      <c r="M136">
        <v>913</v>
      </c>
      <c r="N136" s="128">
        <v>0.44764036382684885</v>
      </c>
      <c r="O136" s="1">
        <v>41822</v>
      </c>
      <c r="P136">
        <f t="shared" si="4"/>
        <v>0</v>
      </c>
      <c r="Q136" s="1"/>
      <c r="S136">
        <v>108228</v>
      </c>
    </row>
    <row r="137" spans="1:19" x14ac:dyDescent="0.3">
      <c r="A137">
        <v>108319</v>
      </c>
      <c r="C137" t="s">
        <v>113</v>
      </c>
      <c r="D137" t="s">
        <v>129</v>
      </c>
      <c r="E137" t="s">
        <v>112</v>
      </c>
      <c r="F137" t="s">
        <v>61</v>
      </c>
      <c r="G137" t="s">
        <v>112</v>
      </c>
      <c r="H137" t="s">
        <v>61</v>
      </c>
      <c r="I137">
        <f t="shared" si="5"/>
        <v>0</v>
      </c>
      <c r="J137">
        <v>108319</v>
      </c>
      <c r="K137">
        <v>26</v>
      </c>
      <c r="L137">
        <v>889</v>
      </c>
      <c r="M137">
        <v>1043</v>
      </c>
      <c r="N137" s="128">
        <v>-1.2839217974905164</v>
      </c>
      <c r="O137" s="1">
        <v>41751</v>
      </c>
      <c r="P137">
        <f t="shared" si="4"/>
        <v>0</v>
      </c>
      <c r="Q137" s="1"/>
      <c r="S137">
        <v>108319</v>
      </c>
    </row>
    <row r="138" spans="1:19" x14ac:dyDescent="0.3">
      <c r="A138">
        <v>108359</v>
      </c>
      <c r="C138" t="s">
        <v>113</v>
      </c>
      <c r="D138" t="s">
        <v>129</v>
      </c>
      <c r="E138" t="s">
        <v>112</v>
      </c>
      <c r="F138" t="s">
        <v>61</v>
      </c>
      <c r="G138" t="s">
        <v>112</v>
      </c>
      <c r="H138" t="s">
        <v>61</v>
      </c>
      <c r="I138">
        <f t="shared" si="5"/>
        <v>0</v>
      </c>
      <c r="J138">
        <v>108359</v>
      </c>
      <c r="K138">
        <v>25</v>
      </c>
      <c r="L138">
        <v>880</v>
      </c>
      <c r="M138">
        <v>877</v>
      </c>
      <c r="N138" s="128">
        <v>2.9745674483168904E-2</v>
      </c>
      <c r="O138" s="1">
        <v>41800</v>
      </c>
      <c r="P138">
        <f t="shared" si="4"/>
        <v>0</v>
      </c>
      <c r="Q138" s="1"/>
      <c r="S138">
        <v>108359</v>
      </c>
    </row>
    <row r="139" spans="1:19" x14ac:dyDescent="0.3">
      <c r="A139">
        <v>108385</v>
      </c>
      <c r="C139" t="s">
        <v>111</v>
      </c>
      <c r="D139" t="s">
        <v>130</v>
      </c>
      <c r="E139" t="s">
        <v>112</v>
      </c>
      <c r="F139" t="s">
        <v>61</v>
      </c>
      <c r="G139" t="s">
        <v>112</v>
      </c>
      <c r="H139" t="s">
        <v>61</v>
      </c>
      <c r="I139">
        <f t="shared" si="5"/>
        <v>0</v>
      </c>
      <c r="J139">
        <v>108385</v>
      </c>
      <c r="K139">
        <v>27</v>
      </c>
      <c r="L139">
        <v>1114</v>
      </c>
      <c r="M139">
        <v>1108</v>
      </c>
      <c r="N139" s="128">
        <v>4.7088369172814316E-2</v>
      </c>
      <c r="O139" s="1">
        <v>41758</v>
      </c>
      <c r="P139">
        <f t="shared" si="4"/>
        <v>0</v>
      </c>
      <c r="Q139" s="1"/>
      <c r="S139">
        <v>108385</v>
      </c>
    </row>
    <row r="140" spans="1:19" x14ac:dyDescent="0.3">
      <c r="A140">
        <v>108387</v>
      </c>
      <c r="C140" t="s">
        <v>111</v>
      </c>
      <c r="D140" t="s">
        <v>130</v>
      </c>
      <c r="E140" t="s">
        <v>112</v>
      </c>
      <c r="F140" t="s">
        <v>61</v>
      </c>
      <c r="G140" t="s">
        <v>112</v>
      </c>
      <c r="H140" t="s">
        <v>61</v>
      </c>
      <c r="I140">
        <f t="shared" si="5"/>
        <v>0</v>
      </c>
      <c r="J140">
        <v>108387</v>
      </c>
      <c r="K140">
        <v>27</v>
      </c>
      <c r="L140">
        <v>1068</v>
      </c>
      <c r="M140">
        <v>1108</v>
      </c>
      <c r="N140" s="128">
        <v>-0.31392246115209543</v>
      </c>
      <c r="O140" s="1">
        <v>41758</v>
      </c>
      <c r="P140">
        <f t="shared" si="4"/>
        <v>0</v>
      </c>
      <c r="Q140" s="1"/>
      <c r="S140">
        <v>108387</v>
      </c>
    </row>
    <row r="141" spans="1:19" x14ac:dyDescent="0.3">
      <c r="A141">
        <v>108390</v>
      </c>
      <c r="C141" t="s">
        <v>113</v>
      </c>
      <c r="D141" t="s">
        <v>129</v>
      </c>
      <c r="E141" t="s">
        <v>112</v>
      </c>
      <c r="F141" t="s">
        <v>61</v>
      </c>
      <c r="G141" t="s">
        <v>112</v>
      </c>
      <c r="H141" t="s">
        <v>61</v>
      </c>
      <c r="I141">
        <f t="shared" si="5"/>
        <v>0</v>
      </c>
      <c r="J141">
        <v>108390</v>
      </c>
      <c r="K141">
        <v>27</v>
      </c>
      <c r="L141">
        <v>1118</v>
      </c>
      <c r="M141">
        <v>1104</v>
      </c>
      <c r="N141" s="128">
        <v>0.11027095148078134</v>
      </c>
      <c r="O141" s="1">
        <v>41765</v>
      </c>
      <c r="P141">
        <f t="shared" si="4"/>
        <v>0</v>
      </c>
      <c r="Q141" s="1"/>
      <c r="S141">
        <v>108390</v>
      </c>
    </row>
    <row r="142" spans="1:19" x14ac:dyDescent="0.3">
      <c r="A142">
        <v>108456</v>
      </c>
      <c r="C142" t="s">
        <v>113</v>
      </c>
      <c r="D142" t="s">
        <v>129</v>
      </c>
      <c r="E142" t="s">
        <v>112</v>
      </c>
      <c r="F142" t="s">
        <v>61</v>
      </c>
      <c r="G142" t="s">
        <v>112</v>
      </c>
      <c r="H142" t="s">
        <v>61</v>
      </c>
      <c r="I142">
        <f t="shared" si="5"/>
        <v>0</v>
      </c>
      <c r="J142">
        <v>108456</v>
      </c>
      <c r="K142">
        <v>26</v>
      </c>
      <c r="L142">
        <v>700</v>
      </c>
      <c r="M142">
        <v>975</v>
      </c>
      <c r="N142" s="128">
        <v>-2.4526198439241917</v>
      </c>
      <c r="O142" s="1">
        <v>41808</v>
      </c>
      <c r="P142">
        <f t="shared" si="4"/>
        <v>0</v>
      </c>
      <c r="Q142" s="1"/>
      <c r="S142">
        <v>108456</v>
      </c>
    </row>
    <row r="143" spans="1:19" x14ac:dyDescent="0.3">
      <c r="A143">
        <v>108499</v>
      </c>
      <c r="C143" t="s">
        <v>113</v>
      </c>
      <c r="D143" t="s">
        <v>129</v>
      </c>
      <c r="E143" t="s">
        <v>112</v>
      </c>
      <c r="F143" t="s">
        <v>61</v>
      </c>
      <c r="G143" t="s">
        <v>112</v>
      </c>
      <c r="H143" t="s">
        <v>61</v>
      </c>
      <c r="I143">
        <f t="shared" si="5"/>
        <v>0</v>
      </c>
      <c r="J143">
        <v>108499</v>
      </c>
      <c r="K143">
        <v>22</v>
      </c>
      <c r="L143">
        <v>495</v>
      </c>
      <c r="M143">
        <v>543</v>
      </c>
      <c r="N143" s="128">
        <v>-0.76867643526303142</v>
      </c>
      <c r="O143" s="1">
        <v>41707</v>
      </c>
      <c r="P143">
        <f t="shared" si="4"/>
        <v>0</v>
      </c>
      <c r="Q143" s="1"/>
      <c r="S143">
        <v>108499</v>
      </c>
    </row>
    <row r="144" spans="1:19" x14ac:dyDescent="0.3">
      <c r="A144">
        <v>108505</v>
      </c>
      <c r="C144" t="s">
        <v>113</v>
      </c>
      <c r="D144" t="s">
        <v>129</v>
      </c>
      <c r="E144" t="s">
        <v>112</v>
      </c>
      <c r="F144" t="s">
        <v>61</v>
      </c>
      <c r="G144" t="s">
        <v>112</v>
      </c>
      <c r="H144" t="s">
        <v>61</v>
      </c>
      <c r="I144">
        <f t="shared" si="5"/>
        <v>0</v>
      </c>
      <c r="J144">
        <v>108505</v>
      </c>
      <c r="K144">
        <v>27</v>
      </c>
      <c r="L144">
        <v>915</v>
      </c>
      <c r="M144">
        <v>1108</v>
      </c>
      <c r="N144" s="128">
        <v>-1.5146758750588605</v>
      </c>
      <c r="O144" s="1">
        <v>41793</v>
      </c>
      <c r="P144">
        <f t="shared" si="4"/>
        <v>0</v>
      </c>
      <c r="Q144" s="1"/>
      <c r="S144">
        <v>108505</v>
      </c>
    </row>
    <row r="145" spans="1:19" x14ac:dyDescent="0.3">
      <c r="A145">
        <v>108521</v>
      </c>
      <c r="C145" t="s">
        <v>111</v>
      </c>
      <c r="D145" t="s">
        <v>130</v>
      </c>
      <c r="E145" t="s">
        <v>112</v>
      </c>
      <c r="F145" t="s">
        <v>61</v>
      </c>
      <c r="G145" t="s">
        <v>112</v>
      </c>
      <c r="H145" t="s">
        <v>61</v>
      </c>
      <c r="I145">
        <f t="shared" si="5"/>
        <v>0</v>
      </c>
      <c r="J145">
        <v>108521</v>
      </c>
      <c r="K145">
        <v>24</v>
      </c>
      <c r="L145">
        <v>675</v>
      </c>
      <c r="M145">
        <v>763</v>
      </c>
      <c r="N145" s="128">
        <v>-1.0029061484984898</v>
      </c>
      <c r="O145" s="1">
        <v>41667</v>
      </c>
      <c r="P145">
        <f t="shared" si="4"/>
        <v>0</v>
      </c>
      <c r="Q145" s="1"/>
      <c r="S145">
        <v>108521</v>
      </c>
    </row>
    <row r="146" spans="1:19" x14ac:dyDescent="0.3">
      <c r="A146">
        <v>108527</v>
      </c>
      <c r="C146" t="s">
        <v>113</v>
      </c>
      <c r="D146" t="s">
        <v>129</v>
      </c>
      <c r="E146" t="s">
        <v>112</v>
      </c>
      <c r="F146" t="s">
        <v>61</v>
      </c>
      <c r="G146" t="s">
        <v>112</v>
      </c>
      <c r="H146" t="s">
        <v>61</v>
      </c>
      <c r="I146">
        <f t="shared" si="5"/>
        <v>0</v>
      </c>
      <c r="J146">
        <v>108527</v>
      </c>
      <c r="K146">
        <v>23</v>
      </c>
      <c r="L146">
        <v>630</v>
      </c>
      <c r="M146">
        <v>673</v>
      </c>
      <c r="N146" s="128">
        <v>-0.55559144647587044</v>
      </c>
      <c r="O146" s="1">
        <v>41708</v>
      </c>
      <c r="P146">
        <f t="shared" si="4"/>
        <v>0</v>
      </c>
      <c r="Q146" s="1"/>
      <c r="S146">
        <v>108527</v>
      </c>
    </row>
    <row r="147" spans="1:19" x14ac:dyDescent="0.3">
      <c r="A147">
        <v>108534</v>
      </c>
      <c r="C147" t="s">
        <v>113</v>
      </c>
      <c r="D147" t="s">
        <v>129</v>
      </c>
      <c r="E147" t="s">
        <v>112</v>
      </c>
      <c r="F147" t="s">
        <v>61</v>
      </c>
      <c r="G147" t="s">
        <v>112</v>
      </c>
      <c r="H147" t="s">
        <v>61</v>
      </c>
      <c r="I147">
        <f t="shared" si="5"/>
        <v>0</v>
      </c>
      <c r="J147">
        <v>108534</v>
      </c>
      <c r="K147">
        <v>25</v>
      </c>
      <c r="L147">
        <v>900</v>
      </c>
      <c r="M147">
        <v>938</v>
      </c>
      <c r="N147" s="128">
        <v>-0.35227588764253265</v>
      </c>
      <c r="O147" s="1">
        <v>41767</v>
      </c>
      <c r="P147">
        <f t="shared" si="4"/>
        <v>0</v>
      </c>
      <c r="Q147" s="1"/>
      <c r="S147">
        <v>108534</v>
      </c>
    </row>
    <row r="148" spans="1:19" x14ac:dyDescent="0.3">
      <c r="A148">
        <v>108538</v>
      </c>
      <c r="C148" t="s">
        <v>113</v>
      </c>
      <c r="D148" t="s">
        <v>129</v>
      </c>
      <c r="E148" t="s">
        <v>112</v>
      </c>
      <c r="F148" t="s">
        <v>61</v>
      </c>
      <c r="G148" t="s">
        <v>112</v>
      </c>
      <c r="H148" t="s">
        <v>61</v>
      </c>
      <c r="I148">
        <f t="shared" si="5"/>
        <v>0</v>
      </c>
      <c r="J148">
        <v>108538</v>
      </c>
      <c r="K148">
        <v>24</v>
      </c>
      <c r="L148">
        <v>790</v>
      </c>
      <c r="M148">
        <v>800</v>
      </c>
      <c r="N148" s="128">
        <v>-0.10869565217391304</v>
      </c>
      <c r="O148" s="1">
        <v>41800</v>
      </c>
      <c r="P148">
        <f t="shared" si="4"/>
        <v>0</v>
      </c>
      <c r="Q148" s="1"/>
      <c r="S148">
        <v>108538</v>
      </c>
    </row>
    <row r="149" spans="1:19" x14ac:dyDescent="0.3">
      <c r="A149">
        <v>108555</v>
      </c>
      <c r="C149" t="s">
        <v>113</v>
      </c>
      <c r="D149" t="s">
        <v>129</v>
      </c>
      <c r="E149" t="s">
        <v>112</v>
      </c>
      <c r="F149" t="s">
        <v>61</v>
      </c>
      <c r="G149" t="s">
        <v>112</v>
      </c>
      <c r="H149" t="s">
        <v>61</v>
      </c>
      <c r="I149">
        <f t="shared" si="5"/>
        <v>0</v>
      </c>
      <c r="J149">
        <v>108555</v>
      </c>
      <c r="K149">
        <v>27</v>
      </c>
      <c r="L149">
        <v>1054</v>
      </c>
      <c r="M149">
        <v>1131</v>
      </c>
      <c r="N149" s="128">
        <v>-0.59201168646446012</v>
      </c>
      <c r="O149" s="1">
        <v>41808</v>
      </c>
      <c r="P149">
        <f t="shared" si="4"/>
        <v>0</v>
      </c>
      <c r="Q149" s="1"/>
      <c r="S149">
        <v>108555</v>
      </c>
    </row>
    <row r="150" spans="1:19" x14ac:dyDescent="0.3">
      <c r="A150">
        <v>108577</v>
      </c>
      <c r="C150" t="s">
        <v>113</v>
      </c>
      <c r="D150" t="s">
        <v>129</v>
      </c>
      <c r="E150" t="s">
        <v>112</v>
      </c>
      <c r="F150" t="s">
        <v>61</v>
      </c>
      <c r="G150" t="s">
        <v>112</v>
      </c>
      <c r="H150" t="s">
        <v>61</v>
      </c>
      <c r="I150">
        <f t="shared" si="5"/>
        <v>0</v>
      </c>
      <c r="J150">
        <v>108577</v>
      </c>
      <c r="K150">
        <v>26</v>
      </c>
      <c r="L150">
        <v>1045</v>
      </c>
      <c r="M150">
        <v>1086</v>
      </c>
      <c r="N150" s="128">
        <v>-0.3282888942269197</v>
      </c>
      <c r="O150" s="1">
        <v>41807</v>
      </c>
      <c r="P150">
        <f t="shared" si="4"/>
        <v>0</v>
      </c>
      <c r="Q150" s="1"/>
      <c r="S150">
        <v>108577</v>
      </c>
    </row>
    <row r="151" spans="1:19" x14ac:dyDescent="0.3">
      <c r="A151">
        <v>108609</v>
      </c>
      <c r="C151" t="s">
        <v>113</v>
      </c>
      <c r="D151" t="s">
        <v>129</v>
      </c>
      <c r="E151" t="s">
        <v>112</v>
      </c>
      <c r="F151" t="s">
        <v>61</v>
      </c>
      <c r="G151" t="s">
        <v>112</v>
      </c>
      <c r="H151" t="s">
        <v>61</v>
      </c>
      <c r="I151">
        <f t="shared" si="5"/>
        <v>0</v>
      </c>
      <c r="J151">
        <v>108609</v>
      </c>
      <c r="K151">
        <v>26</v>
      </c>
      <c r="L151">
        <v>960</v>
      </c>
      <c r="M151">
        <v>1043</v>
      </c>
      <c r="N151" s="128">
        <v>-0.69198382592021335</v>
      </c>
      <c r="O151" s="1">
        <v>41783</v>
      </c>
      <c r="P151">
        <f t="shared" si="4"/>
        <v>0</v>
      </c>
      <c r="Q151" s="1"/>
      <c r="S151">
        <v>108609</v>
      </c>
    </row>
    <row r="152" spans="1:19" x14ac:dyDescent="0.3">
      <c r="A152">
        <v>108610</v>
      </c>
      <c r="C152" t="s">
        <v>113</v>
      </c>
      <c r="D152" t="s">
        <v>129</v>
      </c>
      <c r="E152" t="s">
        <v>114</v>
      </c>
      <c r="F152" t="s">
        <v>60</v>
      </c>
      <c r="G152" t="s">
        <v>112</v>
      </c>
      <c r="H152" t="s">
        <v>61</v>
      </c>
      <c r="I152">
        <f t="shared" si="5"/>
        <v>0</v>
      </c>
      <c r="J152">
        <v>108610</v>
      </c>
      <c r="K152">
        <v>27</v>
      </c>
      <c r="L152">
        <v>636</v>
      </c>
      <c r="M152">
        <v>1126</v>
      </c>
      <c r="N152" s="128">
        <v>-3.7840759904239709</v>
      </c>
      <c r="O152" s="1">
        <v>41647</v>
      </c>
      <c r="P152">
        <f t="shared" si="4"/>
        <v>0</v>
      </c>
      <c r="Q152" s="1"/>
      <c r="S152">
        <v>108610</v>
      </c>
    </row>
    <row r="153" spans="1:19" x14ac:dyDescent="0.3">
      <c r="A153">
        <v>108635</v>
      </c>
      <c r="C153" t="s">
        <v>113</v>
      </c>
      <c r="D153" t="s">
        <v>129</v>
      </c>
      <c r="E153" t="s">
        <v>112</v>
      </c>
      <c r="F153" t="s">
        <v>61</v>
      </c>
      <c r="G153" t="s">
        <v>112</v>
      </c>
      <c r="H153" t="s">
        <v>61</v>
      </c>
      <c r="I153">
        <f t="shared" si="5"/>
        <v>0</v>
      </c>
      <c r="J153">
        <v>108635</v>
      </c>
      <c r="K153">
        <v>27</v>
      </c>
      <c r="L153">
        <v>950</v>
      </c>
      <c r="M153">
        <v>1194</v>
      </c>
      <c r="N153" s="128">
        <v>-1.7770009467627994</v>
      </c>
      <c r="O153" s="1">
        <v>41823</v>
      </c>
      <c r="P153">
        <f t="shared" si="4"/>
        <v>0</v>
      </c>
      <c r="Q153" s="1"/>
      <c r="S153">
        <v>108635</v>
      </c>
    </row>
    <row r="154" spans="1:19" x14ac:dyDescent="0.3">
      <c r="A154">
        <v>108636</v>
      </c>
      <c r="C154" t="s">
        <v>113</v>
      </c>
      <c r="D154" t="s">
        <v>129</v>
      </c>
      <c r="E154" t="s">
        <v>112</v>
      </c>
      <c r="F154" t="s">
        <v>61</v>
      </c>
      <c r="G154" t="s">
        <v>112</v>
      </c>
      <c r="H154" t="s">
        <v>61</v>
      </c>
      <c r="I154">
        <f t="shared" si="5"/>
        <v>0</v>
      </c>
      <c r="J154">
        <v>108636</v>
      </c>
      <c r="K154">
        <v>27</v>
      </c>
      <c r="L154">
        <v>964</v>
      </c>
      <c r="M154">
        <v>1131</v>
      </c>
      <c r="N154" s="128">
        <v>-1.2839733979164265</v>
      </c>
      <c r="O154" s="1">
        <v>41806</v>
      </c>
      <c r="P154">
        <f t="shared" si="4"/>
        <v>0</v>
      </c>
      <c r="Q154" s="1"/>
      <c r="S154">
        <v>108636</v>
      </c>
    </row>
    <row r="155" spans="1:19" x14ac:dyDescent="0.3">
      <c r="A155">
        <v>108639</v>
      </c>
      <c r="C155" t="s">
        <v>111</v>
      </c>
      <c r="D155" t="s">
        <v>130</v>
      </c>
      <c r="E155" t="s">
        <v>112</v>
      </c>
      <c r="F155" t="s">
        <v>61</v>
      </c>
      <c r="G155" t="s">
        <v>112</v>
      </c>
      <c r="H155" t="s">
        <v>61</v>
      </c>
      <c r="I155">
        <f t="shared" si="5"/>
        <v>0</v>
      </c>
      <c r="J155">
        <v>108639</v>
      </c>
      <c r="K155">
        <v>26</v>
      </c>
      <c r="L155">
        <v>905</v>
      </c>
      <c r="M155">
        <v>1060</v>
      </c>
      <c r="N155" s="128">
        <v>-1.2715340442986054</v>
      </c>
      <c r="O155" s="1">
        <v>41824</v>
      </c>
      <c r="P155">
        <f t="shared" si="4"/>
        <v>0</v>
      </c>
      <c r="Q155" s="1"/>
      <c r="S155">
        <v>108639</v>
      </c>
    </row>
    <row r="156" spans="1:19" x14ac:dyDescent="0.3">
      <c r="A156">
        <v>108687</v>
      </c>
      <c r="C156" t="s">
        <v>113</v>
      </c>
      <c r="D156" t="s">
        <v>129</v>
      </c>
      <c r="E156" t="s">
        <v>112</v>
      </c>
      <c r="F156" t="s">
        <v>61</v>
      </c>
      <c r="G156" t="s">
        <v>112</v>
      </c>
      <c r="H156" t="s">
        <v>61</v>
      </c>
      <c r="I156">
        <f t="shared" si="5"/>
        <v>0</v>
      </c>
      <c r="J156">
        <v>108687</v>
      </c>
      <c r="K156">
        <v>27</v>
      </c>
      <c r="L156">
        <v>990</v>
      </c>
      <c r="M156">
        <v>1245</v>
      </c>
      <c r="N156" s="128">
        <v>-1.7810371922472497</v>
      </c>
      <c r="O156" s="1">
        <v>41823</v>
      </c>
      <c r="P156">
        <f t="shared" si="4"/>
        <v>0</v>
      </c>
      <c r="Q156" s="1"/>
      <c r="S156">
        <v>108687</v>
      </c>
    </row>
    <row r="157" spans="1:19" x14ac:dyDescent="0.3">
      <c r="A157">
        <v>108693</v>
      </c>
      <c r="C157" t="s">
        <v>111</v>
      </c>
      <c r="D157" t="s">
        <v>130</v>
      </c>
      <c r="E157" t="s">
        <v>112</v>
      </c>
      <c r="F157" t="s">
        <v>61</v>
      </c>
      <c r="G157" t="s">
        <v>112</v>
      </c>
      <c r="H157" t="s">
        <v>61</v>
      </c>
      <c r="I157">
        <f t="shared" si="5"/>
        <v>0</v>
      </c>
      <c r="J157">
        <v>108693</v>
      </c>
      <c r="K157">
        <v>26</v>
      </c>
      <c r="L157">
        <v>765</v>
      </c>
      <c r="M157">
        <v>996</v>
      </c>
      <c r="N157" s="128">
        <v>-2.0167627029858561</v>
      </c>
      <c r="O157" s="1">
        <v>41666</v>
      </c>
      <c r="P157">
        <f t="shared" si="4"/>
        <v>0</v>
      </c>
      <c r="Q157" s="1"/>
      <c r="S157">
        <v>108693</v>
      </c>
    </row>
    <row r="158" spans="1:19" x14ac:dyDescent="0.3">
      <c r="A158">
        <v>108725</v>
      </c>
      <c r="C158" t="s">
        <v>111</v>
      </c>
      <c r="D158" t="s">
        <v>130</v>
      </c>
      <c r="E158" t="s">
        <v>114</v>
      </c>
      <c r="F158" t="s">
        <v>60</v>
      </c>
      <c r="G158" t="s">
        <v>112</v>
      </c>
      <c r="H158" t="s">
        <v>61</v>
      </c>
      <c r="I158">
        <f t="shared" si="5"/>
        <v>0</v>
      </c>
      <c r="J158">
        <v>108725</v>
      </c>
      <c r="K158">
        <v>27</v>
      </c>
      <c r="L158">
        <v>1190</v>
      </c>
      <c r="M158">
        <v>1222</v>
      </c>
      <c r="N158" s="128">
        <v>-0.22770938589624992</v>
      </c>
      <c r="O158" s="1">
        <v>41768</v>
      </c>
      <c r="P158">
        <f t="shared" si="4"/>
        <v>0</v>
      </c>
      <c r="Q158" s="1"/>
      <c r="S158">
        <v>108725</v>
      </c>
    </row>
    <row r="159" spans="1:19" x14ac:dyDescent="0.3">
      <c r="A159">
        <v>108768</v>
      </c>
      <c r="C159" t="s">
        <v>111</v>
      </c>
      <c r="D159" t="s">
        <v>130</v>
      </c>
      <c r="E159" t="s">
        <v>112</v>
      </c>
      <c r="F159" t="s">
        <v>61</v>
      </c>
      <c r="G159" t="s">
        <v>112</v>
      </c>
      <c r="H159" t="s">
        <v>61</v>
      </c>
      <c r="I159">
        <f t="shared" si="5"/>
        <v>0</v>
      </c>
      <c r="J159">
        <v>108768</v>
      </c>
      <c r="K159">
        <v>26</v>
      </c>
      <c r="L159">
        <v>800</v>
      </c>
      <c r="M159">
        <v>975</v>
      </c>
      <c r="N159" s="128">
        <v>-1.5607580824972129</v>
      </c>
      <c r="O159" s="1">
        <v>41878</v>
      </c>
      <c r="P159">
        <f t="shared" si="4"/>
        <v>0</v>
      </c>
      <c r="Q159" s="1"/>
      <c r="S159">
        <v>108768</v>
      </c>
    </row>
    <row r="160" spans="1:19" x14ac:dyDescent="0.3">
      <c r="A160">
        <v>108769</v>
      </c>
      <c r="C160" t="s">
        <v>111</v>
      </c>
      <c r="D160" t="s">
        <v>130</v>
      </c>
      <c r="E160" t="s">
        <v>112</v>
      </c>
      <c r="F160" t="s">
        <v>61</v>
      </c>
      <c r="G160" t="s">
        <v>112</v>
      </c>
      <c r="H160" t="s">
        <v>61</v>
      </c>
      <c r="I160">
        <f t="shared" si="5"/>
        <v>0</v>
      </c>
      <c r="J160">
        <v>108769</v>
      </c>
      <c r="K160">
        <v>26</v>
      </c>
      <c r="L160">
        <v>830</v>
      </c>
      <c r="M160">
        <v>1000</v>
      </c>
      <c r="N160" s="128">
        <v>-1.4782608695652173</v>
      </c>
      <c r="O160" s="1">
        <v>41878</v>
      </c>
      <c r="P160">
        <f t="shared" si="4"/>
        <v>0</v>
      </c>
      <c r="Q160" s="1"/>
      <c r="S160">
        <v>108769</v>
      </c>
    </row>
    <row r="161" spans="1:19" x14ac:dyDescent="0.3">
      <c r="A161">
        <v>108781</v>
      </c>
      <c r="C161" t="s">
        <v>111</v>
      </c>
      <c r="D161" t="s">
        <v>130</v>
      </c>
      <c r="E161" t="s">
        <v>112</v>
      </c>
      <c r="F161" t="s">
        <v>61</v>
      </c>
      <c r="G161" t="s">
        <v>112</v>
      </c>
      <c r="H161" t="s">
        <v>61</v>
      </c>
      <c r="I161">
        <f t="shared" si="5"/>
        <v>0</v>
      </c>
      <c r="J161">
        <v>108781</v>
      </c>
      <c r="K161">
        <v>22</v>
      </c>
      <c r="L161">
        <v>490</v>
      </c>
      <c r="M161">
        <v>470</v>
      </c>
      <c r="N161" s="128">
        <v>0.37002775208140609</v>
      </c>
      <c r="O161" s="1">
        <v>41737</v>
      </c>
      <c r="P161">
        <f t="shared" si="4"/>
        <v>0</v>
      </c>
      <c r="Q161" s="1"/>
      <c r="S161">
        <v>108781</v>
      </c>
    </row>
    <row r="162" spans="1:19" x14ac:dyDescent="0.3">
      <c r="A162">
        <v>108782</v>
      </c>
      <c r="C162" t="s">
        <v>113</v>
      </c>
      <c r="D162" t="s">
        <v>129</v>
      </c>
      <c r="E162" t="s">
        <v>112</v>
      </c>
      <c r="F162" t="s">
        <v>61</v>
      </c>
      <c r="G162" t="s">
        <v>112</v>
      </c>
      <c r="H162" t="s">
        <v>61</v>
      </c>
      <c r="I162">
        <f t="shared" si="5"/>
        <v>0</v>
      </c>
      <c r="J162">
        <v>108782</v>
      </c>
      <c r="K162">
        <v>26</v>
      </c>
      <c r="L162">
        <v>715</v>
      </c>
      <c r="M162">
        <v>933</v>
      </c>
      <c r="N162" s="128">
        <v>-2.0317815368842909</v>
      </c>
      <c r="O162" s="1">
        <v>41848</v>
      </c>
      <c r="P162">
        <f t="shared" si="4"/>
        <v>0</v>
      </c>
      <c r="Q162" s="1"/>
      <c r="S162">
        <v>108782</v>
      </c>
    </row>
    <row r="163" spans="1:19" x14ac:dyDescent="0.3">
      <c r="A163">
        <v>108823</v>
      </c>
      <c r="C163" t="s">
        <v>111</v>
      </c>
      <c r="D163" t="s">
        <v>130</v>
      </c>
      <c r="E163" t="s">
        <v>112</v>
      </c>
      <c r="F163" t="s">
        <v>61</v>
      </c>
      <c r="G163" t="s">
        <v>112</v>
      </c>
      <c r="H163" t="s">
        <v>61</v>
      </c>
      <c r="I163">
        <f t="shared" si="5"/>
        <v>0</v>
      </c>
      <c r="J163">
        <v>108823</v>
      </c>
      <c r="K163">
        <v>26</v>
      </c>
      <c r="L163">
        <v>930</v>
      </c>
      <c r="M163">
        <v>1086</v>
      </c>
      <c r="N163" s="128">
        <v>-1.2490992073024261</v>
      </c>
      <c r="O163" s="1">
        <v>41850</v>
      </c>
      <c r="P163">
        <f t="shared" si="4"/>
        <v>0</v>
      </c>
      <c r="Q163" s="1"/>
      <c r="S163">
        <v>108823</v>
      </c>
    </row>
    <row r="164" spans="1:19" x14ac:dyDescent="0.3">
      <c r="A164">
        <v>108825</v>
      </c>
      <c r="C164" t="s">
        <v>111</v>
      </c>
      <c r="D164" t="s">
        <v>130</v>
      </c>
      <c r="E164" t="s">
        <v>112</v>
      </c>
      <c r="F164" t="s">
        <v>61</v>
      </c>
      <c r="G164" t="s">
        <v>112</v>
      </c>
      <c r="H164" t="s">
        <v>61</v>
      </c>
      <c r="I164">
        <f t="shared" si="5"/>
        <v>0</v>
      </c>
      <c r="J164">
        <v>108825</v>
      </c>
      <c r="K164">
        <v>26</v>
      </c>
      <c r="L164">
        <v>715</v>
      </c>
      <c r="M164">
        <v>1086</v>
      </c>
      <c r="N164" s="128">
        <v>-2.9706141404435904</v>
      </c>
      <c r="O164" s="1">
        <v>41920</v>
      </c>
      <c r="P164">
        <f t="shared" si="4"/>
        <v>0</v>
      </c>
      <c r="Q164" s="1"/>
      <c r="S164">
        <v>108825</v>
      </c>
    </row>
    <row r="165" spans="1:19" x14ac:dyDescent="0.3">
      <c r="A165">
        <v>108826</v>
      </c>
      <c r="C165" t="s">
        <v>113</v>
      </c>
      <c r="D165" t="s">
        <v>129</v>
      </c>
      <c r="E165" t="s">
        <v>112</v>
      </c>
      <c r="F165" t="s">
        <v>61</v>
      </c>
      <c r="G165" t="s">
        <v>112</v>
      </c>
      <c r="H165" t="s">
        <v>61</v>
      </c>
      <c r="I165">
        <f t="shared" si="5"/>
        <v>0</v>
      </c>
      <c r="J165">
        <v>108826</v>
      </c>
      <c r="K165">
        <v>23</v>
      </c>
      <c r="L165">
        <v>387</v>
      </c>
      <c r="M165">
        <v>589</v>
      </c>
      <c r="N165" s="128">
        <v>-2.9822100834133018</v>
      </c>
      <c r="O165" s="1">
        <v>41736</v>
      </c>
      <c r="P165">
        <f t="shared" si="4"/>
        <v>0</v>
      </c>
      <c r="Q165" s="1"/>
      <c r="S165">
        <v>108826</v>
      </c>
    </row>
    <row r="166" spans="1:19" x14ac:dyDescent="0.3">
      <c r="A166">
        <v>108842</v>
      </c>
      <c r="C166" t="s">
        <v>113</v>
      </c>
      <c r="D166" t="s">
        <v>129</v>
      </c>
      <c r="E166" t="s">
        <v>112</v>
      </c>
      <c r="F166" t="s">
        <v>61</v>
      </c>
      <c r="G166" t="s">
        <v>112</v>
      </c>
      <c r="H166" t="s">
        <v>61</v>
      </c>
      <c r="I166">
        <f t="shared" si="5"/>
        <v>0</v>
      </c>
      <c r="J166">
        <v>108842</v>
      </c>
      <c r="K166">
        <v>27</v>
      </c>
      <c r="L166">
        <v>1095</v>
      </c>
      <c r="M166">
        <v>1176</v>
      </c>
      <c r="N166" s="128">
        <v>-0.59893522626441875</v>
      </c>
      <c r="O166" s="1">
        <v>41753</v>
      </c>
      <c r="P166">
        <f t="shared" si="4"/>
        <v>0</v>
      </c>
      <c r="Q166" s="1"/>
      <c r="S166">
        <v>108842</v>
      </c>
    </row>
    <row r="167" spans="1:19" x14ac:dyDescent="0.3">
      <c r="A167">
        <v>108920</v>
      </c>
      <c r="C167" t="s">
        <v>113</v>
      </c>
      <c r="D167" t="s">
        <v>129</v>
      </c>
      <c r="E167" t="s">
        <v>112</v>
      </c>
      <c r="F167" t="s">
        <v>61</v>
      </c>
      <c r="G167" t="s">
        <v>112</v>
      </c>
      <c r="H167" t="s">
        <v>61</v>
      </c>
      <c r="I167">
        <f t="shared" si="5"/>
        <v>0</v>
      </c>
      <c r="J167">
        <v>108920</v>
      </c>
      <c r="K167">
        <v>27</v>
      </c>
      <c r="L167">
        <v>745</v>
      </c>
      <c r="M167">
        <v>1176</v>
      </c>
      <c r="N167" s="128">
        <v>-3.1869269446909194</v>
      </c>
      <c r="O167" s="1">
        <v>41836</v>
      </c>
      <c r="P167">
        <f t="shared" si="4"/>
        <v>0</v>
      </c>
      <c r="Q167" s="1"/>
      <c r="S167">
        <v>108920</v>
      </c>
    </row>
    <row r="168" spans="1:19" x14ac:dyDescent="0.3">
      <c r="A168">
        <v>108921</v>
      </c>
      <c r="C168" t="s">
        <v>111</v>
      </c>
      <c r="D168" t="s">
        <v>130</v>
      </c>
      <c r="E168" t="s">
        <v>112</v>
      </c>
      <c r="F168" t="s">
        <v>61</v>
      </c>
      <c r="G168" t="s">
        <v>112</v>
      </c>
      <c r="H168" t="s">
        <v>61</v>
      </c>
      <c r="I168">
        <f t="shared" si="5"/>
        <v>0</v>
      </c>
      <c r="J168">
        <v>108921</v>
      </c>
      <c r="K168">
        <v>25</v>
      </c>
      <c r="L168">
        <v>910</v>
      </c>
      <c r="M168">
        <v>913</v>
      </c>
      <c r="N168" s="128">
        <v>-2.8572789180437163E-2</v>
      </c>
      <c r="O168" s="1">
        <v>41838</v>
      </c>
      <c r="P168">
        <f t="shared" si="4"/>
        <v>0</v>
      </c>
      <c r="Q168" s="1"/>
      <c r="S168">
        <v>108921</v>
      </c>
    </row>
    <row r="169" spans="1:19" x14ac:dyDescent="0.3">
      <c r="A169">
        <v>108922</v>
      </c>
      <c r="C169" t="s">
        <v>111</v>
      </c>
      <c r="D169" t="s">
        <v>130</v>
      </c>
      <c r="E169" t="s">
        <v>112</v>
      </c>
      <c r="F169" t="s">
        <v>61</v>
      </c>
      <c r="G169" t="s">
        <v>112</v>
      </c>
      <c r="H169" t="s">
        <v>61</v>
      </c>
      <c r="I169">
        <f t="shared" si="5"/>
        <v>0</v>
      </c>
      <c r="J169">
        <v>108922</v>
      </c>
      <c r="K169">
        <v>23</v>
      </c>
      <c r="L169">
        <v>535</v>
      </c>
      <c r="M169">
        <v>639</v>
      </c>
      <c r="N169" s="128">
        <v>-1.4152548139076002</v>
      </c>
      <c r="O169" s="1">
        <v>41880</v>
      </c>
      <c r="P169">
        <f t="shared" si="4"/>
        <v>0</v>
      </c>
      <c r="Q169" s="1"/>
      <c r="S169">
        <v>108922</v>
      </c>
    </row>
    <row r="170" spans="1:19" x14ac:dyDescent="0.3">
      <c r="A170">
        <v>108927</v>
      </c>
      <c r="C170" t="s">
        <v>113</v>
      </c>
      <c r="D170" t="s">
        <v>129</v>
      </c>
      <c r="E170" t="s">
        <v>112</v>
      </c>
      <c r="F170" t="s">
        <v>61</v>
      </c>
      <c r="G170" t="s">
        <v>112</v>
      </c>
      <c r="H170" t="s">
        <v>61</v>
      </c>
      <c r="I170">
        <f t="shared" si="5"/>
        <v>0</v>
      </c>
      <c r="J170">
        <v>108927</v>
      </c>
      <c r="K170">
        <v>27</v>
      </c>
      <c r="L170">
        <v>1190</v>
      </c>
      <c r="M170">
        <v>1176</v>
      </c>
      <c r="N170" s="128">
        <v>0.10351966873706003</v>
      </c>
      <c r="O170" s="1">
        <v>41808</v>
      </c>
      <c r="P170">
        <f t="shared" si="4"/>
        <v>0</v>
      </c>
      <c r="Q170" s="1"/>
      <c r="S170">
        <v>108927</v>
      </c>
    </row>
    <row r="171" spans="1:19" x14ac:dyDescent="0.3">
      <c r="A171">
        <v>108929</v>
      </c>
      <c r="C171" t="s">
        <v>113</v>
      </c>
      <c r="D171" t="s">
        <v>129</v>
      </c>
      <c r="E171" t="s">
        <v>112</v>
      </c>
      <c r="F171" t="s">
        <v>61</v>
      </c>
      <c r="G171" t="s">
        <v>112</v>
      </c>
      <c r="H171" t="s">
        <v>61</v>
      </c>
      <c r="I171">
        <f t="shared" si="5"/>
        <v>0</v>
      </c>
      <c r="J171">
        <v>108929</v>
      </c>
      <c r="K171">
        <v>26</v>
      </c>
      <c r="L171">
        <v>880</v>
      </c>
      <c r="M171">
        <v>1021</v>
      </c>
      <c r="N171" s="128">
        <v>-1.2008687135374525</v>
      </c>
      <c r="O171" s="1">
        <v>41781</v>
      </c>
      <c r="P171">
        <f t="shared" si="4"/>
        <v>0</v>
      </c>
      <c r="Q171" s="1"/>
      <c r="S171">
        <v>108929</v>
      </c>
    </row>
    <row r="172" spans="1:19" x14ac:dyDescent="0.3">
      <c r="A172">
        <v>109022</v>
      </c>
      <c r="C172" t="s">
        <v>111</v>
      </c>
      <c r="D172" t="s">
        <v>130</v>
      </c>
      <c r="E172" t="s">
        <v>112</v>
      </c>
      <c r="F172" t="s">
        <v>61</v>
      </c>
      <c r="G172" t="s">
        <v>112</v>
      </c>
      <c r="H172" t="s">
        <v>61</v>
      </c>
      <c r="I172">
        <f t="shared" si="5"/>
        <v>0</v>
      </c>
      <c r="J172">
        <v>109022</v>
      </c>
      <c r="K172">
        <v>27</v>
      </c>
      <c r="L172">
        <v>1000</v>
      </c>
      <c r="M172">
        <v>1217</v>
      </c>
      <c r="N172" s="128">
        <v>-1.5504983744775105</v>
      </c>
      <c r="O172" s="1">
        <v>41817</v>
      </c>
      <c r="P172">
        <f t="shared" si="4"/>
        <v>0</v>
      </c>
      <c r="Q172" s="1"/>
      <c r="S172">
        <v>109022</v>
      </c>
    </row>
    <row r="173" spans="1:19" x14ac:dyDescent="0.3">
      <c r="A173">
        <v>109023</v>
      </c>
      <c r="C173" t="s">
        <v>111</v>
      </c>
      <c r="D173" t="s">
        <v>130</v>
      </c>
      <c r="E173" t="s">
        <v>112</v>
      </c>
      <c r="F173" t="s">
        <v>61</v>
      </c>
      <c r="G173" t="s">
        <v>112</v>
      </c>
      <c r="H173" t="s">
        <v>61</v>
      </c>
      <c r="I173">
        <f t="shared" si="5"/>
        <v>0</v>
      </c>
      <c r="J173">
        <v>109023</v>
      </c>
      <c r="K173">
        <v>27</v>
      </c>
      <c r="L173">
        <v>1040</v>
      </c>
      <c r="M173">
        <v>1217</v>
      </c>
      <c r="N173" s="128">
        <v>-1.2646922225000892</v>
      </c>
      <c r="O173" s="1">
        <v>41821</v>
      </c>
      <c r="P173">
        <f t="shared" si="4"/>
        <v>0</v>
      </c>
      <c r="Q173" s="1"/>
      <c r="S173">
        <v>109023</v>
      </c>
    </row>
    <row r="174" spans="1:19" x14ac:dyDescent="0.3">
      <c r="A174">
        <v>109062</v>
      </c>
      <c r="C174" t="s">
        <v>113</v>
      </c>
      <c r="D174" t="s">
        <v>129</v>
      </c>
      <c r="E174" t="s">
        <v>112</v>
      </c>
      <c r="F174" t="s">
        <v>61</v>
      </c>
      <c r="G174" t="s">
        <v>112</v>
      </c>
      <c r="H174" t="s">
        <v>61</v>
      </c>
      <c r="I174">
        <f t="shared" si="5"/>
        <v>0</v>
      </c>
      <c r="J174">
        <v>109062</v>
      </c>
      <c r="K174">
        <v>25</v>
      </c>
      <c r="L174">
        <v>832</v>
      </c>
      <c r="M174">
        <v>858</v>
      </c>
      <c r="N174" s="128">
        <v>-0.2635046113306983</v>
      </c>
      <c r="O174" s="1">
        <v>41880</v>
      </c>
      <c r="P174">
        <f t="shared" si="4"/>
        <v>0</v>
      </c>
      <c r="Q174" s="1"/>
      <c r="S174">
        <v>109062</v>
      </c>
    </row>
    <row r="175" spans="1:19" x14ac:dyDescent="0.3">
      <c r="A175">
        <v>109064</v>
      </c>
      <c r="C175" t="s">
        <v>111</v>
      </c>
      <c r="D175" t="s">
        <v>130</v>
      </c>
      <c r="E175" t="s">
        <v>112</v>
      </c>
      <c r="F175" t="s">
        <v>61</v>
      </c>
      <c r="G175" t="s">
        <v>112</v>
      </c>
      <c r="H175" t="s">
        <v>61</v>
      </c>
      <c r="I175">
        <f t="shared" si="5"/>
        <v>0</v>
      </c>
      <c r="J175">
        <v>109064</v>
      </c>
      <c r="K175">
        <v>23</v>
      </c>
      <c r="L175">
        <v>585</v>
      </c>
      <c r="M175">
        <v>605</v>
      </c>
      <c r="N175" s="128">
        <v>-0.2874595759971254</v>
      </c>
      <c r="O175" s="1">
        <v>41756</v>
      </c>
      <c r="P175">
        <f t="shared" si="4"/>
        <v>0</v>
      </c>
      <c r="Q175" s="1"/>
      <c r="S175">
        <v>109064</v>
      </c>
    </row>
    <row r="176" spans="1:19" x14ac:dyDescent="0.3">
      <c r="A176">
        <v>109065</v>
      </c>
      <c r="C176" t="s">
        <v>111</v>
      </c>
      <c r="D176" t="s">
        <v>130</v>
      </c>
      <c r="E176" t="s">
        <v>112</v>
      </c>
      <c r="F176" t="s">
        <v>61</v>
      </c>
      <c r="G176" t="s">
        <v>112</v>
      </c>
      <c r="H176" t="s">
        <v>61</v>
      </c>
      <c r="I176">
        <f t="shared" si="5"/>
        <v>0</v>
      </c>
      <c r="J176">
        <v>109065</v>
      </c>
      <c r="K176">
        <v>23</v>
      </c>
      <c r="L176">
        <v>572</v>
      </c>
      <c r="M176">
        <v>605</v>
      </c>
      <c r="N176" s="128">
        <v>-0.4743083003952569</v>
      </c>
      <c r="O176" s="1">
        <v>41880</v>
      </c>
      <c r="P176">
        <f t="shared" si="4"/>
        <v>0</v>
      </c>
      <c r="Q176" s="1"/>
      <c r="S176">
        <v>109065</v>
      </c>
    </row>
    <row r="177" spans="1:19" x14ac:dyDescent="0.3">
      <c r="A177">
        <v>109069</v>
      </c>
      <c r="C177" t="s">
        <v>111</v>
      </c>
      <c r="D177" t="s">
        <v>130</v>
      </c>
      <c r="E177" t="s">
        <v>112</v>
      </c>
      <c r="F177" t="s">
        <v>61</v>
      </c>
      <c r="G177" t="s">
        <v>112</v>
      </c>
      <c r="H177" t="s">
        <v>61</v>
      </c>
      <c r="I177">
        <f t="shared" si="5"/>
        <v>0</v>
      </c>
      <c r="J177">
        <v>109069</v>
      </c>
      <c r="K177">
        <v>24</v>
      </c>
      <c r="L177">
        <v>677</v>
      </c>
      <c r="M177">
        <v>688</v>
      </c>
      <c r="N177" s="128">
        <v>-0.1390293225480283</v>
      </c>
      <c r="O177" s="1">
        <v>41822</v>
      </c>
      <c r="P177">
        <f t="shared" si="4"/>
        <v>0</v>
      </c>
      <c r="Q177" s="1"/>
      <c r="S177">
        <v>109069</v>
      </c>
    </row>
    <row r="178" spans="1:19" x14ac:dyDescent="0.3">
      <c r="A178">
        <v>109070</v>
      </c>
      <c r="C178" t="s">
        <v>111</v>
      </c>
      <c r="D178" t="s">
        <v>130</v>
      </c>
      <c r="E178" t="s">
        <v>112</v>
      </c>
      <c r="F178" t="s">
        <v>61</v>
      </c>
      <c r="G178" t="s">
        <v>112</v>
      </c>
      <c r="H178" t="s">
        <v>61</v>
      </c>
      <c r="I178">
        <f t="shared" si="5"/>
        <v>0</v>
      </c>
      <c r="J178">
        <v>109070</v>
      </c>
      <c r="K178">
        <v>23</v>
      </c>
      <c r="L178">
        <v>536</v>
      </c>
      <c r="M178">
        <v>639</v>
      </c>
      <c r="N178" s="128">
        <v>-1.401646594543104</v>
      </c>
      <c r="O178" s="1">
        <v>41878</v>
      </c>
      <c r="P178">
        <f t="shared" si="4"/>
        <v>0</v>
      </c>
      <c r="Q178" s="1"/>
      <c r="S178">
        <v>109070</v>
      </c>
    </row>
    <row r="179" spans="1:19" x14ac:dyDescent="0.3">
      <c r="A179">
        <v>109071</v>
      </c>
      <c r="C179" t="s">
        <v>111</v>
      </c>
      <c r="D179" t="s">
        <v>130</v>
      </c>
      <c r="E179" t="s">
        <v>112</v>
      </c>
      <c r="F179" t="s">
        <v>61</v>
      </c>
      <c r="G179" t="s">
        <v>112</v>
      </c>
      <c r="H179" t="s">
        <v>61</v>
      </c>
      <c r="I179">
        <f t="shared" si="5"/>
        <v>0</v>
      </c>
      <c r="J179">
        <v>109071</v>
      </c>
      <c r="K179">
        <v>23</v>
      </c>
      <c r="L179">
        <v>593</v>
      </c>
      <c r="M179">
        <v>639</v>
      </c>
      <c r="N179" s="128">
        <v>-0.6259780907668232</v>
      </c>
      <c r="O179" s="1">
        <v>41878</v>
      </c>
      <c r="P179">
        <f t="shared" si="4"/>
        <v>0</v>
      </c>
      <c r="Q179" s="1"/>
      <c r="S179">
        <v>109071</v>
      </c>
    </row>
    <row r="180" spans="1:19" x14ac:dyDescent="0.3">
      <c r="A180">
        <v>109072</v>
      </c>
      <c r="C180" t="s">
        <v>113</v>
      </c>
      <c r="D180" t="s">
        <v>129</v>
      </c>
      <c r="E180" t="s">
        <v>112</v>
      </c>
      <c r="F180" t="s">
        <v>61</v>
      </c>
      <c r="G180" t="s">
        <v>112</v>
      </c>
      <c r="H180" t="s">
        <v>61</v>
      </c>
      <c r="I180">
        <f t="shared" si="5"/>
        <v>0</v>
      </c>
      <c r="J180">
        <v>109072</v>
      </c>
      <c r="K180">
        <v>24</v>
      </c>
      <c r="L180">
        <v>596</v>
      </c>
      <c r="M180">
        <v>691</v>
      </c>
      <c r="N180" s="128">
        <v>-1.1954948719562071</v>
      </c>
      <c r="O180" s="1">
        <v>41851</v>
      </c>
      <c r="P180">
        <f t="shared" si="4"/>
        <v>0</v>
      </c>
      <c r="Q180" s="1"/>
      <c r="S180">
        <v>109072</v>
      </c>
    </row>
    <row r="181" spans="1:19" x14ac:dyDescent="0.3">
      <c r="A181">
        <v>109173</v>
      </c>
      <c r="C181" t="s">
        <v>113</v>
      </c>
      <c r="D181" t="s">
        <v>129</v>
      </c>
      <c r="E181" t="s">
        <v>112</v>
      </c>
      <c r="F181" t="s">
        <v>61</v>
      </c>
      <c r="G181" t="s">
        <v>112</v>
      </c>
      <c r="H181" t="s">
        <v>61</v>
      </c>
      <c r="I181">
        <f t="shared" si="5"/>
        <v>0</v>
      </c>
      <c r="J181">
        <v>109173</v>
      </c>
      <c r="K181">
        <v>26</v>
      </c>
      <c r="L181">
        <v>990</v>
      </c>
      <c r="M181">
        <v>1086</v>
      </c>
      <c r="N181" s="128">
        <v>-0.76867643526303142</v>
      </c>
      <c r="O181" s="1">
        <v>41759</v>
      </c>
      <c r="P181">
        <f t="shared" si="4"/>
        <v>0</v>
      </c>
      <c r="Q181" s="1"/>
      <c r="S181">
        <v>109173</v>
      </c>
    </row>
    <row r="182" spans="1:19" x14ac:dyDescent="0.3">
      <c r="A182">
        <v>109233</v>
      </c>
      <c r="C182" t="s">
        <v>113</v>
      </c>
      <c r="D182" t="s">
        <v>129</v>
      </c>
      <c r="E182" t="s">
        <v>112</v>
      </c>
      <c r="F182" t="s">
        <v>61</v>
      </c>
      <c r="G182" t="s">
        <v>112</v>
      </c>
      <c r="H182" t="s">
        <v>61</v>
      </c>
      <c r="I182">
        <f t="shared" si="5"/>
        <v>0</v>
      </c>
      <c r="J182">
        <v>109233</v>
      </c>
      <c r="K182">
        <v>23</v>
      </c>
      <c r="L182">
        <v>619</v>
      </c>
      <c r="M182">
        <v>654</v>
      </c>
      <c r="N182" s="128">
        <v>-0.46536364845100381</v>
      </c>
      <c r="O182" s="1">
        <v>41860</v>
      </c>
      <c r="P182">
        <f t="shared" si="4"/>
        <v>0</v>
      </c>
      <c r="Q182" s="1"/>
      <c r="S182">
        <v>109233</v>
      </c>
    </row>
    <row r="183" spans="1:19" x14ac:dyDescent="0.3">
      <c r="A183">
        <v>109311</v>
      </c>
      <c r="C183" t="s">
        <v>113</v>
      </c>
      <c r="D183" t="s">
        <v>129</v>
      </c>
      <c r="E183" t="s">
        <v>112</v>
      </c>
      <c r="F183" t="s">
        <v>61</v>
      </c>
      <c r="G183" t="s">
        <v>114</v>
      </c>
      <c r="H183" t="s">
        <v>60</v>
      </c>
      <c r="I183">
        <f t="shared" si="5"/>
        <v>0</v>
      </c>
      <c r="J183">
        <v>109311</v>
      </c>
      <c r="K183">
        <v>24</v>
      </c>
      <c r="L183">
        <v>750</v>
      </c>
      <c r="M183">
        <v>781</v>
      </c>
      <c r="N183" s="128">
        <v>-0.34515392751767521</v>
      </c>
      <c r="O183" s="1">
        <v>41820</v>
      </c>
      <c r="P183">
        <f t="shared" si="4"/>
        <v>0</v>
      </c>
      <c r="Q183" s="1"/>
      <c r="S183">
        <v>109311</v>
      </c>
    </row>
    <row r="184" spans="1:19" x14ac:dyDescent="0.3">
      <c r="A184">
        <v>109367</v>
      </c>
      <c r="C184" t="s">
        <v>113</v>
      </c>
      <c r="D184" t="s">
        <v>129</v>
      </c>
      <c r="E184" t="s">
        <v>112</v>
      </c>
      <c r="F184" t="s">
        <v>61</v>
      </c>
      <c r="G184" t="s">
        <v>112</v>
      </c>
      <c r="H184" t="s">
        <v>61</v>
      </c>
      <c r="I184">
        <f t="shared" si="5"/>
        <v>0</v>
      </c>
      <c r="J184">
        <v>109367</v>
      </c>
      <c r="K184">
        <v>25</v>
      </c>
      <c r="L184">
        <v>750</v>
      </c>
      <c r="M184">
        <v>873</v>
      </c>
      <c r="N184" s="128">
        <v>-1.2251606155685042</v>
      </c>
      <c r="O184" s="1">
        <v>41729</v>
      </c>
      <c r="P184">
        <f t="shared" si="4"/>
        <v>0</v>
      </c>
      <c r="Q184" s="1"/>
      <c r="S184">
        <v>109367</v>
      </c>
    </row>
    <row r="185" spans="1:19" x14ac:dyDescent="0.3">
      <c r="A185">
        <v>109375</v>
      </c>
      <c r="C185" t="s">
        <v>111</v>
      </c>
      <c r="D185" t="s">
        <v>130</v>
      </c>
      <c r="E185" t="s">
        <v>112</v>
      </c>
      <c r="F185" t="s">
        <v>61</v>
      </c>
      <c r="G185" t="s">
        <v>112</v>
      </c>
      <c r="H185" t="s">
        <v>61</v>
      </c>
      <c r="I185">
        <f t="shared" si="5"/>
        <v>0</v>
      </c>
      <c r="J185">
        <v>109375</v>
      </c>
      <c r="K185">
        <v>25</v>
      </c>
      <c r="L185">
        <v>904</v>
      </c>
      <c r="M185">
        <v>796</v>
      </c>
      <c r="N185" s="128">
        <v>1.1798121039982521</v>
      </c>
      <c r="O185" s="1">
        <v>41879</v>
      </c>
      <c r="P185">
        <f t="shared" si="4"/>
        <v>0</v>
      </c>
      <c r="Q185" s="1"/>
      <c r="S185">
        <v>109375</v>
      </c>
    </row>
    <row r="186" spans="1:19" x14ac:dyDescent="0.3">
      <c r="A186">
        <v>109406</v>
      </c>
      <c r="C186" t="s">
        <v>113</v>
      </c>
      <c r="D186" t="s">
        <v>129</v>
      </c>
      <c r="E186" t="s">
        <v>112</v>
      </c>
      <c r="F186" t="s">
        <v>61</v>
      </c>
      <c r="G186" t="s">
        <v>112</v>
      </c>
      <c r="H186" t="s">
        <v>61</v>
      </c>
      <c r="I186">
        <f t="shared" si="5"/>
        <v>0</v>
      </c>
      <c r="J186">
        <v>109406</v>
      </c>
      <c r="K186">
        <v>23</v>
      </c>
      <c r="L186">
        <v>574</v>
      </c>
      <c r="M186">
        <v>639</v>
      </c>
      <c r="N186" s="128">
        <v>-0.88453425869225011</v>
      </c>
      <c r="O186" s="1">
        <v>41765</v>
      </c>
      <c r="P186">
        <f t="shared" si="4"/>
        <v>0</v>
      </c>
      <c r="Q186" s="1"/>
      <c r="S186">
        <v>109406</v>
      </c>
    </row>
    <row r="187" spans="1:19" x14ac:dyDescent="0.3">
      <c r="A187">
        <v>109501</v>
      </c>
      <c r="C187" t="s">
        <v>113</v>
      </c>
      <c r="D187" t="s">
        <v>129</v>
      </c>
      <c r="E187" t="s">
        <v>112</v>
      </c>
      <c r="F187" t="s">
        <v>61</v>
      </c>
      <c r="G187" t="s">
        <v>112</v>
      </c>
      <c r="H187" t="s">
        <v>61</v>
      </c>
      <c r="I187">
        <f t="shared" si="5"/>
        <v>0</v>
      </c>
      <c r="J187">
        <v>109501</v>
      </c>
      <c r="K187">
        <v>26</v>
      </c>
      <c r="L187">
        <v>885</v>
      </c>
      <c r="M187">
        <v>954</v>
      </c>
      <c r="N187" s="128">
        <v>-0.62893081761006286</v>
      </c>
      <c r="O187" s="1">
        <v>41739</v>
      </c>
      <c r="P187">
        <f t="shared" si="4"/>
        <v>0</v>
      </c>
      <c r="Q187" s="1"/>
      <c r="S187">
        <v>109501</v>
      </c>
    </row>
    <row r="188" spans="1:19" x14ac:dyDescent="0.3">
      <c r="A188">
        <v>109505</v>
      </c>
      <c r="C188" t="s">
        <v>113</v>
      </c>
      <c r="D188" t="s">
        <v>129</v>
      </c>
      <c r="E188" t="s">
        <v>112</v>
      </c>
      <c r="F188" t="s">
        <v>61</v>
      </c>
      <c r="G188" t="s">
        <v>112</v>
      </c>
      <c r="H188" t="s">
        <v>61</v>
      </c>
      <c r="I188">
        <f t="shared" si="5"/>
        <v>0</v>
      </c>
      <c r="J188">
        <v>109505</v>
      </c>
      <c r="K188">
        <v>27</v>
      </c>
      <c r="L188">
        <v>850</v>
      </c>
      <c r="M188">
        <v>1148</v>
      </c>
      <c r="N188" s="128">
        <v>-2.2572337524617478</v>
      </c>
      <c r="O188" s="1">
        <v>41719</v>
      </c>
      <c r="P188">
        <f t="shared" si="4"/>
        <v>0</v>
      </c>
      <c r="Q188" s="1"/>
      <c r="S188">
        <v>109505</v>
      </c>
    </row>
    <row r="189" spans="1:19" x14ac:dyDescent="0.3">
      <c r="A189">
        <v>109561</v>
      </c>
      <c r="C189" t="s">
        <v>113</v>
      </c>
      <c r="D189" t="s">
        <v>129</v>
      </c>
      <c r="E189" t="s">
        <v>112</v>
      </c>
      <c r="F189" t="s">
        <v>61</v>
      </c>
      <c r="G189" t="s">
        <v>112</v>
      </c>
      <c r="H189" t="s">
        <v>61</v>
      </c>
      <c r="I189">
        <f t="shared" si="5"/>
        <v>0</v>
      </c>
      <c r="J189">
        <v>109561</v>
      </c>
      <c r="K189">
        <v>26</v>
      </c>
      <c r="L189">
        <v>968</v>
      </c>
      <c r="M189">
        <v>979</v>
      </c>
      <c r="N189" s="128">
        <v>-9.7703957010258913E-2</v>
      </c>
      <c r="O189" s="1">
        <v>41653</v>
      </c>
      <c r="P189">
        <f t="shared" si="4"/>
        <v>0</v>
      </c>
      <c r="Q189" s="1"/>
      <c r="S189">
        <v>109561</v>
      </c>
    </row>
    <row r="190" spans="1:19" x14ac:dyDescent="0.3">
      <c r="A190">
        <v>109585</v>
      </c>
      <c r="C190" t="s">
        <v>111</v>
      </c>
      <c r="D190" t="s">
        <v>130</v>
      </c>
      <c r="E190" t="s">
        <v>112</v>
      </c>
      <c r="F190" t="s">
        <v>61</v>
      </c>
      <c r="G190" t="s">
        <v>112</v>
      </c>
      <c r="H190" t="s">
        <v>61</v>
      </c>
      <c r="I190">
        <f t="shared" si="5"/>
        <v>0</v>
      </c>
      <c r="J190">
        <v>109585</v>
      </c>
      <c r="K190">
        <v>27</v>
      </c>
      <c r="L190">
        <v>808</v>
      </c>
      <c r="M190">
        <v>1217</v>
      </c>
      <c r="N190" s="128">
        <v>-2.9223679039691328</v>
      </c>
      <c r="O190" s="1">
        <v>41857</v>
      </c>
      <c r="P190">
        <f t="shared" si="4"/>
        <v>0</v>
      </c>
      <c r="Q190" s="1"/>
      <c r="S190">
        <v>109585</v>
      </c>
    </row>
    <row r="191" spans="1:19" x14ac:dyDescent="0.3">
      <c r="A191">
        <v>109586</v>
      </c>
      <c r="C191" t="s">
        <v>111</v>
      </c>
      <c r="D191" t="s">
        <v>130</v>
      </c>
      <c r="E191" t="s">
        <v>112</v>
      </c>
      <c r="F191" t="s">
        <v>61</v>
      </c>
      <c r="G191" t="s">
        <v>112</v>
      </c>
      <c r="H191" t="s">
        <v>61</v>
      </c>
      <c r="I191">
        <f t="shared" si="5"/>
        <v>0</v>
      </c>
      <c r="J191">
        <v>109586</v>
      </c>
      <c r="K191">
        <v>27</v>
      </c>
      <c r="L191">
        <v>1493</v>
      </c>
      <c r="M191">
        <v>1245</v>
      </c>
      <c r="N191" s="128">
        <v>1.7321459752051684</v>
      </c>
      <c r="O191" s="1">
        <v>41855</v>
      </c>
      <c r="P191">
        <f t="shared" si="4"/>
        <v>0</v>
      </c>
      <c r="Q191" s="1"/>
      <c r="S191">
        <v>109586</v>
      </c>
    </row>
    <row r="192" spans="1:19" x14ac:dyDescent="0.3">
      <c r="A192">
        <v>109603</v>
      </c>
      <c r="C192" t="s">
        <v>113</v>
      </c>
      <c r="D192" t="s">
        <v>129</v>
      </c>
      <c r="E192" t="s">
        <v>112</v>
      </c>
      <c r="F192" t="s">
        <v>61</v>
      </c>
      <c r="G192" t="s">
        <v>112</v>
      </c>
      <c r="H192" t="s">
        <v>61</v>
      </c>
      <c r="I192">
        <f t="shared" si="5"/>
        <v>0</v>
      </c>
      <c r="J192">
        <v>109603</v>
      </c>
      <c r="K192">
        <v>23</v>
      </c>
      <c r="L192">
        <v>530</v>
      </c>
      <c r="M192">
        <v>606</v>
      </c>
      <c r="N192" s="128">
        <v>-1.090543836992395</v>
      </c>
      <c r="O192" s="1">
        <v>41717</v>
      </c>
      <c r="P192">
        <f t="shared" si="4"/>
        <v>0</v>
      </c>
      <c r="Q192" s="1"/>
      <c r="S192">
        <v>109603</v>
      </c>
    </row>
    <row r="193" spans="1:19" x14ac:dyDescent="0.3">
      <c r="A193">
        <v>109639</v>
      </c>
      <c r="C193" t="s">
        <v>113</v>
      </c>
      <c r="D193" t="s">
        <v>129</v>
      </c>
      <c r="E193" t="s">
        <v>112</v>
      </c>
      <c r="F193" t="s">
        <v>61</v>
      </c>
      <c r="G193" t="s">
        <v>112</v>
      </c>
      <c r="H193" t="s">
        <v>61</v>
      </c>
      <c r="I193">
        <f t="shared" si="5"/>
        <v>0</v>
      </c>
      <c r="J193">
        <v>109639</v>
      </c>
      <c r="K193">
        <v>25</v>
      </c>
      <c r="L193">
        <v>728</v>
      </c>
      <c r="M193">
        <v>838</v>
      </c>
      <c r="N193" s="128">
        <v>-1.1414340562415688</v>
      </c>
      <c r="O193" s="1">
        <v>41805</v>
      </c>
      <c r="P193">
        <f t="shared" si="4"/>
        <v>0</v>
      </c>
      <c r="Q193" s="1"/>
      <c r="S193">
        <v>109639</v>
      </c>
    </row>
    <row r="194" spans="1:19" x14ac:dyDescent="0.3">
      <c r="A194">
        <v>109731</v>
      </c>
      <c r="C194" t="s">
        <v>113</v>
      </c>
      <c r="D194" t="s">
        <v>129</v>
      </c>
      <c r="E194" t="s">
        <v>112</v>
      </c>
      <c r="F194" t="s">
        <v>61</v>
      </c>
      <c r="G194" t="s">
        <v>112</v>
      </c>
      <c r="H194" t="s">
        <v>61</v>
      </c>
      <c r="I194">
        <f t="shared" si="5"/>
        <v>0</v>
      </c>
      <c r="J194">
        <v>109731</v>
      </c>
      <c r="K194">
        <v>26</v>
      </c>
      <c r="L194">
        <v>810</v>
      </c>
      <c r="M194">
        <v>1000</v>
      </c>
      <c r="N194" s="128">
        <v>-1.6521739130434783</v>
      </c>
      <c r="O194" s="1">
        <v>41856</v>
      </c>
      <c r="P194">
        <f t="shared" ref="P194:P257" si="6">IF(J194=S194,0,1)</f>
        <v>0</v>
      </c>
      <c r="Q194" s="1"/>
      <c r="S194">
        <v>109731</v>
      </c>
    </row>
    <row r="195" spans="1:19" x14ac:dyDescent="0.3">
      <c r="A195">
        <v>109746</v>
      </c>
      <c r="C195" t="s">
        <v>111</v>
      </c>
      <c r="D195" t="s">
        <v>130</v>
      </c>
      <c r="E195" t="s">
        <v>112</v>
      </c>
      <c r="F195" t="s">
        <v>61</v>
      </c>
      <c r="G195" t="s">
        <v>112</v>
      </c>
      <c r="H195" t="s">
        <v>61</v>
      </c>
      <c r="I195">
        <f t="shared" ref="I195:I258" si="7">IF(A195=S195,0,1)</f>
        <v>0</v>
      </c>
      <c r="J195">
        <v>109746</v>
      </c>
      <c r="K195">
        <v>22</v>
      </c>
      <c r="L195">
        <v>496</v>
      </c>
      <c r="M195">
        <v>559</v>
      </c>
      <c r="N195" s="128">
        <v>-0.98001088900987798</v>
      </c>
      <c r="O195" s="1">
        <v>41913</v>
      </c>
      <c r="P195">
        <f t="shared" si="6"/>
        <v>0</v>
      </c>
      <c r="Q195" s="1"/>
      <c r="S195">
        <v>109746</v>
      </c>
    </row>
    <row r="196" spans="1:19" x14ac:dyDescent="0.3">
      <c r="A196">
        <v>109747</v>
      </c>
      <c r="C196" t="s">
        <v>111</v>
      </c>
      <c r="D196" t="s">
        <v>130</v>
      </c>
      <c r="E196" t="s">
        <v>112</v>
      </c>
      <c r="F196" t="s">
        <v>61</v>
      </c>
      <c r="G196" t="s">
        <v>112</v>
      </c>
      <c r="H196" t="s">
        <v>61</v>
      </c>
      <c r="I196">
        <f t="shared" si="7"/>
        <v>0</v>
      </c>
      <c r="J196">
        <v>109747</v>
      </c>
      <c r="K196">
        <v>22</v>
      </c>
      <c r="L196">
        <v>448</v>
      </c>
      <c r="M196">
        <v>559</v>
      </c>
      <c r="N196" s="128">
        <v>-1.726685852065023</v>
      </c>
      <c r="O196" s="1">
        <v>41913</v>
      </c>
      <c r="P196">
        <f t="shared" si="6"/>
        <v>0</v>
      </c>
      <c r="Q196" s="1"/>
      <c r="S196">
        <v>109747</v>
      </c>
    </row>
    <row r="197" spans="1:19" x14ac:dyDescent="0.3">
      <c r="A197">
        <v>109755</v>
      </c>
      <c r="C197" t="s">
        <v>113</v>
      </c>
      <c r="D197" t="s">
        <v>129</v>
      </c>
      <c r="E197" t="s">
        <v>112</v>
      </c>
      <c r="F197" t="s">
        <v>61</v>
      </c>
      <c r="G197" t="s">
        <v>112</v>
      </c>
      <c r="H197" t="s">
        <v>61</v>
      </c>
      <c r="I197">
        <f t="shared" si="7"/>
        <v>0</v>
      </c>
      <c r="J197">
        <v>109755</v>
      </c>
      <c r="K197">
        <v>27</v>
      </c>
      <c r="L197">
        <v>910</v>
      </c>
      <c r="M197">
        <v>1126</v>
      </c>
      <c r="N197" s="128">
        <v>-1.6680824774113829</v>
      </c>
      <c r="O197" s="1">
        <v>41831</v>
      </c>
      <c r="P197">
        <f t="shared" si="6"/>
        <v>0</v>
      </c>
      <c r="Q197" s="1"/>
      <c r="S197">
        <v>109755</v>
      </c>
    </row>
    <row r="198" spans="1:19" x14ac:dyDescent="0.3">
      <c r="A198">
        <v>109765</v>
      </c>
      <c r="C198" t="s">
        <v>113</v>
      </c>
      <c r="D198" t="s">
        <v>129</v>
      </c>
      <c r="E198" t="s">
        <v>112</v>
      </c>
      <c r="F198" t="s">
        <v>61</v>
      </c>
      <c r="G198" t="s">
        <v>112</v>
      </c>
      <c r="H198" t="s">
        <v>61</v>
      </c>
      <c r="I198">
        <f t="shared" si="7"/>
        <v>0</v>
      </c>
      <c r="J198">
        <v>109765</v>
      </c>
      <c r="K198">
        <v>25</v>
      </c>
      <c r="L198">
        <v>883</v>
      </c>
      <c r="M198">
        <v>897</v>
      </c>
      <c r="N198" s="128">
        <v>-0.13571809413019242</v>
      </c>
      <c r="O198" s="1">
        <v>41885</v>
      </c>
      <c r="P198">
        <f t="shared" si="6"/>
        <v>0</v>
      </c>
      <c r="Q198" s="1"/>
      <c r="S198">
        <v>109765</v>
      </c>
    </row>
    <row r="199" spans="1:19" x14ac:dyDescent="0.3">
      <c r="A199">
        <v>109850</v>
      </c>
      <c r="C199" t="s">
        <v>113</v>
      </c>
      <c r="D199" t="s">
        <v>129</v>
      </c>
      <c r="E199" t="s">
        <v>112</v>
      </c>
      <c r="F199" t="s">
        <v>61</v>
      </c>
      <c r="G199" t="s">
        <v>112</v>
      </c>
      <c r="H199" t="s">
        <v>61</v>
      </c>
      <c r="I199">
        <f t="shared" si="7"/>
        <v>0</v>
      </c>
      <c r="J199">
        <v>109850</v>
      </c>
      <c r="K199">
        <v>23</v>
      </c>
      <c r="L199">
        <v>685</v>
      </c>
      <c r="M199">
        <v>590</v>
      </c>
      <c r="N199" s="128">
        <v>1.4001473839351508</v>
      </c>
      <c r="O199" s="1">
        <v>41920</v>
      </c>
      <c r="P199">
        <f t="shared" si="6"/>
        <v>0</v>
      </c>
      <c r="Q199" s="1"/>
      <c r="S199">
        <v>109850</v>
      </c>
    </row>
    <row r="200" spans="1:19" x14ac:dyDescent="0.3">
      <c r="A200">
        <v>109871</v>
      </c>
      <c r="C200" t="s">
        <v>111</v>
      </c>
      <c r="D200" t="s">
        <v>130</v>
      </c>
      <c r="E200" t="s">
        <v>112</v>
      </c>
      <c r="F200" t="s">
        <v>61</v>
      </c>
      <c r="G200" t="s">
        <v>112</v>
      </c>
      <c r="H200" t="s">
        <v>61</v>
      </c>
      <c r="I200">
        <f t="shared" si="7"/>
        <v>0</v>
      </c>
      <c r="J200">
        <v>109871</v>
      </c>
      <c r="K200">
        <v>27</v>
      </c>
      <c r="L200">
        <v>1150</v>
      </c>
      <c r="M200">
        <v>1194</v>
      </c>
      <c r="N200" s="128">
        <v>-0.32044279367853762</v>
      </c>
      <c r="O200" s="1">
        <v>41768</v>
      </c>
      <c r="P200">
        <f t="shared" si="6"/>
        <v>0</v>
      </c>
      <c r="Q200" s="1"/>
      <c r="S200">
        <v>109871</v>
      </c>
    </row>
    <row r="201" spans="1:19" x14ac:dyDescent="0.3">
      <c r="A201">
        <v>109944</v>
      </c>
      <c r="C201" t="s">
        <v>113</v>
      </c>
      <c r="D201" t="s">
        <v>129</v>
      </c>
      <c r="E201" t="s">
        <v>112</v>
      </c>
      <c r="F201" t="s">
        <v>61</v>
      </c>
      <c r="G201" t="s">
        <v>112</v>
      </c>
      <c r="H201" t="s">
        <v>61</v>
      </c>
      <c r="I201">
        <f t="shared" si="7"/>
        <v>0</v>
      </c>
      <c r="J201">
        <v>109944</v>
      </c>
      <c r="K201">
        <v>27</v>
      </c>
      <c r="L201">
        <v>1034</v>
      </c>
      <c r="M201">
        <v>1245</v>
      </c>
      <c r="N201" s="128">
        <v>-1.4737209708398811</v>
      </c>
      <c r="O201" s="1">
        <v>41765</v>
      </c>
      <c r="P201">
        <f t="shared" si="6"/>
        <v>0</v>
      </c>
      <c r="Q201" s="1"/>
      <c r="S201">
        <v>109944</v>
      </c>
    </row>
    <row r="202" spans="1:19" x14ac:dyDescent="0.3">
      <c r="A202">
        <v>110143</v>
      </c>
      <c r="C202" t="s">
        <v>111</v>
      </c>
      <c r="D202" t="s">
        <v>130</v>
      </c>
      <c r="E202" t="s">
        <v>112</v>
      </c>
      <c r="F202" t="s">
        <v>61</v>
      </c>
      <c r="G202" t="s">
        <v>112</v>
      </c>
      <c r="H202" t="s">
        <v>61</v>
      </c>
      <c r="I202">
        <f t="shared" si="7"/>
        <v>0</v>
      </c>
      <c r="J202">
        <v>110143</v>
      </c>
      <c r="K202">
        <v>25</v>
      </c>
      <c r="L202">
        <v>758</v>
      </c>
      <c r="M202">
        <v>819</v>
      </c>
      <c r="N202" s="128">
        <v>-0.6476615172267346</v>
      </c>
      <c r="O202" s="1">
        <v>41879</v>
      </c>
      <c r="P202">
        <f t="shared" si="6"/>
        <v>0</v>
      </c>
      <c r="Q202" s="1"/>
      <c r="S202">
        <v>110143</v>
      </c>
    </row>
    <row r="203" spans="1:19" x14ac:dyDescent="0.3">
      <c r="A203">
        <v>110147</v>
      </c>
      <c r="C203" t="s">
        <v>113</v>
      </c>
      <c r="D203" t="s">
        <v>129</v>
      </c>
      <c r="E203" t="s">
        <v>112</v>
      </c>
      <c r="F203" t="s">
        <v>61</v>
      </c>
      <c r="G203" t="s">
        <v>112</v>
      </c>
      <c r="H203" t="s">
        <v>61</v>
      </c>
      <c r="I203">
        <f t="shared" si="7"/>
        <v>0</v>
      </c>
      <c r="J203">
        <v>110147</v>
      </c>
      <c r="K203">
        <v>23</v>
      </c>
      <c r="L203">
        <v>670</v>
      </c>
      <c r="M203">
        <v>656</v>
      </c>
      <c r="N203" s="128">
        <v>0.1855779427359491</v>
      </c>
      <c r="O203" s="1">
        <v>41919</v>
      </c>
      <c r="P203">
        <f t="shared" si="6"/>
        <v>0</v>
      </c>
      <c r="Q203" s="1"/>
      <c r="S203">
        <v>110147</v>
      </c>
    </row>
    <row r="204" spans="1:19" x14ac:dyDescent="0.3">
      <c r="A204">
        <v>110178</v>
      </c>
      <c r="C204" t="s">
        <v>113</v>
      </c>
      <c r="D204" t="s">
        <v>129</v>
      </c>
      <c r="E204" t="s">
        <v>112</v>
      </c>
      <c r="F204" t="s">
        <v>61</v>
      </c>
      <c r="G204" t="s">
        <v>112</v>
      </c>
      <c r="H204" t="s">
        <v>61</v>
      </c>
      <c r="I204">
        <f t="shared" si="7"/>
        <v>0</v>
      </c>
      <c r="J204">
        <v>110178</v>
      </c>
      <c r="K204">
        <v>27</v>
      </c>
      <c r="L204">
        <v>1015</v>
      </c>
      <c r="M204">
        <v>1082</v>
      </c>
      <c r="N204" s="128">
        <v>-0.53845535642529929</v>
      </c>
      <c r="O204" s="1">
        <v>41774</v>
      </c>
      <c r="P204">
        <f t="shared" si="6"/>
        <v>0</v>
      </c>
      <c r="Q204" s="1"/>
      <c r="S204">
        <v>110178</v>
      </c>
    </row>
    <row r="205" spans="1:19" x14ac:dyDescent="0.3">
      <c r="A205">
        <v>110217</v>
      </c>
      <c r="C205" t="s">
        <v>113</v>
      </c>
      <c r="D205" t="s">
        <v>129</v>
      </c>
      <c r="E205" t="s">
        <v>112</v>
      </c>
      <c r="F205" t="s">
        <v>61</v>
      </c>
      <c r="G205" t="s">
        <v>114</v>
      </c>
      <c r="H205" t="s">
        <v>60</v>
      </c>
      <c r="I205">
        <f t="shared" si="7"/>
        <v>0</v>
      </c>
      <c r="J205">
        <v>110217</v>
      </c>
      <c r="K205">
        <v>26</v>
      </c>
      <c r="L205">
        <v>969</v>
      </c>
      <c r="M205">
        <v>996</v>
      </c>
      <c r="N205" s="128">
        <v>-0.23572551073860659</v>
      </c>
      <c r="O205" s="1">
        <v>41823</v>
      </c>
      <c r="P205">
        <f t="shared" si="6"/>
        <v>0</v>
      </c>
      <c r="Q205" s="1"/>
      <c r="S205">
        <v>110217</v>
      </c>
    </row>
    <row r="206" spans="1:19" x14ac:dyDescent="0.3">
      <c r="A206">
        <v>110220</v>
      </c>
      <c r="C206" t="s">
        <v>111</v>
      </c>
      <c r="D206" t="s">
        <v>130</v>
      </c>
      <c r="E206" t="s">
        <v>112</v>
      </c>
      <c r="F206" t="s">
        <v>61</v>
      </c>
      <c r="G206" t="s">
        <v>112</v>
      </c>
      <c r="H206" t="s">
        <v>61</v>
      </c>
      <c r="I206">
        <f t="shared" si="7"/>
        <v>0</v>
      </c>
      <c r="J206">
        <v>110220</v>
      </c>
      <c r="K206">
        <v>27</v>
      </c>
      <c r="L206">
        <v>800</v>
      </c>
      <c r="M206">
        <v>1222</v>
      </c>
      <c r="N206" s="128">
        <v>-3.0029175265067956</v>
      </c>
      <c r="O206" s="1">
        <v>41657</v>
      </c>
      <c r="P206">
        <f t="shared" si="6"/>
        <v>0</v>
      </c>
      <c r="Q206" s="1"/>
      <c r="S206">
        <v>110220</v>
      </c>
    </row>
    <row r="207" spans="1:19" x14ac:dyDescent="0.3">
      <c r="A207">
        <v>110232</v>
      </c>
      <c r="C207" t="s">
        <v>111</v>
      </c>
      <c r="D207" t="s">
        <v>130</v>
      </c>
      <c r="E207" t="s">
        <v>112</v>
      </c>
      <c r="F207" t="s">
        <v>61</v>
      </c>
      <c r="G207" t="s">
        <v>112</v>
      </c>
      <c r="H207" t="s">
        <v>61</v>
      </c>
      <c r="I207">
        <f t="shared" si="7"/>
        <v>0</v>
      </c>
      <c r="J207">
        <v>110232</v>
      </c>
      <c r="K207">
        <v>27</v>
      </c>
      <c r="L207">
        <v>1040</v>
      </c>
      <c r="M207">
        <v>1245</v>
      </c>
      <c r="N207" s="128">
        <v>-1.4318142133752401</v>
      </c>
      <c r="O207" s="1">
        <v>41849</v>
      </c>
      <c r="P207">
        <f t="shared" si="6"/>
        <v>0</v>
      </c>
      <c r="Q207" s="1"/>
      <c r="S207">
        <v>110232</v>
      </c>
    </row>
    <row r="208" spans="1:19" x14ac:dyDescent="0.3">
      <c r="A208">
        <v>110239</v>
      </c>
      <c r="C208" t="s">
        <v>111</v>
      </c>
      <c r="D208" t="s">
        <v>130</v>
      </c>
      <c r="E208" t="s">
        <v>112</v>
      </c>
      <c r="F208" t="s">
        <v>61</v>
      </c>
      <c r="G208" t="s">
        <v>112</v>
      </c>
      <c r="H208" t="s">
        <v>61</v>
      </c>
      <c r="I208">
        <f t="shared" si="7"/>
        <v>0</v>
      </c>
      <c r="J208">
        <v>110239</v>
      </c>
      <c r="K208">
        <v>27</v>
      </c>
      <c r="L208">
        <v>785</v>
      </c>
      <c r="M208">
        <v>1245</v>
      </c>
      <c r="N208" s="128">
        <v>-3.2128514056224895</v>
      </c>
      <c r="O208" s="1">
        <v>41761</v>
      </c>
      <c r="P208">
        <f t="shared" si="6"/>
        <v>0</v>
      </c>
      <c r="Q208" s="1"/>
      <c r="S208">
        <v>110239</v>
      </c>
    </row>
    <row r="209" spans="1:19" x14ac:dyDescent="0.3">
      <c r="A209">
        <v>110273</v>
      </c>
      <c r="C209" t="s">
        <v>111</v>
      </c>
      <c r="D209" t="s">
        <v>130</v>
      </c>
      <c r="E209" t="s">
        <v>112</v>
      </c>
      <c r="F209" t="s">
        <v>61</v>
      </c>
      <c r="G209" t="s">
        <v>112</v>
      </c>
      <c r="H209" t="s">
        <v>61</v>
      </c>
      <c r="I209">
        <f t="shared" si="7"/>
        <v>0</v>
      </c>
      <c r="J209">
        <v>110273</v>
      </c>
      <c r="K209">
        <v>25</v>
      </c>
      <c r="L209">
        <v>750</v>
      </c>
      <c r="M209">
        <v>873</v>
      </c>
      <c r="N209" s="128">
        <v>-1.2251606155685042</v>
      </c>
      <c r="O209" s="1">
        <v>41715</v>
      </c>
      <c r="P209">
        <f t="shared" si="6"/>
        <v>0</v>
      </c>
      <c r="Q209" s="1"/>
      <c r="S209">
        <v>110273</v>
      </c>
    </row>
    <row r="210" spans="1:19" x14ac:dyDescent="0.3">
      <c r="A210">
        <v>110274</v>
      </c>
      <c r="C210" t="s">
        <v>111</v>
      </c>
      <c r="D210" t="s">
        <v>130</v>
      </c>
      <c r="E210" t="s">
        <v>112</v>
      </c>
      <c r="F210" t="s">
        <v>61</v>
      </c>
      <c r="G210" t="s">
        <v>112</v>
      </c>
      <c r="H210" t="s">
        <v>61</v>
      </c>
      <c r="I210">
        <f t="shared" si="7"/>
        <v>0</v>
      </c>
      <c r="J210">
        <v>110274</v>
      </c>
      <c r="K210">
        <v>25</v>
      </c>
      <c r="L210">
        <v>800</v>
      </c>
      <c r="M210">
        <v>873</v>
      </c>
      <c r="N210" s="128">
        <v>-0.72712784501220173</v>
      </c>
      <c r="O210" s="1">
        <v>41824</v>
      </c>
      <c r="P210">
        <f t="shared" si="6"/>
        <v>0</v>
      </c>
      <c r="Q210" s="1"/>
      <c r="S210">
        <v>110274</v>
      </c>
    </row>
    <row r="211" spans="1:19" x14ac:dyDescent="0.3">
      <c r="A211">
        <v>110303</v>
      </c>
      <c r="C211" t="s">
        <v>113</v>
      </c>
      <c r="D211" t="s">
        <v>129</v>
      </c>
      <c r="E211" t="s">
        <v>114</v>
      </c>
      <c r="F211" t="s">
        <v>60</v>
      </c>
      <c r="G211" t="s">
        <v>112</v>
      </c>
      <c r="H211" t="s">
        <v>61</v>
      </c>
      <c r="I211">
        <f t="shared" si="7"/>
        <v>0</v>
      </c>
      <c r="J211">
        <v>110303</v>
      </c>
      <c r="K211">
        <v>25</v>
      </c>
      <c r="L211">
        <v>987</v>
      </c>
      <c r="M211">
        <v>893</v>
      </c>
      <c r="N211" s="128">
        <v>0.91533180778032031</v>
      </c>
      <c r="O211" s="1">
        <v>41779</v>
      </c>
      <c r="P211">
        <f t="shared" si="6"/>
        <v>0</v>
      </c>
      <c r="Q211" s="1"/>
      <c r="S211">
        <v>110303</v>
      </c>
    </row>
    <row r="212" spans="1:19" x14ac:dyDescent="0.3">
      <c r="A212">
        <v>110305</v>
      </c>
      <c r="C212" t="s">
        <v>113</v>
      </c>
      <c r="D212" t="s">
        <v>129</v>
      </c>
      <c r="E212" t="s">
        <v>112</v>
      </c>
      <c r="F212" t="s">
        <v>61</v>
      </c>
      <c r="G212" t="s">
        <v>112</v>
      </c>
      <c r="H212" t="s">
        <v>61</v>
      </c>
      <c r="I212">
        <f t="shared" si="7"/>
        <v>0</v>
      </c>
      <c r="J212">
        <v>110305</v>
      </c>
      <c r="K212">
        <v>25</v>
      </c>
      <c r="L212">
        <v>840</v>
      </c>
      <c r="M212">
        <v>815</v>
      </c>
      <c r="N212" s="128">
        <v>0.26673779674579884</v>
      </c>
      <c r="O212" s="1">
        <v>41871</v>
      </c>
      <c r="P212">
        <f t="shared" si="6"/>
        <v>0</v>
      </c>
      <c r="Q212" s="1"/>
      <c r="S212">
        <v>110305</v>
      </c>
    </row>
    <row r="213" spans="1:19" x14ac:dyDescent="0.3">
      <c r="A213">
        <v>110374</v>
      </c>
      <c r="C213" t="s">
        <v>113</v>
      </c>
      <c r="D213" t="s">
        <v>129</v>
      </c>
      <c r="E213" t="s">
        <v>112</v>
      </c>
      <c r="F213" t="s">
        <v>61</v>
      </c>
      <c r="G213" t="s">
        <v>112</v>
      </c>
      <c r="H213" t="s">
        <v>61</v>
      </c>
      <c r="I213">
        <f t="shared" si="7"/>
        <v>0</v>
      </c>
      <c r="J213">
        <v>110374</v>
      </c>
      <c r="K213">
        <v>24</v>
      </c>
      <c r="L213">
        <v>585</v>
      </c>
      <c r="M213">
        <v>688</v>
      </c>
      <c r="N213" s="128">
        <v>-1.3018200202224468</v>
      </c>
      <c r="O213" s="1">
        <v>41764</v>
      </c>
      <c r="P213">
        <f t="shared" si="6"/>
        <v>0</v>
      </c>
      <c r="Q213" s="1"/>
      <c r="S213">
        <v>110374</v>
      </c>
    </row>
    <row r="214" spans="1:19" x14ac:dyDescent="0.3">
      <c r="A214">
        <v>110448</v>
      </c>
      <c r="C214" t="s">
        <v>113</v>
      </c>
      <c r="D214" t="s">
        <v>129</v>
      </c>
      <c r="E214" t="s">
        <v>112</v>
      </c>
      <c r="F214" t="s">
        <v>61</v>
      </c>
      <c r="G214" t="s">
        <v>112</v>
      </c>
      <c r="H214" t="s">
        <v>61</v>
      </c>
      <c r="I214">
        <f t="shared" si="7"/>
        <v>0</v>
      </c>
      <c r="J214">
        <v>110448</v>
      </c>
      <c r="K214">
        <v>26</v>
      </c>
      <c r="L214">
        <v>1030</v>
      </c>
      <c r="M214">
        <v>958</v>
      </c>
      <c r="N214" s="128">
        <v>0.65353544522102203</v>
      </c>
      <c r="O214" s="1">
        <v>41737</v>
      </c>
      <c r="P214">
        <f t="shared" si="6"/>
        <v>0</v>
      </c>
      <c r="Q214" s="1"/>
      <c r="S214">
        <v>110448</v>
      </c>
    </row>
    <row r="215" spans="1:19" x14ac:dyDescent="0.3">
      <c r="A215">
        <v>110454</v>
      </c>
      <c r="C215" t="s">
        <v>111</v>
      </c>
      <c r="D215" t="s">
        <v>130</v>
      </c>
      <c r="E215" t="s">
        <v>112</v>
      </c>
      <c r="F215" t="s">
        <v>61</v>
      </c>
      <c r="G215" t="s">
        <v>112</v>
      </c>
      <c r="H215" t="s">
        <v>61</v>
      </c>
      <c r="I215">
        <f t="shared" si="7"/>
        <v>0</v>
      </c>
      <c r="J215">
        <v>110454</v>
      </c>
      <c r="K215">
        <v>25</v>
      </c>
      <c r="L215">
        <v>650</v>
      </c>
      <c r="M215">
        <v>917</v>
      </c>
      <c r="N215" s="128">
        <v>-2.5318856384239723</v>
      </c>
      <c r="O215" s="1">
        <v>41897</v>
      </c>
      <c r="P215">
        <f t="shared" si="6"/>
        <v>0</v>
      </c>
      <c r="Q215" s="1"/>
      <c r="S215">
        <v>110454</v>
      </c>
    </row>
    <row r="216" spans="1:19" x14ac:dyDescent="0.3">
      <c r="A216">
        <v>110456</v>
      </c>
      <c r="C216" t="s">
        <v>111</v>
      </c>
      <c r="D216" t="s">
        <v>130</v>
      </c>
      <c r="E216" t="s">
        <v>112</v>
      </c>
      <c r="F216" t="s">
        <v>61</v>
      </c>
      <c r="G216" t="s">
        <v>112</v>
      </c>
      <c r="H216" t="s">
        <v>61</v>
      </c>
      <c r="I216">
        <f t="shared" si="7"/>
        <v>0</v>
      </c>
      <c r="J216">
        <v>110456</v>
      </c>
      <c r="K216">
        <v>25</v>
      </c>
      <c r="L216">
        <v>864</v>
      </c>
      <c r="M216">
        <v>917</v>
      </c>
      <c r="N216" s="128">
        <v>-0.50258404058603201</v>
      </c>
      <c r="O216" s="1">
        <v>41904</v>
      </c>
      <c r="P216">
        <f t="shared" si="6"/>
        <v>0</v>
      </c>
      <c r="Q216" s="1"/>
      <c r="S216">
        <v>110456</v>
      </c>
    </row>
    <row r="217" spans="1:19" x14ac:dyDescent="0.3">
      <c r="A217">
        <v>110580</v>
      </c>
      <c r="C217" t="s">
        <v>113</v>
      </c>
      <c r="D217" t="s">
        <v>129</v>
      </c>
      <c r="E217" t="s">
        <v>112</v>
      </c>
      <c r="F217" t="s">
        <v>61</v>
      </c>
      <c r="G217" t="s">
        <v>112</v>
      </c>
      <c r="H217" t="s">
        <v>61</v>
      </c>
      <c r="I217">
        <f t="shared" si="7"/>
        <v>0</v>
      </c>
      <c r="J217">
        <v>110580</v>
      </c>
      <c r="K217">
        <v>26</v>
      </c>
      <c r="L217">
        <v>976</v>
      </c>
      <c r="M217">
        <v>958</v>
      </c>
      <c r="N217" s="128">
        <v>0.16338386130525551</v>
      </c>
      <c r="O217" s="1">
        <v>41647</v>
      </c>
      <c r="P217">
        <f t="shared" si="6"/>
        <v>0</v>
      </c>
      <c r="Q217" s="1"/>
      <c r="S217">
        <v>110580</v>
      </c>
    </row>
    <row r="218" spans="1:19" x14ac:dyDescent="0.3">
      <c r="A218">
        <v>110619</v>
      </c>
      <c r="C218" t="s">
        <v>113</v>
      </c>
      <c r="D218" t="s">
        <v>129</v>
      </c>
      <c r="E218" t="s">
        <v>112</v>
      </c>
      <c r="F218" t="s">
        <v>61</v>
      </c>
      <c r="G218" t="s">
        <v>112</v>
      </c>
      <c r="H218" t="s">
        <v>61</v>
      </c>
      <c r="I218">
        <f t="shared" si="7"/>
        <v>0</v>
      </c>
      <c r="J218">
        <v>110619</v>
      </c>
      <c r="K218">
        <v>25</v>
      </c>
      <c r="L218">
        <v>698</v>
      </c>
      <c r="M218">
        <v>796</v>
      </c>
      <c r="N218" s="128">
        <v>-1.0705702425169323</v>
      </c>
      <c r="O218" s="1">
        <v>41918</v>
      </c>
      <c r="P218">
        <f t="shared" si="6"/>
        <v>0</v>
      </c>
      <c r="Q218" s="1"/>
      <c r="S218">
        <v>110619</v>
      </c>
    </row>
    <row r="219" spans="1:19" x14ac:dyDescent="0.3">
      <c r="A219">
        <v>110648</v>
      </c>
      <c r="C219" t="s">
        <v>113</v>
      </c>
      <c r="D219" t="s">
        <v>129</v>
      </c>
      <c r="E219" t="s">
        <v>112</v>
      </c>
      <c r="F219" t="s">
        <v>61</v>
      </c>
      <c r="G219" t="s">
        <v>112</v>
      </c>
      <c r="H219" t="s">
        <v>61</v>
      </c>
      <c r="I219">
        <f t="shared" si="7"/>
        <v>0</v>
      </c>
      <c r="J219">
        <v>110648</v>
      </c>
      <c r="K219">
        <v>27</v>
      </c>
      <c r="L219">
        <v>1120</v>
      </c>
      <c r="M219">
        <v>1108</v>
      </c>
      <c r="N219" s="128">
        <v>9.4176738345628633E-2</v>
      </c>
      <c r="O219" s="1">
        <v>41866</v>
      </c>
      <c r="P219">
        <f t="shared" si="6"/>
        <v>0</v>
      </c>
      <c r="Q219" s="1"/>
      <c r="S219">
        <v>110648</v>
      </c>
    </row>
    <row r="220" spans="1:19" x14ac:dyDescent="0.3">
      <c r="A220">
        <v>110658</v>
      </c>
      <c r="C220" t="s">
        <v>113</v>
      </c>
      <c r="D220" t="s">
        <v>129</v>
      </c>
      <c r="E220" t="s">
        <v>112</v>
      </c>
      <c r="F220" t="s">
        <v>61</v>
      </c>
      <c r="G220" t="s">
        <v>112</v>
      </c>
      <c r="H220" t="s">
        <v>61</v>
      </c>
      <c r="I220">
        <f t="shared" si="7"/>
        <v>0</v>
      </c>
      <c r="J220">
        <v>110658</v>
      </c>
      <c r="K220">
        <v>24</v>
      </c>
      <c r="L220">
        <v>765</v>
      </c>
      <c r="M220">
        <v>781</v>
      </c>
      <c r="N220" s="128">
        <v>-0.17814396258976786</v>
      </c>
      <c r="O220" s="1">
        <v>41888</v>
      </c>
      <c r="P220">
        <f t="shared" si="6"/>
        <v>0</v>
      </c>
      <c r="Q220" s="1"/>
      <c r="S220">
        <v>110658</v>
      </c>
    </row>
    <row r="221" spans="1:19" x14ac:dyDescent="0.3">
      <c r="A221">
        <v>110759</v>
      </c>
      <c r="C221" t="s">
        <v>111</v>
      </c>
      <c r="D221" t="s">
        <v>130</v>
      </c>
      <c r="E221" t="s">
        <v>112</v>
      </c>
      <c r="F221" t="s">
        <v>61</v>
      </c>
      <c r="G221" t="s">
        <v>112</v>
      </c>
      <c r="H221" t="s">
        <v>61</v>
      </c>
      <c r="I221">
        <f t="shared" si="7"/>
        <v>0</v>
      </c>
      <c r="J221">
        <v>110759</v>
      </c>
      <c r="K221">
        <v>27</v>
      </c>
      <c r="L221">
        <v>796</v>
      </c>
      <c r="M221">
        <v>1126</v>
      </c>
      <c r="N221" s="128">
        <v>-2.5484593404896128</v>
      </c>
      <c r="O221" s="1">
        <v>41814</v>
      </c>
      <c r="P221">
        <f t="shared" si="6"/>
        <v>0</v>
      </c>
      <c r="Q221" s="1"/>
      <c r="S221">
        <v>110759</v>
      </c>
    </row>
    <row r="222" spans="1:19" x14ac:dyDescent="0.3">
      <c r="A222">
        <v>110760</v>
      </c>
      <c r="C222" t="s">
        <v>111</v>
      </c>
      <c r="D222" t="s">
        <v>130</v>
      </c>
      <c r="E222" t="s">
        <v>112</v>
      </c>
      <c r="F222" t="s">
        <v>61</v>
      </c>
      <c r="G222" t="s">
        <v>112</v>
      </c>
      <c r="H222" t="s">
        <v>61</v>
      </c>
      <c r="I222">
        <f t="shared" si="7"/>
        <v>0</v>
      </c>
      <c r="J222">
        <v>110760</v>
      </c>
      <c r="K222">
        <v>27</v>
      </c>
      <c r="L222">
        <v>857</v>
      </c>
      <c r="M222">
        <v>1153</v>
      </c>
      <c r="N222" s="128">
        <v>-2.2323617029299747</v>
      </c>
      <c r="O222" s="1">
        <v>41819</v>
      </c>
      <c r="P222">
        <f t="shared" si="6"/>
        <v>0</v>
      </c>
      <c r="Q222" s="1"/>
      <c r="S222">
        <v>110760</v>
      </c>
    </row>
    <row r="223" spans="1:19" x14ac:dyDescent="0.3">
      <c r="A223">
        <v>110821</v>
      </c>
      <c r="C223" t="s">
        <v>113</v>
      </c>
      <c r="D223" t="s">
        <v>129</v>
      </c>
      <c r="E223" t="s">
        <v>112</v>
      </c>
      <c r="F223" t="s">
        <v>61</v>
      </c>
      <c r="G223" t="s">
        <v>112</v>
      </c>
      <c r="H223" t="s">
        <v>61</v>
      </c>
      <c r="I223">
        <f t="shared" si="7"/>
        <v>0</v>
      </c>
      <c r="J223">
        <v>110821</v>
      </c>
      <c r="K223">
        <v>23</v>
      </c>
      <c r="L223">
        <v>500</v>
      </c>
      <c r="M223">
        <v>654</v>
      </c>
      <c r="N223" s="128">
        <v>-2.047600053184417</v>
      </c>
      <c r="O223" s="1">
        <v>41852</v>
      </c>
      <c r="P223">
        <f t="shared" si="6"/>
        <v>0</v>
      </c>
      <c r="Q223" s="1"/>
      <c r="S223">
        <v>110821</v>
      </c>
    </row>
    <row r="224" spans="1:19" x14ac:dyDescent="0.3">
      <c r="A224">
        <v>111125</v>
      </c>
      <c r="C224" t="s">
        <v>113</v>
      </c>
      <c r="D224" t="s">
        <v>129</v>
      </c>
      <c r="E224" t="s">
        <v>114</v>
      </c>
      <c r="F224" t="s">
        <v>60</v>
      </c>
      <c r="G224" t="s">
        <v>112</v>
      </c>
      <c r="H224" t="s">
        <v>61</v>
      </c>
      <c r="I224">
        <f t="shared" si="7"/>
        <v>0</v>
      </c>
      <c r="J224">
        <v>111125</v>
      </c>
      <c r="K224">
        <v>25</v>
      </c>
      <c r="L224">
        <v>725</v>
      </c>
      <c r="M224">
        <v>819</v>
      </c>
      <c r="N224" s="128">
        <v>-0.99803578064447629</v>
      </c>
      <c r="O224" s="1">
        <v>41814</v>
      </c>
      <c r="P224">
        <f t="shared" si="6"/>
        <v>0</v>
      </c>
      <c r="Q224" s="1"/>
      <c r="S224">
        <v>111125</v>
      </c>
    </row>
    <row r="225" spans="1:19" x14ac:dyDescent="0.3">
      <c r="A225">
        <v>111139</v>
      </c>
      <c r="C225" t="s">
        <v>113</v>
      </c>
      <c r="D225" t="s">
        <v>129</v>
      </c>
      <c r="E225" t="s">
        <v>112</v>
      </c>
      <c r="F225" t="s">
        <v>61</v>
      </c>
      <c r="G225" t="s">
        <v>112</v>
      </c>
      <c r="H225" t="s">
        <v>61</v>
      </c>
      <c r="I225">
        <f t="shared" si="7"/>
        <v>0</v>
      </c>
      <c r="J225">
        <v>111139</v>
      </c>
      <c r="K225">
        <v>23</v>
      </c>
      <c r="L225">
        <v>600</v>
      </c>
      <c r="M225">
        <v>639</v>
      </c>
      <c r="N225" s="128">
        <v>-0.53072055521535011</v>
      </c>
      <c r="O225" s="1">
        <v>41970</v>
      </c>
      <c r="P225">
        <f t="shared" si="6"/>
        <v>0</v>
      </c>
      <c r="Q225" s="1"/>
      <c r="S225">
        <v>111139</v>
      </c>
    </row>
    <row r="226" spans="1:19" x14ac:dyDescent="0.3">
      <c r="A226">
        <v>111183</v>
      </c>
      <c r="C226" t="s">
        <v>111</v>
      </c>
      <c r="D226" t="s">
        <v>130</v>
      </c>
      <c r="E226" t="s">
        <v>112</v>
      </c>
      <c r="F226" t="s">
        <v>61</v>
      </c>
      <c r="G226" t="s">
        <v>114</v>
      </c>
      <c r="H226" t="s">
        <v>60</v>
      </c>
      <c r="I226">
        <f t="shared" si="7"/>
        <v>0</v>
      </c>
      <c r="J226">
        <v>111183</v>
      </c>
      <c r="K226">
        <v>27</v>
      </c>
      <c r="L226">
        <v>945</v>
      </c>
      <c r="M226">
        <v>1082</v>
      </c>
      <c r="N226" s="128">
        <v>-1.1010206541830747</v>
      </c>
      <c r="O226" s="1">
        <v>41892</v>
      </c>
      <c r="P226">
        <f t="shared" si="6"/>
        <v>0</v>
      </c>
      <c r="Q226" s="1"/>
      <c r="S226">
        <v>111183</v>
      </c>
    </row>
    <row r="227" spans="1:19" x14ac:dyDescent="0.3">
      <c r="A227">
        <v>111189</v>
      </c>
      <c r="C227" t="s">
        <v>111</v>
      </c>
      <c r="D227" t="s">
        <v>130</v>
      </c>
      <c r="E227" t="s">
        <v>112</v>
      </c>
      <c r="F227" t="s">
        <v>61</v>
      </c>
      <c r="G227" t="s">
        <v>114</v>
      </c>
      <c r="H227" t="s">
        <v>60</v>
      </c>
      <c r="I227">
        <f t="shared" si="7"/>
        <v>0</v>
      </c>
      <c r="J227">
        <v>111189</v>
      </c>
      <c r="K227">
        <v>27</v>
      </c>
      <c r="L227">
        <v>1015</v>
      </c>
      <c r="M227">
        <v>1108</v>
      </c>
      <c r="N227" s="128">
        <v>-0.72986972217862189</v>
      </c>
      <c r="O227" s="1">
        <v>41892</v>
      </c>
      <c r="P227">
        <f t="shared" si="6"/>
        <v>0</v>
      </c>
      <c r="Q227" s="1"/>
      <c r="S227">
        <v>111189</v>
      </c>
    </row>
    <row r="228" spans="1:19" x14ac:dyDescent="0.3">
      <c r="A228">
        <v>111223</v>
      </c>
      <c r="C228" t="s">
        <v>113</v>
      </c>
      <c r="D228" t="s">
        <v>129</v>
      </c>
      <c r="E228" t="s">
        <v>112</v>
      </c>
      <c r="F228" t="s">
        <v>61</v>
      </c>
      <c r="G228" t="s">
        <v>112</v>
      </c>
      <c r="H228" t="s">
        <v>61</v>
      </c>
      <c r="I228">
        <f t="shared" si="7"/>
        <v>0</v>
      </c>
      <c r="J228">
        <v>111223</v>
      </c>
      <c r="K228">
        <v>25</v>
      </c>
      <c r="L228">
        <v>920</v>
      </c>
      <c r="M228">
        <v>858</v>
      </c>
      <c r="N228" s="128">
        <v>0.62835715009628057</v>
      </c>
      <c r="O228" s="1">
        <v>41791</v>
      </c>
      <c r="P228">
        <f t="shared" si="6"/>
        <v>0</v>
      </c>
      <c r="Q228" s="1"/>
      <c r="S228">
        <v>111223</v>
      </c>
    </row>
    <row r="229" spans="1:19" x14ac:dyDescent="0.3">
      <c r="A229">
        <v>111250</v>
      </c>
      <c r="C229" t="s">
        <v>113</v>
      </c>
      <c r="D229" t="s">
        <v>129</v>
      </c>
      <c r="E229" t="s">
        <v>112</v>
      </c>
      <c r="F229" t="s">
        <v>61</v>
      </c>
      <c r="G229" t="s">
        <v>112</v>
      </c>
      <c r="H229" t="s">
        <v>61</v>
      </c>
      <c r="I229">
        <f t="shared" si="7"/>
        <v>0</v>
      </c>
      <c r="J229">
        <v>111250</v>
      </c>
      <c r="K229">
        <v>26</v>
      </c>
      <c r="L229">
        <v>1030</v>
      </c>
      <c r="M229">
        <v>1043</v>
      </c>
      <c r="N229" s="128">
        <v>-0.10838300887906957</v>
      </c>
      <c r="O229" s="1">
        <v>41947</v>
      </c>
      <c r="P229">
        <f t="shared" si="6"/>
        <v>0</v>
      </c>
      <c r="Q229" s="1"/>
      <c r="S229">
        <v>111250</v>
      </c>
    </row>
    <row r="230" spans="1:19" x14ac:dyDescent="0.3">
      <c r="A230">
        <v>111251</v>
      </c>
      <c r="C230" t="s">
        <v>111</v>
      </c>
      <c r="D230" t="s">
        <v>130</v>
      </c>
      <c r="E230" t="s">
        <v>112</v>
      </c>
      <c r="F230" t="s">
        <v>61</v>
      </c>
      <c r="G230" t="s">
        <v>112</v>
      </c>
      <c r="H230" t="s">
        <v>61</v>
      </c>
      <c r="I230">
        <f t="shared" si="7"/>
        <v>0</v>
      </c>
      <c r="J230">
        <v>111251</v>
      </c>
      <c r="K230">
        <v>23</v>
      </c>
      <c r="L230">
        <v>510</v>
      </c>
      <c r="M230">
        <v>558</v>
      </c>
      <c r="N230" s="128">
        <v>-0.74801309022907903</v>
      </c>
      <c r="O230" s="1">
        <v>41905</v>
      </c>
      <c r="P230">
        <f t="shared" si="6"/>
        <v>0</v>
      </c>
      <c r="Q230" s="1"/>
      <c r="S230">
        <v>111251</v>
      </c>
    </row>
    <row r="231" spans="1:19" x14ac:dyDescent="0.3">
      <c r="A231">
        <v>111296</v>
      </c>
      <c r="C231" t="s">
        <v>113</v>
      </c>
      <c r="D231" t="s">
        <v>129</v>
      </c>
      <c r="E231" t="s">
        <v>112</v>
      </c>
      <c r="F231" t="s">
        <v>61</v>
      </c>
      <c r="G231" t="s">
        <v>112</v>
      </c>
      <c r="H231" t="s">
        <v>61</v>
      </c>
      <c r="I231">
        <f t="shared" si="7"/>
        <v>0</v>
      </c>
      <c r="J231">
        <v>111296</v>
      </c>
      <c r="K231">
        <v>25</v>
      </c>
      <c r="L231">
        <v>776</v>
      </c>
      <c r="M231">
        <v>819</v>
      </c>
      <c r="N231" s="128">
        <v>-0.45654828263523917</v>
      </c>
      <c r="O231" s="1">
        <v>41914</v>
      </c>
      <c r="P231">
        <f t="shared" si="6"/>
        <v>0</v>
      </c>
      <c r="Q231" s="1"/>
      <c r="S231">
        <v>111296</v>
      </c>
    </row>
    <row r="232" spans="1:19" x14ac:dyDescent="0.3">
      <c r="A232">
        <v>111304</v>
      </c>
      <c r="C232" t="s">
        <v>111</v>
      </c>
      <c r="D232" t="s">
        <v>130</v>
      </c>
      <c r="E232" t="s">
        <v>112</v>
      </c>
      <c r="F232" t="s">
        <v>61</v>
      </c>
      <c r="G232" t="s">
        <v>112</v>
      </c>
      <c r="H232" t="s">
        <v>61</v>
      </c>
      <c r="I232">
        <f t="shared" si="7"/>
        <v>0</v>
      </c>
      <c r="J232">
        <v>111304</v>
      </c>
      <c r="K232">
        <v>23</v>
      </c>
      <c r="L232">
        <v>530</v>
      </c>
      <c r="M232">
        <v>574</v>
      </c>
      <c r="N232" s="128">
        <v>-0.66656567186789872</v>
      </c>
      <c r="O232" s="1">
        <v>41882</v>
      </c>
      <c r="P232">
        <f t="shared" si="6"/>
        <v>0</v>
      </c>
      <c r="Q232" s="1"/>
      <c r="S232">
        <v>111304</v>
      </c>
    </row>
    <row r="233" spans="1:19" x14ac:dyDescent="0.3">
      <c r="A233">
        <v>111325</v>
      </c>
      <c r="C233" t="s">
        <v>113</v>
      </c>
      <c r="D233" t="s">
        <v>129</v>
      </c>
      <c r="E233" t="s">
        <v>112</v>
      </c>
      <c r="F233" t="s">
        <v>61</v>
      </c>
      <c r="G233" t="s">
        <v>114</v>
      </c>
      <c r="H233" t="s">
        <v>60</v>
      </c>
      <c r="I233">
        <f t="shared" si="7"/>
        <v>0</v>
      </c>
      <c r="J233">
        <v>111325</v>
      </c>
      <c r="K233">
        <v>25</v>
      </c>
      <c r="L233">
        <v>685</v>
      </c>
      <c r="M233">
        <v>819</v>
      </c>
      <c r="N233" s="128">
        <v>-1.4227318575144661</v>
      </c>
      <c r="O233" s="1">
        <v>41893</v>
      </c>
      <c r="P233">
        <f t="shared" si="6"/>
        <v>0</v>
      </c>
      <c r="Q233" s="1"/>
      <c r="S233">
        <v>111325</v>
      </c>
    </row>
    <row r="234" spans="1:19" x14ac:dyDescent="0.3">
      <c r="A234">
        <v>111337</v>
      </c>
      <c r="C234" t="s">
        <v>111</v>
      </c>
      <c r="D234" t="s">
        <v>130</v>
      </c>
      <c r="E234" t="s">
        <v>112</v>
      </c>
      <c r="F234" t="s">
        <v>61</v>
      </c>
      <c r="G234" t="s">
        <v>114</v>
      </c>
      <c r="H234" t="s">
        <v>60</v>
      </c>
      <c r="I234">
        <f t="shared" si="7"/>
        <v>0</v>
      </c>
      <c r="J234">
        <v>111337</v>
      </c>
      <c r="K234">
        <v>26</v>
      </c>
      <c r="L234">
        <v>724</v>
      </c>
      <c r="M234">
        <v>958</v>
      </c>
      <c r="N234" s="128">
        <v>-2.1239901969683217</v>
      </c>
      <c r="O234" s="1">
        <v>41921</v>
      </c>
      <c r="P234">
        <f t="shared" si="6"/>
        <v>0</v>
      </c>
      <c r="Q234" s="1"/>
      <c r="S234">
        <v>111337</v>
      </c>
    </row>
    <row r="235" spans="1:19" x14ac:dyDescent="0.3">
      <c r="A235">
        <v>111338</v>
      </c>
      <c r="C235" t="s">
        <v>111</v>
      </c>
      <c r="D235" t="s">
        <v>130</v>
      </c>
      <c r="E235" t="s">
        <v>112</v>
      </c>
      <c r="F235" t="s">
        <v>61</v>
      </c>
      <c r="G235" t="s">
        <v>114</v>
      </c>
      <c r="H235" t="s">
        <v>60</v>
      </c>
      <c r="I235">
        <f t="shared" si="7"/>
        <v>0</v>
      </c>
      <c r="J235">
        <v>111338</v>
      </c>
      <c r="K235">
        <v>26</v>
      </c>
      <c r="L235">
        <v>744</v>
      </c>
      <c r="M235">
        <v>958</v>
      </c>
      <c r="N235" s="128">
        <v>-1.9424525732958156</v>
      </c>
      <c r="O235" s="1">
        <v>41921</v>
      </c>
      <c r="P235">
        <f t="shared" si="6"/>
        <v>0</v>
      </c>
      <c r="Q235" s="1"/>
      <c r="S235">
        <v>111338</v>
      </c>
    </row>
    <row r="236" spans="1:19" x14ac:dyDescent="0.3">
      <c r="A236">
        <v>111343</v>
      </c>
      <c r="C236" t="s">
        <v>113</v>
      </c>
      <c r="D236" t="s">
        <v>129</v>
      </c>
      <c r="E236" t="s">
        <v>112</v>
      </c>
      <c r="F236" t="s">
        <v>61</v>
      </c>
      <c r="G236" t="s">
        <v>112</v>
      </c>
      <c r="H236" t="s">
        <v>61</v>
      </c>
      <c r="I236">
        <f t="shared" si="7"/>
        <v>0</v>
      </c>
      <c r="J236">
        <v>111343</v>
      </c>
      <c r="K236">
        <v>24</v>
      </c>
      <c r="L236">
        <v>622</v>
      </c>
      <c r="M236">
        <v>741</v>
      </c>
      <c r="N236" s="128">
        <v>-1.3964677580238221</v>
      </c>
      <c r="O236" s="1">
        <v>41929</v>
      </c>
      <c r="P236">
        <f t="shared" si="6"/>
        <v>0</v>
      </c>
      <c r="Q236" s="1"/>
      <c r="S236">
        <v>111343</v>
      </c>
    </row>
    <row r="237" spans="1:19" x14ac:dyDescent="0.3">
      <c r="A237">
        <v>111440</v>
      </c>
      <c r="C237" t="s">
        <v>113</v>
      </c>
      <c r="D237" t="s">
        <v>129</v>
      </c>
      <c r="E237" t="s">
        <v>112</v>
      </c>
      <c r="F237" t="s">
        <v>61</v>
      </c>
      <c r="G237" t="s">
        <v>112</v>
      </c>
      <c r="H237" t="s">
        <v>61</v>
      </c>
      <c r="I237">
        <f t="shared" si="7"/>
        <v>0</v>
      </c>
      <c r="J237">
        <v>111440</v>
      </c>
      <c r="K237">
        <v>23</v>
      </c>
      <c r="L237">
        <v>520</v>
      </c>
      <c r="M237">
        <v>605</v>
      </c>
      <c r="N237" s="128">
        <v>-1.2217031979877828</v>
      </c>
      <c r="O237" s="1">
        <v>41927</v>
      </c>
      <c r="P237">
        <f t="shared" si="6"/>
        <v>0</v>
      </c>
      <c r="Q237" s="1"/>
      <c r="S237">
        <v>111440</v>
      </c>
    </row>
    <row r="238" spans="1:19" x14ac:dyDescent="0.3">
      <c r="A238">
        <v>111441</v>
      </c>
      <c r="C238" t="s">
        <v>113</v>
      </c>
      <c r="D238" t="s">
        <v>129</v>
      </c>
      <c r="E238" t="s">
        <v>112</v>
      </c>
      <c r="F238" t="s">
        <v>61</v>
      </c>
      <c r="G238" t="s">
        <v>112</v>
      </c>
      <c r="H238" t="s">
        <v>61</v>
      </c>
      <c r="I238">
        <f t="shared" si="7"/>
        <v>0</v>
      </c>
      <c r="J238">
        <v>111441</v>
      </c>
      <c r="K238">
        <v>25</v>
      </c>
      <c r="L238">
        <v>725</v>
      </c>
      <c r="M238">
        <v>858</v>
      </c>
      <c r="N238" s="128">
        <v>-1.3479274348839565</v>
      </c>
      <c r="O238" s="1">
        <v>41877</v>
      </c>
      <c r="P238">
        <f t="shared" si="6"/>
        <v>0</v>
      </c>
      <c r="Q238" s="1"/>
      <c r="S238">
        <v>111441</v>
      </c>
    </row>
    <row r="239" spans="1:19" x14ac:dyDescent="0.3">
      <c r="A239">
        <v>111445</v>
      </c>
      <c r="C239" t="s">
        <v>113</v>
      </c>
      <c r="D239" t="s">
        <v>129</v>
      </c>
      <c r="E239" t="s">
        <v>112</v>
      </c>
      <c r="F239" t="s">
        <v>61</v>
      </c>
      <c r="G239" t="s">
        <v>112</v>
      </c>
      <c r="H239" t="s">
        <v>61</v>
      </c>
      <c r="I239">
        <f t="shared" si="7"/>
        <v>0</v>
      </c>
      <c r="J239">
        <v>111445</v>
      </c>
      <c r="K239">
        <v>26</v>
      </c>
      <c r="L239">
        <v>904</v>
      </c>
      <c r="M239">
        <v>1038</v>
      </c>
      <c r="N239" s="128">
        <v>-1.1225601072296221</v>
      </c>
      <c r="O239" s="1">
        <v>41907</v>
      </c>
      <c r="P239">
        <f t="shared" si="6"/>
        <v>0</v>
      </c>
      <c r="Q239" s="1"/>
      <c r="S239">
        <v>111445</v>
      </c>
    </row>
    <row r="240" spans="1:19" x14ac:dyDescent="0.3">
      <c r="A240">
        <v>111609</v>
      </c>
      <c r="C240" t="s">
        <v>113</v>
      </c>
      <c r="D240" t="s">
        <v>129</v>
      </c>
      <c r="E240" t="s">
        <v>112</v>
      </c>
      <c r="F240" t="s">
        <v>61</v>
      </c>
      <c r="G240" t="s">
        <v>112</v>
      </c>
      <c r="H240" t="s">
        <v>61</v>
      </c>
      <c r="I240">
        <f t="shared" si="7"/>
        <v>0</v>
      </c>
      <c r="J240">
        <v>111609</v>
      </c>
      <c r="K240">
        <v>27</v>
      </c>
      <c r="L240">
        <v>864</v>
      </c>
      <c r="M240">
        <v>1126</v>
      </c>
      <c r="N240" s="128">
        <v>-2.0233222642675108</v>
      </c>
      <c r="O240" s="1">
        <v>41800</v>
      </c>
      <c r="P240">
        <f t="shared" si="6"/>
        <v>0</v>
      </c>
      <c r="Q240" s="1"/>
      <c r="S240">
        <v>111609</v>
      </c>
    </row>
    <row r="241" spans="1:19" x14ac:dyDescent="0.3">
      <c r="A241">
        <v>111625</v>
      </c>
      <c r="C241" t="s">
        <v>113</v>
      </c>
      <c r="D241" t="s">
        <v>129</v>
      </c>
      <c r="E241" t="s">
        <v>112</v>
      </c>
      <c r="F241" t="s">
        <v>61</v>
      </c>
      <c r="G241" t="s">
        <v>112</v>
      </c>
      <c r="H241" t="s">
        <v>61</v>
      </c>
      <c r="I241">
        <f t="shared" si="7"/>
        <v>0</v>
      </c>
      <c r="J241">
        <v>111625</v>
      </c>
      <c r="K241">
        <v>26</v>
      </c>
      <c r="L241">
        <v>632</v>
      </c>
      <c r="M241">
        <v>1086</v>
      </c>
      <c r="N241" s="128">
        <v>-3.6351989750980862</v>
      </c>
      <c r="O241" s="1">
        <v>41855</v>
      </c>
      <c r="P241">
        <f t="shared" si="6"/>
        <v>0</v>
      </c>
      <c r="Q241" s="1"/>
      <c r="S241">
        <v>111625</v>
      </c>
    </row>
    <row r="242" spans="1:19" x14ac:dyDescent="0.3">
      <c r="A242">
        <v>111657</v>
      </c>
      <c r="C242" t="s">
        <v>113</v>
      </c>
      <c r="D242" t="s">
        <v>129</v>
      </c>
      <c r="E242" t="s">
        <v>112</v>
      </c>
      <c r="F242" t="s">
        <v>61</v>
      </c>
      <c r="G242" t="s">
        <v>112</v>
      </c>
      <c r="H242" t="s">
        <v>61</v>
      </c>
      <c r="I242">
        <f t="shared" si="7"/>
        <v>0</v>
      </c>
      <c r="J242">
        <v>111657</v>
      </c>
      <c r="K242">
        <v>24</v>
      </c>
      <c r="L242">
        <v>638</v>
      </c>
      <c r="M242">
        <v>691</v>
      </c>
      <c r="N242" s="128">
        <v>-0.66696029698609449</v>
      </c>
      <c r="O242" s="1">
        <v>41827</v>
      </c>
      <c r="P242">
        <f t="shared" si="6"/>
        <v>0</v>
      </c>
      <c r="Q242" s="1"/>
      <c r="S242">
        <v>111657</v>
      </c>
    </row>
    <row r="243" spans="1:19" x14ac:dyDescent="0.3">
      <c r="A243">
        <v>111727</v>
      </c>
      <c r="C243" t="s">
        <v>113</v>
      </c>
      <c r="D243" t="s">
        <v>129</v>
      </c>
      <c r="E243" t="s">
        <v>112</v>
      </c>
      <c r="F243" t="s">
        <v>61</v>
      </c>
      <c r="G243" t="s">
        <v>112</v>
      </c>
      <c r="H243" t="s">
        <v>61</v>
      </c>
      <c r="I243">
        <f t="shared" si="7"/>
        <v>0</v>
      </c>
      <c r="J243">
        <v>111727</v>
      </c>
      <c r="K243">
        <v>27</v>
      </c>
      <c r="L243">
        <v>1285</v>
      </c>
      <c r="M243">
        <v>1245</v>
      </c>
      <c r="N243" s="128">
        <v>0.27937838309760782</v>
      </c>
      <c r="O243" s="1">
        <v>41976</v>
      </c>
      <c r="P243">
        <f t="shared" si="6"/>
        <v>0</v>
      </c>
      <c r="Q243" s="1"/>
      <c r="S243">
        <v>111727</v>
      </c>
    </row>
    <row r="244" spans="1:19" x14ac:dyDescent="0.3">
      <c r="A244">
        <v>111824</v>
      </c>
      <c r="C244" t="s">
        <v>113</v>
      </c>
      <c r="D244" t="s">
        <v>129</v>
      </c>
      <c r="E244" t="s">
        <v>114</v>
      </c>
      <c r="F244" t="s">
        <v>60</v>
      </c>
      <c r="G244" t="s">
        <v>112</v>
      </c>
      <c r="H244" t="s">
        <v>61</v>
      </c>
      <c r="I244">
        <f t="shared" si="7"/>
        <v>0</v>
      </c>
      <c r="J244">
        <v>111824</v>
      </c>
      <c r="K244">
        <v>23</v>
      </c>
      <c r="L244">
        <v>630</v>
      </c>
      <c r="M244">
        <v>621</v>
      </c>
      <c r="N244" s="128">
        <v>0.12602394454946439</v>
      </c>
      <c r="O244" s="1">
        <v>41912</v>
      </c>
      <c r="P244">
        <f t="shared" si="6"/>
        <v>0</v>
      </c>
      <c r="Q244" s="1"/>
      <c r="S244">
        <v>111824</v>
      </c>
    </row>
    <row r="245" spans="1:19" x14ac:dyDescent="0.3">
      <c r="A245">
        <v>111826</v>
      </c>
      <c r="C245" t="s">
        <v>111</v>
      </c>
      <c r="D245" t="s">
        <v>130</v>
      </c>
      <c r="E245" t="s">
        <v>112</v>
      </c>
      <c r="F245" t="s">
        <v>61</v>
      </c>
      <c r="G245" t="s">
        <v>112</v>
      </c>
      <c r="H245" t="s">
        <v>61</v>
      </c>
      <c r="I245">
        <f t="shared" si="7"/>
        <v>0</v>
      </c>
      <c r="J245">
        <v>111826</v>
      </c>
      <c r="K245">
        <v>27</v>
      </c>
      <c r="L245">
        <v>980</v>
      </c>
      <c r="M245">
        <v>1126</v>
      </c>
      <c r="N245" s="128">
        <v>-1.1275001930651014</v>
      </c>
      <c r="O245" s="1">
        <v>41832</v>
      </c>
      <c r="P245">
        <f t="shared" si="6"/>
        <v>0</v>
      </c>
      <c r="Q245" s="1"/>
      <c r="S245">
        <v>111826</v>
      </c>
    </row>
    <row r="246" spans="1:19" x14ac:dyDescent="0.3">
      <c r="A246">
        <v>111841</v>
      </c>
      <c r="C246" t="s">
        <v>113</v>
      </c>
      <c r="D246" t="s">
        <v>129</v>
      </c>
      <c r="E246" t="s">
        <v>112</v>
      </c>
      <c r="F246" t="s">
        <v>61</v>
      </c>
      <c r="G246" t="s">
        <v>112</v>
      </c>
      <c r="H246" t="s">
        <v>61</v>
      </c>
      <c r="I246">
        <f t="shared" si="7"/>
        <v>0</v>
      </c>
      <c r="J246">
        <v>111841</v>
      </c>
      <c r="K246">
        <v>26</v>
      </c>
      <c r="L246">
        <v>869</v>
      </c>
      <c r="M246">
        <v>1043</v>
      </c>
      <c r="N246" s="128">
        <v>-1.4506648880737003</v>
      </c>
      <c r="O246" s="1">
        <v>41814</v>
      </c>
      <c r="P246">
        <f t="shared" si="6"/>
        <v>0</v>
      </c>
      <c r="Q246" s="1"/>
      <c r="S246">
        <v>111841</v>
      </c>
    </row>
    <row r="247" spans="1:19" x14ac:dyDescent="0.3">
      <c r="A247">
        <v>111849</v>
      </c>
      <c r="C247" t="s">
        <v>113</v>
      </c>
      <c r="D247" t="s">
        <v>129</v>
      </c>
      <c r="E247" t="s">
        <v>112</v>
      </c>
      <c r="F247" t="s">
        <v>61</v>
      </c>
      <c r="G247" t="s">
        <v>112</v>
      </c>
      <c r="H247" t="s">
        <v>61</v>
      </c>
      <c r="I247">
        <f t="shared" si="7"/>
        <v>0</v>
      </c>
      <c r="J247">
        <v>111849</v>
      </c>
      <c r="K247">
        <v>26</v>
      </c>
      <c r="L247">
        <v>915</v>
      </c>
      <c r="M247">
        <v>954</v>
      </c>
      <c r="N247" s="128">
        <v>-0.35548263604047031</v>
      </c>
      <c r="O247" s="1">
        <v>41927</v>
      </c>
      <c r="P247">
        <f t="shared" si="6"/>
        <v>0</v>
      </c>
      <c r="Q247" s="1"/>
      <c r="S247">
        <v>111849</v>
      </c>
    </row>
    <row r="248" spans="1:19" x14ac:dyDescent="0.3">
      <c r="A248">
        <v>111865</v>
      </c>
      <c r="C248" t="s">
        <v>113</v>
      </c>
      <c r="D248" t="s">
        <v>129</v>
      </c>
      <c r="E248" t="s">
        <v>112</v>
      </c>
      <c r="F248" t="s">
        <v>61</v>
      </c>
      <c r="G248" t="s">
        <v>112</v>
      </c>
      <c r="H248" t="s">
        <v>61</v>
      </c>
      <c r="I248">
        <f t="shared" si="7"/>
        <v>0</v>
      </c>
      <c r="J248">
        <v>111865</v>
      </c>
      <c r="K248">
        <v>27</v>
      </c>
      <c r="L248">
        <v>1025</v>
      </c>
      <c r="M248">
        <v>1126</v>
      </c>
      <c r="N248" s="128">
        <v>-0.77998301027106332</v>
      </c>
      <c r="O248" s="1">
        <v>41906</v>
      </c>
      <c r="P248">
        <f t="shared" si="6"/>
        <v>0</v>
      </c>
      <c r="Q248" s="1"/>
      <c r="S248">
        <v>111865</v>
      </c>
    </row>
    <row r="249" spans="1:19" x14ac:dyDescent="0.3">
      <c r="A249">
        <v>111915</v>
      </c>
      <c r="C249" t="s">
        <v>113</v>
      </c>
      <c r="D249" t="s">
        <v>129</v>
      </c>
      <c r="E249" t="s">
        <v>112</v>
      </c>
      <c r="F249" t="s">
        <v>61</v>
      </c>
      <c r="G249" t="s">
        <v>114</v>
      </c>
      <c r="H249" t="s">
        <v>60</v>
      </c>
      <c r="I249">
        <f t="shared" si="7"/>
        <v>0</v>
      </c>
      <c r="J249">
        <v>111915</v>
      </c>
      <c r="K249">
        <v>24</v>
      </c>
      <c r="L249">
        <v>708</v>
      </c>
      <c r="M249">
        <v>744</v>
      </c>
      <c r="N249" s="128">
        <v>-0.42075736325385693</v>
      </c>
      <c r="O249" s="1">
        <v>41969</v>
      </c>
      <c r="P249">
        <f t="shared" si="6"/>
        <v>0</v>
      </c>
      <c r="Q249" s="1"/>
      <c r="S249">
        <v>111915</v>
      </c>
    </row>
    <row r="250" spans="1:19" x14ac:dyDescent="0.3">
      <c r="A250">
        <v>111926</v>
      </c>
      <c r="C250" t="s">
        <v>113</v>
      </c>
      <c r="D250" t="s">
        <v>129</v>
      </c>
      <c r="E250" t="s">
        <v>112</v>
      </c>
      <c r="F250" t="s">
        <v>61</v>
      </c>
      <c r="G250" t="s">
        <v>112</v>
      </c>
      <c r="H250" t="s">
        <v>61</v>
      </c>
      <c r="I250">
        <f t="shared" si="7"/>
        <v>0</v>
      </c>
      <c r="J250">
        <v>111926</v>
      </c>
      <c r="K250">
        <v>23</v>
      </c>
      <c r="L250">
        <v>520</v>
      </c>
      <c r="M250">
        <v>605</v>
      </c>
      <c r="N250" s="128">
        <v>-1.2217031979877828</v>
      </c>
      <c r="O250" s="1">
        <v>41799</v>
      </c>
      <c r="P250">
        <f t="shared" si="6"/>
        <v>0</v>
      </c>
      <c r="Q250" s="1"/>
      <c r="S250">
        <v>111926</v>
      </c>
    </row>
    <row r="251" spans="1:19" x14ac:dyDescent="0.3">
      <c r="A251">
        <v>111930</v>
      </c>
      <c r="C251" t="s">
        <v>113</v>
      </c>
      <c r="D251" t="s">
        <v>129</v>
      </c>
      <c r="E251" t="s">
        <v>112</v>
      </c>
      <c r="F251" t="s">
        <v>61</v>
      </c>
      <c r="G251" t="s">
        <v>112</v>
      </c>
      <c r="H251" t="s">
        <v>61</v>
      </c>
      <c r="I251">
        <f t="shared" si="7"/>
        <v>0</v>
      </c>
      <c r="J251">
        <v>111930</v>
      </c>
      <c r="K251">
        <v>23</v>
      </c>
      <c r="L251">
        <v>620</v>
      </c>
      <c r="M251">
        <v>654</v>
      </c>
      <c r="N251" s="128">
        <v>-0.45206754420954653</v>
      </c>
      <c r="O251" s="1">
        <v>42083</v>
      </c>
      <c r="P251">
        <f t="shared" si="6"/>
        <v>0</v>
      </c>
      <c r="Q251" s="1"/>
      <c r="S251">
        <v>111930</v>
      </c>
    </row>
    <row r="252" spans="1:19" x14ac:dyDescent="0.3">
      <c r="A252">
        <v>111940</v>
      </c>
      <c r="C252" t="s">
        <v>113</v>
      </c>
      <c r="D252" t="s">
        <v>129</v>
      </c>
      <c r="E252" t="s">
        <v>112</v>
      </c>
      <c r="F252" t="s">
        <v>61</v>
      </c>
      <c r="G252" t="s">
        <v>112</v>
      </c>
      <c r="H252" t="s">
        <v>61</v>
      </c>
      <c r="I252">
        <f t="shared" si="7"/>
        <v>0</v>
      </c>
      <c r="J252">
        <v>111940</v>
      </c>
      <c r="K252">
        <v>26</v>
      </c>
      <c r="L252">
        <v>585</v>
      </c>
      <c r="M252">
        <v>1021</v>
      </c>
      <c r="N252" s="128">
        <v>-3.7133245326406334</v>
      </c>
      <c r="O252" s="1">
        <v>41773</v>
      </c>
      <c r="P252">
        <f t="shared" si="6"/>
        <v>0</v>
      </c>
      <c r="Q252" s="1"/>
      <c r="S252">
        <v>111940</v>
      </c>
    </row>
    <row r="253" spans="1:19" x14ac:dyDescent="0.3">
      <c r="A253">
        <v>111942</v>
      </c>
      <c r="C253" t="s">
        <v>113</v>
      </c>
      <c r="D253" t="s">
        <v>129</v>
      </c>
      <c r="E253" t="s">
        <v>112</v>
      </c>
      <c r="F253" t="s">
        <v>61</v>
      </c>
      <c r="G253" t="s">
        <v>112</v>
      </c>
      <c r="H253" t="s">
        <v>61</v>
      </c>
      <c r="I253">
        <f t="shared" si="7"/>
        <v>0</v>
      </c>
      <c r="J253">
        <v>111942</v>
      </c>
      <c r="K253">
        <v>24</v>
      </c>
      <c r="L253">
        <v>622</v>
      </c>
      <c r="M253">
        <v>763</v>
      </c>
      <c r="N253" s="128">
        <v>-1.6069291697532622</v>
      </c>
      <c r="O253" s="1">
        <v>41880</v>
      </c>
      <c r="P253">
        <f t="shared" si="6"/>
        <v>0</v>
      </c>
      <c r="Q253" s="1"/>
      <c r="S253">
        <v>111942</v>
      </c>
    </row>
    <row r="254" spans="1:19" x14ac:dyDescent="0.3">
      <c r="A254">
        <v>111965</v>
      </c>
      <c r="C254" t="s">
        <v>113</v>
      </c>
      <c r="D254" t="s">
        <v>129</v>
      </c>
      <c r="E254" t="s">
        <v>112</v>
      </c>
      <c r="F254" t="s">
        <v>61</v>
      </c>
      <c r="G254" t="s">
        <v>112</v>
      </c>
      <c r="H254" t="s">
        <v>61</v>
      </c>
      <c r="I254">
        <f t="shared" si="7"/>
        <v>0</v>
      </c>
      <c r="J254">
        <v>111965</v>
      </c>
      <c r="K254">
        <v>22</v>
      </c>
      <c r="L254">
        <v>530</v>
      </c>
      <c r="M254">
        <v>528</v>
      </c>
      <c r="N254" s="128">
        <v>3.2938076416337281E-2</v>
      </c>
      <c r="O254" s="1">
        <v>41840</v>
      </c>
      <c r="P254">
        <f t="shared" si="6"/>
        <v>0</v>
      </c>
      <c r="Q254" s="1"/>
      <c r="S254">
        <v>111965</v>
      </c>
    </row>
    <row r="255" spans="1:19" x14ac:dyDescent="0.3">
      <c r="A255">
        <v>111969</v>
      </c>
      <c r="C255" t="s">
        <v>111</v>
      </c>
      <c r="D255" t="s">
        <v>130</v>
      </c>
      <c r="E255" t="s">
        <v>112</v>
      </c>
      <c r="F255" t="s">
        <v>61</v>
      </c>
      <c r="G255" t="s">
        <v>112</v>
      </c>
      <c r="H255" t="s">
        <v>61</v>
      </c>
      <c r="I255">
        <f t="shared" si="7"/>
        <v>0</v>
      </c>
      <c r="J255">
        <v>111969</v>
      </c>
      <c r="K255">
        <v>25</v>
      </c>
      <c r="L255">
        <v>677</v>
      </c>
      <c r="M255">
        <v>913</v>
      </c>
      <c r="N255" s="128">
        <v>-2.2477260821943901</v>
      </c>
      <c r="O255" s="1">
        <v>41898</v>
      </c>
      <c r="P255">
        <f t="shared" si="6"/>
        <v>0</v>
      </c>
      <c r="Q255" s="1"/>
      <c r="S255">
        <v>111969</v>
      </c>
    </row>
    <row r="256" spans="1:19" x14ac:dyDescent="0.3">
      <c r="A256">
        <v>111970</v>
      </c>
      <c r="C256" t="s">
        <v>111</v>
      </c>
      <c r="D256" t="s">
        <v>130</v>
      </c>
      <c r="E256" t="s">
        <v>112</v>
      </c>
      <c r="F256" t="s">
        <v>61</v>
      </c>
      <c r="G256" t="s">
        <v>112</v>
      </c>
      <c r="H256" t="s">
        <v>61</v>
      </c>
      <c r="I256">
        <f t="shared" si="7"/>
        <v>0</v>
      </c>
      <c r="J256">
        <v>111970</v>
      </c>
      <c r="K256">
        <v>25</v>
      </c>
      <c r="L256">
        <v>735</v>
      </c>
      <c r="M256">
        <v>913</v>
      </c>
      <c r="N256" s="128">
        <v>-1.6953188247059383</v>
      </c>
      <c r="O256" s="1">
        <v>41898</v>
      </c>
      <c r="P256">
        <f t="shared" si="6"/>
        <v>0</v>
      </c>
      <c r="Q256" s="1"/>
      <c r="S256">
        <v>111970</v>
      </c>
    </row>
    <row r="257" spans="1:19" x14ac:dyDescent="0.3">
      <c r="A257">
        <v>111985</v>
      </c>
      <c r="C257" t="s">
        <v>113</v>
      </c>
      <c r="D257" t="s">
        <v>129</v>
      </c>
      <c r="E257" t="s">
        <v>112</v>
      </c>
      <c r="F257" t="s">
        <v>61</v>
      </c>
      <c r="G257" t="s">
        <v>112</v>
      </c>
      <c r="H257" t="s">
        <v>61</v>
      </c>
      <c r="I257">
        <f t="shared" si="7"/>
        <v>0</v>
      </c>
      <c r="J257">
        <v>111985</v>
      </c>
      <c r="K257">
        <v>25</v>
      </c>
      <c r="L257">
        <v>880</v>
      </c>
      <c r="M257">
        <v>858</v>
      </c>
      <c r="N257" s="128">
        <v>0.2229654403567447</v>
      </c>
      <c r="O257" s="1">
        <v>41955</v>
      </c>
      <c r="P257">
        <f t="shared" si="6"/>
        <v>0</v>
      </c>
      <c r="Q257" s="1"/>
      <c r="S257">
        <v>111985</v>
      </c>
    </row>
    <row r="258" spans="1:19" x14ac:dyDescent="0.3">
      <c r="A258">
        <v>112017</v>
      </c>
      <c r="C258" t="s">
        <v>113</v>
      </c>
      <c r="D258" t="s">
        <v>129</v>
      </c>
      <c r="E258" t="s">
        <v>112</v>
      </c>
      <c r="F258" t="s">
        <v>61</v>
      </c>
      <c r="G258" t="s">
        <v>112</v>
      </c>
      <c r="H258" t="s">
        <v>61</v>
      </c>
      <c r="I258">
        <f t="shared" si="7"/>
        <v>0</v>
      </c>
      <c r="J258">
        <v>112017</v>
      </c>
      <c r="K258">
        <v>27</v>
      </c>
      <c r="L258">
        <v>900</v>
      </c>
      <c r="M258">
        <v>1199</v>
      </c>
      <c r="N258" s="128">
        <v>-2.1684737281067554</v>
      </c>
      <c r="O258" s="1">
        <v>41936</v>
      </c>
      <c r="P258">
        <f t="shared" ref="P258:P321" si="8">IF(J258=S258,0,1)</f>
        <v>0</v>
      </c>
      <c r="Q258" s="1"/>
      <c r="S258">
        <v>112017</v>
      </c>
    </row>
    <row r="259" spans="1:19" x14ac:dyDescent="0.3">
      <c r="A259">
        <v>112020</v>
      </c>
      <c r="C259" t="s">
        <v>113</v>
      </c>
      <c r="D259" t="s">
        <v>129</v>
      </c>
      <c r="E259" t="s">
        <v>112</v>
      </c>
      <c r="F259" t="s">
        <v>61</v>
      </c>
      <c r="G259" t="s">
        <v>112</v>
      </c>
      <c r="H259" t="s">
        <v>61</v>
      </c>
      <c r="I259">
        <f t="shared" ref="I259:I322" si="9">IF(A259=S259,0,1)</f>
        <v>0</v>
      </c>
      <c r="J259">
        <v>112020</v>
      </c>
      <c r="K259">
        <v>23</v>
      </c>
      <c r="L259">
        <v>546</v>
      </c>
      <c r="M259">
        <v>656</v>
      </c>
      <c r="N259" s="128">
        <v>-1.4581124072110287</v>
      </c>
      <c r="O259" s="1">
        <v>41837</v>
      </c>
      <c r="P259">
        <f t="shared" si="8"/>
        <v>0</v>
      </c>
      <c r="Q259" s="1"/>
      <c r="S259">
        <v>112020</v>
      </c>
    </row>
    <row r="260" spans="1:19" x14ac:dyDescent="0.3">
      <c r="A260">
        <v>112086</v>
      </c>
      <c r="C260" t="s">
        <v>113</v>
      </c>
      <c r="D260" t="s">
        <v>129</v>
      </c>
      <c r="E260" t="s">
        <v>112</v>
      </c>
      <c r="F260" t="s">
        <v>61</v>
      </c>
      <c r="G260" t="s">
        <v>112</v>
      </c>
      <c r="H260" t="s">
        <v>61</v>
      </c>
      <c r="I260">
        <f t="shared" si="9"/>
        <v>0</v>
      </c>
      <c r="J260">
        <v>112086</v>
      </c>
      <c r="K260">
        <v>25</v>
      </c>
      <c r="L260">
        <v>750</v>
      </c>
      <c r="M260">
        <v>873</v>
      </c>
      <c r="N260" s="128">
        <v>-1.2251606155685042</v>
      </c>
      <c r="O260" s="1">
        <v>41859</v>
      </c>
      <c r="P260">
        <f t="shared" si="8"/>
        <v>0</v>
      </c>
      <c r="Q260" s="1"/>
      <c r="S260">
        <v>112086</v>
      </c>
    </row>
    <row r="261" spans="1:19" x14ac:dyDescent="0.3">
      <c r="A261">
        <v>112129</v>
      </c>
      <c r="C261" t="s">
        <v>113</v>
      </c>
      <c r="D261" t="s">
        <v>129</v>
      </c>
      <c r="E261" t="s">
        <v>114</v>
      </c>
      <c r="F261" t="s">
        <v>60</v>
      </c>
      <c r="G261" t="s">
        <v>112</v>
      </c>
      <c r="H261" t="s">
        <v>61</v>
      </c>
      <c r="I261">
        <f t="shared" si="9"/>
        <v>0</v>
      </c>
      <c r="J261">
        <v>112129</v>
      </c>
      <c r="K261">
        <v>26</v>
      </c>
      <c r="L261">
        <v>797</v>
      </c>
      <c r="M261">
        <v>1000</v>
      </c>
      <c r="N261" s="128">
        <v>-1.7652173913043478</v>
      </c>
      <c r="O261" s="1">
        <v>41784</v>
      </c>
      <c r="P261">
        <f t="shared" si="8"/>
        <v>0</v>
      </c>
      <c r="Q261" s="1"/>
      <c r="S261">
        <v>112129</v>
      </c>
    </row>
    <row r="262" spans="1:19" x14ac:dyDescent="0.3">
      <c r="A262">
        <v>112153</v>
      </c>
      <c r="C262" t="s">
        <v>113</v>
      </c>
      <c r="D262" t="s">
        <v>129</v>
      </c>
      <c r="E262" t="s">
        <v>112</v>
      </c>
      <c r="F262" t="s">
        <v>61</v>
      </c>
      <c r="G262" t="s">
        <v>114</v>
      </c>
      <c r="H262" t="s">
        <v>60</v>
      </c>
      <c r="I262">
        <f t="shared" si="9"/>
        <v>0</v>
      </c>
      <c r="J262">
        <v>112153</v>
      </c>
      <c r="K262">
        <v>22</v>
      </c>
      <c r="L262">
        <v>440</v>
      </c>
      <c r="M262">
        <v>559</v>
      </c>
      <c r="N262" s="128">
        <v>-1.8511316792408805</v>
      </c>
      <c r="O262" s="1">
        <v>41969</v>
      </c>
      <c r="P262">
        <f t="shared" si="8"/>
        <v>0</v>
      </c>
      <c r="Q262" s="1"/>
      <c r="S262">
        <v>112153</v>
      </c>
    </row>
    <row r="263" spans="1:19" x14ac:dyDescent="0.3">
      <c r="A263">
        <v>112190</v>
      </c>
      <c r="C263" t="s">
        <v>113</v>
      </c>
      <c r="D263" t="s">
        <v>129</v>
      </c>
      <c r="E263" t="s">
        <v>112</v>
      </c>
      <c r="F263" t="s">
        <v>61</v>
      </c>
      <c r="G263" t="s">
        <v>112</v>
      </c>
      <c r="H263" t="s">
        <v>61</v>
      </c>
      <c r="I263">
        <f t="shared" si="9"/>
        <v>0</v>
      </c>
      <c r="J263">
        <v>112190</v>
      </c>
      <c r="K263">
        <v>26</v>
      </c>
      <c r="L263">
        <v>920</v>
      </c>
      <c r="M263">
        <v>1021</v>
      </c>
      <c r="N263" s="128">
        <v>-0.86019673806583485</v>
      </c>
      <c r="O263" s="1">
        <v>41828</v>
      </c>
      <c r="P263">
        <f t="shared" si="8"/>
        <v>0</v>
      </c>
      <c r="Q263" s="1"/>
      <c r="S263">
        <v>112190</v>
      </c>
    </row>
    <row r="264" spans="1:19" x14ac:dyDescent="0.3">
      <c r="A264">
        <v>112210</v>
      </c>
      <c r="C264" t="s">
        <v>111</v>
      </c>
      <c r="D264" t="s">
        <v>130</v>
      </c>
      <c r="E264" t="s">
        <v>114</v>
      </c>
      <c r="F264" t="s">
        <v>60</v>
      </c>
      <c r="G264" t="s">
        <v>112</v>
      </c>
      <c r="H264" t="s">
        <v>61</v>
      </c>
      <c r="I264">
        <f t="shared" si="9"/>
        <v>0</v>
      </c>
      <c r="J264">
        <v>112210</v>
      </c>
      <c r="K264">
        <v>27</v>
      </c>
      <c r="L264">
        <v>1130</v>
      </c>
      <c r="M264">
        <v>1176</v>
      </c>
      <c r="N264" s="128">
        <v>-0.3401360544217687</v>
      </c>
      <c r="O264" s="1">
        <v>41856</v>
      </c>
      <c r="P264">
        <f t="shared" si="8"/>
        <v>0</v>
      </c>
      <c r="Q264" s="1"/>
      <c r="S264">
        <v>112210</v>
      </c>
    </row>
    <row r="265" spans="1:19" x14ac:dyDescent="0.3">
      <c r="A265">
        <v>112214</v>
      </c>
      <c r="C265" t="s">
        <v>111</v>
      </c>
      <c r="D265" t="s">
        <v>130</v>
      </c>
      <c r="E265" t="s">
        <v>112</v>
      </c>
      <c r="F265" t="s">
        <v>61</v>
      </c>
      <c r="G265" t="s">
        <v>112</v>
      </c>
      <c r="H265" t="s">
        <v>61</v>
      </c>
      <c r="I265">
        <f t="shared" si="9"/>
        <v>0</v>
      </c>
      <c r="J265">
        <v>112214</v>
      </c>
      <c r="K265">
        <v>27</v>
      </c>
      <c r="L265">
        <v>930</v>
      </c>
      <c r="M265">
        <v>1148</v>
      </c>
      <c r="N265" s="128">
        <v>-1.6512649598545674</v>
      </c>
      <c r="O265" s="1">
        <v>41856</v>
      </c>
      <c r="P265">
        <f t="shared" si="8"/>
        <v>0</v>
      </c>
      <c r="Q265" s="1"/>
      <c r="S265">
        <v>112214</v>
      </c>
    </row>
    <row r="266" spans="1:19" x14ac:dyDescent="0.3">
      <c r="A266">
        <v>112222</v>
      </c>
      <c r="C266" t="s">
        <v>113</v>
      </c>
      <c r="D266" t="s">
        <v>129</v>
      </c>
      <c r="E266" t="s">
        <v>112</v>
      </c>
      <c r="F266" t="s">
        <v>61</v>
      </c>
      <c r="G266" t="s">
        <v>112</v>
      </c>
      <c r="H266" t="s">
        <v>61</v>
      </c>
      <c r="I266">
        <f t="shared" si="9"/>
        <v>0</v>
      </c>
      <c r="J266">
        <v>112222</v>
      </c>
      <c r="K266">
        <v>26</v>
      </c>
      <c r="L266">
        <v>885</v>
      </c>
      <c r="M266">
        <v>933</v>
      </c>
      <c r="N266" s="128">
        <v>-0.44736474206626592</v>
      </c>
      <c r="O266" s="1">
        <v>41802</v>
      </c>
      <c r="P266">
        <f t="shared" si="8"/>
        <v>0</v>
      </c>
      <c r="Q266" s="1"/>
      <c r="S266">
        <v>112222</v>
      </c>
    </row>
    <row r="267" spans="1:19" x14ac:dyDescent="0.3">
      <c r="A267">
        <v>112227</v>
      </c>
      <c r="C267" t="s">
        <v>113</v>
      </c>
      <c r="D267" t="s">
        <v>129</v>
      </c>
      <c r="E267" t="s">
        <v>112</v>
      </c>
      <c r="F267" t="s">
        <v>61</v>
      </c>
      <c r="G267" t="s">
        <v>112</v>
      </c>
      <c r="H267" t="s">
        <v>61</v>
      </c>
      <c r="I267">
        <f t="shared" si="9"/>
        <v>0</v>
      </c>
      <c r="J267">
        <v>112227</v>
      </c>
      <c r="K267">
        <v>27</v>
      </c>
      <c r="L267">
        <v>1047</v>
      </c>
      <c r="M267">
        <v>1131</v>
      </c>
      <c r="N267" s="128">
        <v>-0.64583093068850195</v>
      </c>
      <c r="O267" s="1">
        <v>41851</v>
      </c>
      <c r="P267">
        <f t="shared" si="8"/>
        <v>0</v>
      </c>
      <c r="Q267" s="1"/>
      <c r="S267">
        <v>112227</v>
      </c>
    </row>
    <row r="268" spans="1:19" x14ac:dyDescent="0.3">
      <c r="A268">
        <v>112297</v>
      </c>
      <c r="C268" t="s">
        <v>111</v>
      </c>
      <c r="D268" t="s">
        <v>130</v>
      </c>
      <c r="E268" t="s">
        <v>112</v>
      </c>
      <c r="F268" t="s">
        <v>61</v>
      </c>
      <c r="G268" t="s">
        <v>112</v>
      </c>
      <c r="H268" t="s">
        <v>61</v>
      </c>
      <c r="I268">
        <f t="shared" si="9"/>
        <v>0</v>
      </c>
      <c r="J268">
        <v>112297</v>
      </c>
      <c r="K268">
        <v>27</v>
      </c>
      <c r="L268">
        <v>876</v>
      </c>
      <c r="M268">
        <v>1245</v>
      </c>
      <c r="N268" s="128">
        <v>-2.5772655840754322</v>
      </c>
      <c r="O268" s="1">
        <v>41802</v>
      </c>
      <c r="P268">
        <f t="shared" si="8"/>
        <v>0</v>
      </c>
      <c r="Q268" s="1"/>
      <c r="S268">
        <v>112297</v>
      </c>
    </row>
    <row r="269" spans="1:19" x14ac:dyDescent="0.3">
      <c r="A269">
        <v>112300</v>
      </c>
      <c r="C269" t="s">
        <v>111</v>
      </c>
      <c r="D269" t="s">
        <v>130</v>
      </c>
      <c r="E269" t="s">
        <v>112</v>
      </c>
      <c r="F269" t="s">
        <v>61</v>
      </c>
      <c r="G269" t="s">
        <v>112</v>
      </c>
      <c r="H269" t="s">
        <v>61</v>
      </c>
      <c r="I269">
        <f t="shared" si="9"/>
        <v>0</v>
      </c>
      <c r="J269">
        <v>112300</v>
      </c>
      <c r="K269">
        <v>27</v>
      </c>
      <c r="L269">
        <v>1148</v>
      </c>
      <c r="M269">
        <v>1217</v>
      </c>
      <c r="N269" s="128">
        <v>-0.49301561216105172</v>
      </c>
      <c r="O269" s="1">
        <v>41802</v>
      </c>
      <c r="P269">
        <f t="shared" si="8"/>
        <v>0</v>
      </c>
      <c r="Q269" s="1"/>
      <c r="S269">
        <v>112300</v>
      </c>
    </row>
    <row r="270" spans="1:19" x14ac:dyDescent="0.3">
      <c r="A270">
        <v>112302</v>
      </c>
      <c r="C270" t="s">
        <v>113</v>
      </c>
      <c r="D270" t="s">
        <v>129</v>
      </c>
      <c r="E270" t="s">
        <v>112</v>
      </c>
      <c r="F270" t="s">
        <v>61</v>
      </c>
      <c r="G270" t="s">
        <v>112</v>
      </c>
      <c r="H270" t="s">
        <v>61</v>
      </c>
      <c r="I270">
        <f t="shared" si="9"/>
        <v>0</v>
      </c>
      <c r="J270">
        <v>112302</v>
      </c>
      <c r="K270">
        <v>26</v>
      </c>
      <c r="L270">
        <v>786</v>
      </c>
      <c r="M270">
        <v>958</v>
      </c>
      <c r="N270" s="128">
        <v>-1.5612235635835527</v>
      </c>
      <c r="O270" s="1">
        <v>41873</v>
      </c>
      <c r="P270">
        <f t="shared" si="8"/>
        <v>0</v>
      </c>
      <c r="Q270" s="1"/>
      <c r="S270">
        <v>112302</v>
      </c>
    </row>
    <row r="271" spans="1:19" x14ac:dyDescent="0.3">
      <c r="A271">
        <v>112305</v>
      </c>
      <c r="C271" t="s">
        <v>113</v>
      </c>
      <c r="D271" t="s">
        <v>129</v>
      </c>
      <c r="E271" t="s">
        <v>112</v>
      </c>
      <c r="F271" t="s">
        <v>61</v>
      </c>
      <c r="G271" t="s">
        <v>112</v>
      </c>
      <c r="H271" t="s">
        <v>61</v>
      </c>
      <c r="I271">
        <f t="shared" si="9"/>
        <v>0</v>
      </c>
      <c r="J271">
        <v>112305</v>
      </c>
      <c r="K271">
        <v>26</v>
      </c>
      <c r="L271">
        <v>484</v>
      </c>
      <c r="M271">
        <v>1017</v>
      </c>
      <c r="N271" s="128">
        <v>-4.557308366465735</v>
      </c>
      <c r="O271" s="1">
        <v>41891</v>
      </c>
      <c r="P271">
        <f t="shared" si="8"/>
        <v>0</v>
      </c>
      <c r="Q271" s="1"/>
      <c r="S271">
        <v>112305</v>
      </c>
    </row>
    <row r="272" spans="1:19" x14ac:dyDescent="0.3">
      <c r="A272">
        <v>112318</v>
      </c>
      <c r="C272" t="s">
        <v>113</v>
      </c>
      <c r="D272" t="s">
        <v>129</v>
      </c>
      <c r="E272" t="s">
        <v>112</v>
      </c>
      <c r="F272" t="s">
        <v>61</v>
      </c>
      <c r="G272" t="s">
        <v>112</v>
      </c>
      <c r="H272" t="s">
        <v>61</v>
      </c>
      <c r="I272">
        <f t="shared" si="9"/>
        <v>0</v>
      </c>
      <c r="J272">
        <v>112318</v>
      </c>
      <c r="K272">
        <v>24</v>
      </c>
      <c r="L272">
        <v>790</v>
      </c>
      <c r="M272">
        <v>781</v>
      </c>
      <c r="N272" s="128">
        <v>0.10020597895674442</v>
      </c>
      <c r="O272" s="1">
        <v>41853</v>
      </c>
      <c r="P272">
        <f t="shared" si="8"/>
        <v>0</v>
      </c>
      <c r="Q272" s="1"/>
      <c r="S272">
        <v>112318</v>
      </c>
    </row>
    <row r="273" spans="1:19" x14ac:dyDescent="0.3">
      <c r="A273">
        <v>112350</v>
      </c>
      <c r="C273" t="s">
        <v>113</v>
      </c>
      <c r="D273" t="s">
        <v>129</v>
      </c>
      <c r="E273" t="s">
        <v>112</v>
      </c>
      <c r="F273" t="s">
        <v>61</v>
      </c>
      <c r="G273" t="s">
        <v>112</v>
      </c>
      <c r="H273" t="s">
        <v>61</v>
      </c>
      <c r="I273">
        <f t="shared" si="9"/>
        <v>0</v>
      </c>
      <c r="J273">
        <v>112350</v>
      </c>
      <c r="K273">
        <v>26</v>
      </c>
      <c r="L273">
        <v>755</v>
      </c>
      <c r="M273">
        <v>958</v>
      </c>
      <c r="N273" s="128">
        <v>-1.8426068802759372</v>
      </c>
      <c r="O273" s="1">
        <v>41977</v>
      </c>
      <c r="P273">
        <f t="shared" si="8"/>
        <v>0</v>
      </c>
      <c r="Q273" s="1"/>
      <c r="S273">
        <v>112350</v>
      </c>
    </row>
    <row r="274" spans="1:19" x14ac:dyDescent="0.3">
      <c r="A274">
        <v>112372</v>
      </c>
      <c r="C274" t="s">
        <v>113</v>
      </c>
      <c r="D274" t="s">
        <v>129</v>
      </c>
      <c r="E274" t="s">
        <v>112</v>
      </c>
      <c r="F274" t="s">
        <v>61</v>
      </c>
      <c r="G274" t="s">
        <v>112</v>
      </c>
      <c r="H274" t="s">
        <v>61</v>
      </c>
      <c r="I274">
        <f t="shared" si="9"/>
        <v>0</v>
      </c>
      <c r="J274">
        <v>112372</v>
      </c>
      <c r="K274">
        <v>27</v>
      </c>
      <c r="L274">
        <v>1050</v>
      </c>
      <c r="M274">
        <v>1131</v>
      </c>
      <c r="N274" s="128">
        <v>-0.62276554030676967</v>
      </c>
      <c r="O274" s="1">
        <v>41857</v>
      </c>
      <c r="P274">
        <f t="shared" si="8"/>
        <v>0</v>
      </c>
      <c r="Q274" s="1"/>
      <c r="S274">
        <v>112372</v>
      </c>
    </row>
    <row r="275" spans="1:19" x14ac:dyDescent="0.3">
      <c r="A275">
        <v>112414</v>
      </c>
      <c r="C275" t="s">
        <v>113</v>
      </c>
      <c r="D275" t="s">
        <v>129</v>
      </c>
      <c r="E275" t="s">
        <v>112</v>
      </c>
      <c r="F275" t="s">
        <v>61</v>
      </c>
      <c r="G275" t="s">
        <v>112</v>
      </c>
      <c r="H275" t="s">
        <v>61</v>
      </c>
      <c r="I275">
        <f t="shared" si="9"/>
        <v>0</v>
      </c>
      <c r="J275">
        <v>112414</v>
      </c>
      <c r="K275">
        <v>25</v>
      </c>
      <c r="L275">
        <v>880</v>
      </c>
      <c r="M275">
        <v>893</v>
      </c>
      <c r="N275" s="128">
        <v>-0.12658844150153367</v>
      </c>
      <c r="O275" s="1">
        <v>41915</v>
      </c>
      <c r="P275">
        <f t="shared" si="8"/>
        <v>0</v>
      </c>
      <c r="Q275" s="1"/>
      <c r="S275">
        <v>112414</v>
      </c>
    </row>
    <row r="276" spans="1:19" x14ac:dyDescent="0.3">
      <c r="A276">
        <v>112432</v>
      </c>
      <c r="C276" t="s">
        <v>113</v>
      </c>
      <c r="D276" t="s">
        <v>129</v>
      </c>
      <c r="E276" t="s">
        <v>112</v>
      </c>
      <c r="F276" t="s">
        <v>61</v>
      </c>
      <c r="G276" t="s">
        <v>112</v>
      </c>
      <c r="H276" t="s">
        <v>61</v>
      </c>
      <c r="I276">
        <f t="shared" si="9"/>
        <v>0</v>
      </c>
      <c r="J276">
        <v>112432</v>
      </c>
      <c r="K276">
        <v>25</v>
      </c>
      <c r="L276">
        <v>805</v>
      </c>
      <c r="M276">
        <v>938</v>
      </c>
      <c r="N276" s="128">
        <v>-1.2329656067488644</v>
      </c>
      <c r="O276" s="1">
        <v>41919</v>
      </c>
      <c r="P276">
        <f t="shared" si="8"/>
        <v>0</v>
      </c>
      <c r="Q276" s="1"/>
      <c r="S276">
        <v>112432</v>
      </c>
    </row>
    <row r="277" spans="1:19" x14ac:dyDescent="0.3">
      <c r="A277">
        <v>112443</v>
      </c>
      <c r="C277" t="s">
        <v>111</v>
      </c>
      <c r="D277" t="s">
        <v>130</v>
      </c>
      <c r="E277" t="s">
        <v>112</v>
      </c>
      <c r="F277" t="s">
        <v>61</v>
      </c>
      <c r="G277" t="s">
        <v>112</v>
      </c>
      <c r="H277" t="s">
        <v>61</v>
      </c>
      <c r="I277">
        <f t="shared" si="9"/>
        <v>0</v>
      </c>
      <c r="J277">
        <v>112443</v>
      </c>
      <c r="K277">
        <v>25</v>
      </c>
      <c r="L277">
        <v>682</v>
      </c>
      <c r="M277">
        <v>854</v>
      </c>
      <c r="N277" s="128">
        <v>-1.7513491497810811</v>
      </c>
      <c r="O277" s="1">
        <v>41942</v>
      </c>
      <c r="P277">
        <f t="shared" si="8"/>
        <v>0</v>
      </c>
      <c r="Q277" s="1"/>
      <c r="S277">
        <v>112443</v>
      </c>
    </row>
    <row r="278" spans="1:19" x14ac:dyDescent="0.3">
      <c r="A278">
        <v>112463</v>
      </c>
      <c r="C278" t="s">
        <v>111</v>
      </c>
      <c r="D278" t="s">
        <v>130</v>
      </c>
      <c r="E278" t="s">
        <v>112</v>
      </c>
      <c r="F278" t="s">
        <v>61</v>
      </c>
      <c r="G278" t="s">
        <v>112</v>
      </c>
      <c r="H278" t="s">
        <v>61</v>
      </c>
      <c r="I278">
        <f t="shared" si="9"/>
        <v>0</v>
      </c>
      <c r="J278">
        <v>112463</v>
      </c>
      <c r="K278">
        <v>26</v>
      </c>
      <c r="L278">
        <v>877</v>
      </c>
      <c r="M278">
        <v>933</v>
      </c>
      <c r="N278" s="128">
        <v>-0.52192553241064354</v>
      </c>
      <c r="O278" s="1">
        <v>41947</v>
      </c>
      <c r="P278">
        <f t="shared" si="8"/>
        <v>0</v>
      </c>
      <c r="Q278" s="1"/>
      <c r="S278">
        <v>112463</v>
      </c>
    </row>
    <row r="279" spans="1:19" x14ac:dyDescent="0.3">
      <c r="A279">
        <v>112464</v>
      </c>
      <c r="C279" t="s">
        <v>111</v>
      </c>
      <c r="D279" t="s">
        <v>130</v>
      </c>
      <c r="E279" t="s">
        <v>112</v>
      </c>
      <c r="F279" t="s">
        <v>61</v>
      </c>
      <c r="G279" t="s">
        <v>112</v>
      </c>
      <c r="H279" t="s">
        <v>61</v>
      </c>
      <c r="I279">
        <f t="shared" si="9"/>
        <v>0</v>
      </c>
      <c r="J279">
        <v>112464</v>
      </c>
      <c r="K279">
        <v>26</v>
      </c>
      <c r="L279">
        <v>781</v>
      </c>
      <c r="M279">
        <v>933</v>
      </c>
      <c r="N279" s="128">
        <v>-1.4166550165431753</v>
      </c>
      <c r="O279" s="1">
        <v>41947</v>
      </c>
      <c r="P279">
        <f t="shared" si="8"/>
        <v>0</v>
      </c>
      <c r="Q279" s="1"/>
      <c r="S279">
        <v>112464</v>
      </c>
    </row>
    <row r="280" spans="1:19" x14ac:dyDescent="0.3">
      <c r="A280">
        <v>112468</v>
      </c>
      <c r="C280" t="s">
        <v>113</v>
      </c>
      <c r="D280" t="s">
        <v>129</v>
      </c>
      <c r="E280" t="s">
        <v>112</v>
      </c>
      <c r="F280" t="s">
        <v>61</v>
      </c>
      <c r="G280" t="s">
        <v>112</v>
      </c>
      <c r="H280" t="s">
        <v>61</v>
      </c>
      <c r="I280">
        <f t="shared" si="9"/>
        <v>0</v>
      </c>
      <c r="J280">
        <v>112468</v>
      </c>
      <c r="K280">
        <v>26</v>
      </c>
      <c r="L280">
        <v>733</v>
      </c>
      <c r="M280">
        <v>954</v>
      </c>
      <c r="N280" s="128">
        <v>-2.0144016042293318</v>
      </c>
      <c r="O280" s="1">
        <v>42122</v>
      </c>
      <c r="P280">
        <f t="shared" si="8"/>
        <v>0</v>
      </c>
      <c r="Q280" s="1"/>
      <c r="S280">
        <v>112468</v>
      </c>
    </row>
    <row r="281" spans="1:19" x14ac:dyDescent="0.3">
      <c r="A281">
        <v>112512</v>
      </c>
      <c r="C281" t="s">
        <v>113</v>
      </c>
      <c r="D281" t="s">
        <v>129</v>
      </c>
      <c r="E281" t="s">
        <v>112</v>
      </c>
      <c r="F281" t="s">
        <v>61</v>
      </c>
      <c r="G281" t="s">
        <v>112</v>
      </c>
      <c r="H281" t="s">
        <v>61</v>
      </c>
      <c r="I281">
        <f t="shared" si="9"/>
        <v>0</v>
      </c>
      <c r="J281">
        <v>112512</v>
      </c>
      <c r="K281">
        <v>26</v>
      </c>
      <c r="L281">
        <v>800</v>
      </c>
      <c r="M281">
        <v>979</v>
      </c>
      <c r="N281" s="128">
        <v>-1.5899098458942131</v>
      </c>
      <c r="O281" s="1">
        <v>41964</v>
      </c>
      <c r="P281">
        <f t="shared" si="8"/>
        <v>0</v>
      </c>
      <c r="Q281" s="1"/>
      <c r="S281">
        <v>112512</v>
      </c>
    </row>
    <row r="282" spans="1:19" x14ac:dyDescent="0.3">
      <c r="A282">
        <v>112518</v>
      </c>
      <c r="C282" t="s">
        <v>113</v>
      </c>
      <c r="D282" t="s">
        <v>129</v>
      </c>
      <c r="E282" t="s">
        <v>112</v>
      </c>
      <c r="F282" t="s">
        <v>61</v>
      </c>
      <c r="G282" t="s">
        <v>112</v>
      </c>
      <c r="H282" t="s">
        <v>61</v>
      </c>
      <c r="I282">
        <f t="shared" si="9"/>
        <v>0</v>
      </c>
      <c r="J282">
        <v>112518</v>
      </c>
      <c r="K282">
        <v>23</v>
      </c>
      <c r="L282">
        <v>637</v>
      </c>
      <c r="M282">
        <v>590</v>
      </c>
      <c r="N282" s="128">
        <v>0.69270449521002198</v>
      </c>
      <c r="O282" s="1">
        <v>42151</v>
      </c>
      <c r="P282">
        <f t="shared" si="8"/>
        <v>0</v>
      </c>
      <c r="Q282" s="1"/>
      <c r="S282">
        <v>112518</v>
      </c>
    </row>
    <row r="283" spans="1:19" x14ac:dyDescent="0.3">
      <c r="A283">
        <v>112576</v>
      </c>
      <c r="C283" t="s">
        <v>113</v>
      </c>
      <c r="D283" t="s">
        <v>129</v>
      </c>
      <c r="E283" t="s">
        <v>112</v>
      </c>
      <c r="F283" t="s">
        <v>61</v>
      </c>
      <c r="G283" t="s">
        <v>112</v>
      </c>
      <c r="H283" t="s">
        <v>61</v>
      </c>
      <c r="I283">
        <f t="shared" si="9"/>
        <v>0</v>
      </c>
      <c r="J283">
        <v>112576</v>
      </c>
      <c r="K283">
        <v>27</v>
      </c>
      <c r="L283">
        <v>708</v>
      </c>
      <c r="M283">
        <v>1148</v>
      </c>
      <c r="N283" s="128">
        <v>-3.3328283593394938</v>
      </c>
      <c r="O283" s="1">
        <v>41912</v>
      </c>
      <c r="P283">
        <f t="shared" si="8"/>
        <v>0</v>
      </c>
      <c r="Q283" s="1"/>
      <c r="S283">
        <v>112576</v>
      </c>
    </row>
    <row r="284" spans="1:19" x14ac:dyDescent="0.3">
      <c r="A284">
        <v>112605</v>
      </c>
      <c r="C284" t="s">
        <v>113</v>
      </c>
      <c r="D284" t="s">
        <v>129</v>
      </c>
      <c r="E284" t="s">
        <v>112</v>
      </c>
      <c r="F284" t="s">
        <v>61</v>
      </c>
      <c r="G284" t="s">
        <v>112</v>
      </c>
      <c r="H284" t="s">
        <v>61</v>
      </c>
      <c r="I284">
        <f t="shared" si="9"/>
        <v>0</v>
      </c>
      <c r="J284">
        <v>112605</v>
      </c>
      <c r="K284">
        <v>25</v>
      </c>
      <c r="L284">
        <v>688</v>
      </c>
      <c r="M284">
        <v>938</v>
      </c>
      <c r="N284" s="128">
        <v>-2.3176045239640306</v>
      </c>
      <c r="O284" s="1">
        <v>42286</v>
      </c>
      <c r="P284">
        <f t="shared" si="8"/>
        <v>0</v>
      </c>
      <c r="Q284" s="1"/>
      <c r="S284">
        <v>112605</v>
      </c>
    </row>
    <row r="285" spans="1:19" x14ac:dyDescent="0.3">
      <c r="A285">
        <v>112612</v>
      </c>
      <c r="C285" t="s">
        <v>111</v>
      </c>
      <c r="D285" t="s">
        <v>130</v>
      </c>
      <c r="E285" t="s">
        <v>112</v>
      </c>
      <c r="F285" t="s">
        <v>61</v>
      </c>
      <c r="G285" t="s">
        <v>112</v>
      </c>
      <c r="H285" t="s">
        <v>61</v>
      </c>
      <c r="I285">
        <f t="shared" si="9"/>
        <v>0</v>
      </c>
      <c r="J285">
        <v>112612</v>
      </c>
      <c r="K285">
        <v>26</v>
      </c>
      <c r="L285">
        <v>940</v>
      </c>
      <c r="M285">
        <v>1043</v>
      </c>
      <c r="N285" s="128">
        <v>-0.85872691650339739</v>
      </c>
      <c r="O285" s="1">
        <v>41863</v>
      </c>
      <c r="P285">
        <f t="shared" si="8"/>
        <v>0</v>
      </c>
      <c r="Q285" s="1"/>
      <c r="S285">
        <v>112612</v>
      </c>
    </row>
    <row r="286" spans="1:19" x14ac:dyDescent="0.3">
      <c r="A286">
        <v>112657</v>
      </c>
      <c r="C286" t="s">
        <v>113</v>
      </c>
      <c r="D286" t="s">
        <v>129</v>
      </c>
      <c r="E286" t="s">
        <v>112</v>
      </c>
      <c r="F286" t="s">
        <v>61</v>
      </c>
      <c r="G286" t="s">
        <v>112</v>
      </c>
      <c r="H286" t="s">
        <v>61</v>
      </c>
      <c r="I286">
        <f t="shared" si="9"/>
        <v>0</v>
      </c>
      <c r="J286">
        <v>112657</v>
      </c>
      <c r="K286">
        <v>27</v>
      </c>
      <c r="L286">
        <v>1033</v>
      </c>
      <c r="M286">
        <v>1148</v>
      </c>
      <c r="N286" s="128">
        <v>-0.87108013937282225</v>
      </c>
      <c r="O286" s="1">
        <v>41953</v>
      </c>
      <c r="P286">
        <f t="shared" si="8"/>
        <v>0</v>
      </c>
      <c r="Q286" s="1"/>
      <c r="S286">
        <v>112657</v>
      </c>
    </row>
    <row r="287" spans="1:19" x14ac:dyDescent="0.3">
      <c r="A287">
        <v>112671</v>
      </c>
      <c r="C287" t="s">
        <v>111</v>
      </c>
      <c r="D287" t="s">
        <v>130</v>
      </c>
      <c r="E287" t="s">
        <v>112</v>
      </c>
      <c r="F287" t="s">
        <v>61</v>
      </c>
      <c r="G287" t="s">
        <v>112</v>
      </c>
      <c r="H287" t="s">
        <v>61</v>
      </c>
      <c r="I287">
        <f t="shared" si="9"/>
        <v>0</v>
      </c>
      <c r="J287">
        <v>112671</v>
      </c>
      <c r="K287">
        <v>27</v>
      </c>
      <c r="L287">
        <v>1335</v>
      </c>
      <c r="M287">
        <v>1171</v>
      </c>
      <c r="N287" s="128">
        <v>1.2178368544165152</v>
      </c>
      <c r="O287" s="1">
        <v>42006</v>
      </c>
      <c r="P287">
        <f t="shared" si="8"/>
        <v>0</v>
      </c>
      <c r="Q287" s="1"/>
      <c r="S287">
        <v>112671</v>
      </c>
    </row>
    <row r="288" spans="1:19" x14ac:dyDescent="0.3">
      <c r="A288">
        <v>112675</v>
      </c>
      <c r="C288" t="s">
        <v>111</v>
      </c>
      <c r="D288" t="s">
        <v>130</v>
      </c>
      <c r="E288" t="s">
        <v>112</v>
      </c>
      <c r="F288" t="s">
        <v>61</v>
      </c>
      <c r="G288" t="s">
        <v>112</v>
      </c>
      <c r="H288" t="s">
        <v>61</v>
      </c>
      <c r="I288">
        <f t="shared" si="9"/>
        <v>0</v>
      </c>
      <c r="J288">
        <v>112675</v>
      </c>
      <c r="K288">
        <v>27</v>
      </c>
      <c r="L288">
        <v>1203</v>
      </c>
      <c r="M288">
        <v>1171</v>
      </c>
      <c r="N288" s="128">
        <v>0.23762670330078345</v>
      </c>
      <c r="O288" s="1">
        <v>42006</v>
      </c>
      <c r="P288">
        <f t="shared" si="8"/>
        <v>0</v>
      </c>
      <c r="Q288" s="1"/>
      <c r="S288">
        <v>112675</v>
      </c>
    </row>
    <row r="289" spans="1:19" x14ac:dyDescent="0.3">
      <c r="A289">
        <v>112696</v>
      </c>
      <c r="C289" t="s">
        <v>113</v>
      </c>
      <c r="D289" t="s">
        <v>129</v>
      </c>
      <c r="E289" t="s">
        <v>112</v>
      </c>
      <c r="F289" t="s">
        <v>61</v>
      </c>
      <c r="G289" t="s">
        <v>114</v>
      </c>
      <c r="H289" t="s">
        <v>60</v>
      </c>
      <c r="I289">
        <f t="shared" si="9"/>
        <v>0</v>
      </c>
      <c r="J289">
        <v>112696</v>
      </c>
      <c r="K289">
        <v>24</v>
      </c>
      <c r="L289">
        <v>740</v>
      </c>
      <c r="M289">
        <v>778</v>
      </c>
      <c r="N289" s="128">
        <v>-0.42472337096233376</v>
      </c>
      <c r="O289" s="1">
        <v>41961</v>
      </c>
      <c r="P289">
        <f t="shared" si="8"/>
        <v>0</v>
      </c>
      <c r="Q289" s="1"/>
      <c r="S289">
        <v>112696</v>
      </c>
    </row>
    <row r="290" spans="1:19" x14ac:dyDescent="0.3">
      <c r="A290">
        <v>112700</v>
      </c>
      <c r="C290" t="s">
        <v>113</v>
      </c>
      <c r="D290" t="s">
        <v>129</v>
      </c>
      <c r="E290" t="s">
        <v>112</v>
      </c>
      <c r="F290" t="s">
        <v>61</v>
      </c>
      <c r="G290" t="s">
        <v>112</v>
      </c>
      <c r="H290" t="s">
        <v>61</v>
      </c>
      <c r="I290">
        <f t="shared" si="9"/>
        <v>0</v>
      </c>
      <c r="J290">
        <v>112700</v>
      </c>
      <c r="K290">
        <v>24</v>
      </c>
      <c r="L290">
        <v>898</v>
      </c>
      <c r="M290">
        <v>781</v>
      </c>
      <c r="N290" s="128">
        <v>1.3026777264376774</v>
      </c>
      <c r="O290" s="1">
        <v>41975</v>
      </c>
      <c r="P290">
        <f t="shared" si="8"/>
        <v>0</v>
      </c>
      <c r="Q290" s="1"/>
      <c r="S290">
        <v>112700</v>
      </c>
    </row>
    <row r="291" spans="1:19" x14ac:dyDescent="0.3">
      <c r="A291">
        <v>112701</v>
      </c>
      <c r="C291" t="s">
        <v>113</v>
      </c>
      <c r="D291" t="s">
        <v>129</v>
      </c>
      <c r="E291" t="s">
        <v>112</v>
      </c>
      <c r="F291" t="s">
        <v>61</v>
      </c>
      <c r="G291" t="s">
        <v>112</v>
      </c>
      <c r="H291" t="s">
        <v>61</v>
      </c>
      <c r="I291">
        <f t="shared" si="9"/>
        <v>0</v>
      </c>
      <c r="J291">
        <v>112701</v>
      </c>
      <c r="K291">
        <v>26</v>
      </c>
      <c r="L291">
        <v>738</v>
      </c>
      <c r="M291">
        <v>979</v>
      </c>
      <c r="N291" s="128">
        <v>-2.1406048763156726</v>
      </c>
      <c r="O291" s="1">
        <v>41945</v>
      </c>
      <c r="P291">
        <f t="shared" si="8"/>
        <v>0</v>
      </c>
      <c r="Q291" s="1"/>
      <c r="S291">
        <v>112701</v>
      </c>
    </row>
    <row r="292" spans="1:19" x14ac:dyDescent="0.3">
      <c r="A292">
        <v>112702</v>
      </c>
      <c r="C292" t="s">
        <v>113</v>
      </c>
      <c r="D292" t="s">
        <v>129</v>
      </c>
      <c r="E292" t="s">
        <v>112</v>
      </c>
      <c r="F292" t="s">
        <v>61</v>
      </c>
      <c r="G292" t="s">
        <v>112</v>
      </c>
      <c r="H292" t="s">
        <v>61</v>
      </c>
      <c r="I292">
        <f t="shared" si="9"/>
        <v>0</v>
      </c>
      <c r="J292">
        <v>112702</v>
      </c>
      <c r="K292">
        <v>27</v>
      </c>
      <c r="L292">
        <v>925</v>
      </c>
      <c r="M292">
        <v>1148</v>
      </c>
      <c r="N292" s="128">
        <v>-1.6891380093925161</v>
      </c>
      <c r="O292" s="1">
        <v>41950</v>
      </c>
      <c r="P292">
        <f t="shared" si="8"/>
        <v>0</v>
      </c>
      <c r="Q292" s="1"/>
      <c r="S292">
        <v>112702</v>
      </c>
    </row>
    <row r="293" spans="1:19" x14ac:dyDescent="0.3">
      <c r="A293">
        <v>112708</v>
      </c>
      <c r="C293" t="s">
        <v>113</v>
      </c>
      <c r="D293" t="s">
        <v>129</v>
      </c>
      <c r="E293" t="s">
        <v>112</v>
      </c>
      <c r="F293" t="s">
        <v>61</v>
      </c>
      <c r="G293" t="s">
        <v>112</v>
      </c>
      <c r="H293" t="s">
        <v>61</v>
      </c>
      <c r="I293">
        <f t="shared" si="9"/>
        <v>0</v>
      </c>
      <c r="J293">
        <v>112708</v>
      </c>
      <c r="K293">
        <v>27</v>
      </c>
      <c r="L293">
        <v>1128</v>
      </c>
      <c r="M293">
        <v>1104</v>
      </c>
      <c r="N293" s="128">
        <v>0.1890359168241966</v>
      </c>
      <c r="O293" s="1">
        <v>41949</v>
      </c>
      <c r="P293">
        <f t="shared" si="8"/>
        <v>0</v>
      </c>
      <c r="Q293" s="1"/>
      <c r="S293">
        <v>112708</v>
      </c>
    </row>
    <row r="294" spans="1:19" x14ac:dyDescent="0.3">
      <c r="A294">
        <v>112759</v>
      </c>
      <c r="C294" t="s">
        <v>113</v>
      </c>
      <c r="D294" t="s">
        <v>129</v>
      </c>
      <c r="E294" t="s">
        <v>112</v>
      </c>
      <c r="F294" t="s">
        <v>61</v>
      </c>
      <c r="G294" t="s">
        <v>112</v>
      </c>
      <c r="H294" t="s">
        <v>61</v>
      </c>
      <c r="I294">
        <f t="shared" si="9"/>
        <v>0</v>
      </c>
      <c r="J294">
        <v>112759</v>
      </c>
      <c r="K294">
        <v>27</v>
      </c>
      <c r="L294">
        <v>1400</v>
      </c>
      <c r="M294">
        <v>1153</v>
      </c>
      <c r="N294" s="128">
        <v>1.8628153399449452</v>
      </c>
      <c r="O294" s="1">
        <v>41885</v>
      </c>
      <c r="P294">
        <f t="shared" si="8"/>
        <v>0</v>
      </c>
      <c r="Q294" s="1"/>
      <c r="S294">
        <v>112759</v>
      </c>
    </row>
    <row r="295" spans="1:19" x14ac:dyDescent="0.3">
      <c r="A295">
        <v>112848</v>
      </c>
      <c r="C295" t="s">
        <v>111</v>
      </c>
      <c r="D295" t="s">
        <v>130</v>
      </c>
      <c r="E295" t="s">
        <v>112</v>
      </c>
      <c r="F295" t="s">
        <v>61</v>
      </c>
      <c r="G295" t="s">
        <v>112</v>
      </c>
      <c r="H295" t="s">
        <v>61</v>
      </c>
      <c r="I295">
        <f t="shared" si="9"/>
        <v>0</v>
      </c>
      <c r="J295">
        <v>112848</v>
      </c>
      <c r="K295">
        <v>26</v>
      </c>
      <c r="L295">
        <v>770</v>
      </c>
      <c r="M295">
        <v>1017</v>
      </c>
      <c r="N295" s="128">
        <v>-2.1119233893377793</v>
      </c>
      <c r="O295" s="1">
        <v>41872</v>
      </c>
      <c r="P295">
        <f t="shared" si="8"/>
        <v>0</v>
      </c>
      <c r="Q295" s="1"/>
      <c r="S295">
        <v>112848</v>
      </c>
    </row>
    <row r="296" spans="1:19" x14ac:dyDescent="0.3">
      <c r="A296">
        <v>112937</v>
      </c>
      <c r="C296" t="s">
        <v>111</v>
      </c>
      <c r="D296" t="s">
        <v>130</v>
      </c>
      <c r="E296" t="s">
        <v>112</v>
      </c>
      <c r="F296" t="s">
        <v>61</v>
      </c>
      <c r="G296" t="s">
        <v>112</v>
      </c>
      <c r="H296" t="s">
        <v>61</v>
      </c>
      <c r="I296">
        <f t="shared" si="9"/>
        <v>0</v>
      </c>
      <c r="J296">
        <v>112937</v>
      </c>
      <c r="K296">
        <v>25</v>
      </c>
      <c r="L296">
        <v>1020</v>
      </c>
      <c r="M296">
        <v>873</v>
      </c>
      <c r="N296" s="128">
        <v>1.4642163454355295</v>
      </c>
      <c r="O296" s="1">
        <v>41907</v>
      </c>
      <c r="P296">
        <f t="shared" si="8"/>
        <v>0</v>
      </c>
      <c r="Q296" s="1"/>
      <c r="S296">
        <v>112937</v>
      </c>
    </row>
    <row r="297" spans="1:19" x14ac:dyDescent="0.3">
      <c r="A297">
        <v>112945</v>
      </c>
      <c r="C297" t="s">
        <v>111</v>
      </c>
      <c r="D297" t="s">
        <v>130</v>
      </c>
      <c r="E297" t="s">
        <v>112</v>
      </c>
      <c r="F297" t="s">
        <v>61</v>
      </c>
      <c r="G297" t="s">
        <v>112</v>
      </c>
      <c r="H297" t="s">
        <v>61</v>
      </c>
      <c r="I297">
        <f t="shared" si="9"/>
        <v>0</v>
      </c>
      <c r="J297">
        <v>112945</v>
      </c>
      <c r="K297">
        <v>25</v>
      </c>
      <c r="L297">
        <v>1220</v>
      </c>
      <c r="M297">
        <v>873</v>
      </c>
      <c r="N297" s="128">
        <v>3.4563474276607398</v>
      </c>
      <c r="O297" s="1">
        <v>41908</v>
      </c>
      <c r="P297">
        <f t="shared" si="8"/>
        <v>0</v>
      </c>
      <c r="Q297" s="8" t="s">
        <v>133</v>
      </c>
      <c r="S297">
        <v>112945</v>
      </c>
    </row>
    <row r="298" spans="1:19" x14ac:dyDescent="0.3">
      <c r="A298">
        <v>112993</v>
      </c>
      <c r="C298" t="s">
        <v>113</v>
      </c>
      <c r="D298" t="s">
        <v>129</v>
      </c>
      <c r="E298" t="s">
        <v>112</v>
      </c>
      <c r="F298" t="s">
        <v>61</v>
      </c>
      <c r="G298" t="s">
        <v>112</v>
      </c>
      <c r="H298" t="s">
        <v>61</v>
      </c>
      <c r="I298">
        <f t="shared" si="9"/>
        <v>0</v>
      </c>
      <c r="J298">
        <v>112993</v>
      </c>
      <c r="K298">
        <v>22</v>
      </c>
      <c r="L298">
        <v>560</v>
      </c>
      <c r="M298">
        <v>543</v>
      </c>
      <c r="N298" s="128">
        <v>0.27223957082232364</v>
      </c>
      <c r="O298" s="1">
        <v>41891</v>
      </c>
      <c r="P298">
        <f t="shared" si="8"/>
        <v>0</v>
      </c>
      <c r="Q298" s="1"/>
      <c r="S298">
        <v>112993</v>
      </c>
    </row>
    <row r="299" spans="1:19" x14ac:dyDescent="0.3">
      <c r="A299">
        <v>113019</v>
      </c>
      <c r="C299" t="s">
        <v>113</v>
      </c>
      <c r="D299" t="s">
        <v>129</v>
      </c>
      <c r="E299" t="s">
        <v>112</v>
      </c>
      <c r="F299" t="s">
        <v>61</v>
      </c>
      <c r="G299" t="s">
        <v>112</v>
      </c>
      <c r="H299" t="s">
        <v>61</v>
      </c>
      <c r="I299">
        <f t="shared" si="9"/>
        <v>0</v>
      </c>
      <c r="J299">
        <v>113019</v>
      </c>
      <c r="K299">
        <v>27</v>
      </c>
      <c r="L299">
        <v>875</v>
      </c>
      <c r="M299">
        <v>1108</v>
      </c>
      <c r="N299" s="128">
        <v>-1.8285983362109559</v>
      </c>
      <c r="O299" s="1">
        <v>41862</v>
      </c>
      <c r="P299">
        <f t="shared" si="8"/>
        <v>0</v>
      </c>
      <c r="Q299" s="1"/>
      <c r="S299">
        <v>113019</v>
      </c>
    </row>
    <row r="300" spans="1:19" x14ac:dyDescent="0.3">
      <c r="A300">
        <v>113047</v>
      </c>
      <c r="C300" t="s">
        <v>113</v>
      </c>
      <c r="D300" t="s">
        <v>129</v>
      </c>
      <c r="E300" t="s">
        <v>112</v>
      </c>
      <c r="F300" t="s">
        <v>61</v>
      </c>
      <c r="G300" t="s">
        <v>112</v>
      </c>
      <c r="H300" t="s">
        <v>61</v>
      </c>
      <c r="I300">
        <f t="shared" si="9"/>
        <v>0</v>
      </c>
      <c r="J300">
        <v>113047</v>
      </c>
      <c r="K300">
        <v>27</v>
      </c>
      <c r="L300">
        <v>560</v>
      </c>
      <c r="M300">
        <v>1153</v>
      </c>
      <c r="N300" s="128">
        <v>-4.472265168369848</v>
      </c>
      <c r="O300" s="1">
        <v>41851</v>
      </c>
      <c r="P300">
        <f t="shared" si="8"/>
        <v>0</v>
      </c>
      <c r="Q300" s="1"/>
      <c r="S300">
        <v>113047</v>
      </c>
    </row>
    <row r="301" spans="1:19" x14ac:dyDescent="0.3">
      <c r="A301">
        <v>113056</v>
      </c>
      <c r="C301" t="s">
        <v>113</v>
      </c>
      <c r="D301" t="s">
        <v>129</v>
      </c>
      <c r="E301" t="s">
        <v>112</v>
      </c>
      <c r="F301" t="s">
        <v>61</v>
      </c>
      <c r="G301" t="s">
        <v>112</v>
      </c>
      <c r="H301" t="s">
        <v>61</v>
      </c>
      <c r="I301">
        <f t="shared" si="9"/>
        <v>0</v>
      </c>
      <c r="J301">
        <v>113056</v>
      </c>
      <c r="K301">
        <v>27</v>
      </c>
      <c r="L301">
        <v>1092</v>
      </c>
      <c r="M301">
        <v>1082</v>
      </c>
      <c r="N301" s="128">
        <v>8.0366471108253637E-2</v>
      </c>
      <c r="O301" s="1">
        <v>41835</v>
      </c>
      <c r="P301">
        <f t="shared" si="8"/>
        <v>0</v>
      </c>
      <c r="Q301" s="1"/>
      <c r="S301">
        <v>113056</v>
      </c>
    </row>
    <row r="302" spans="1:19" x14ac:dyDescent="0.3">
      <c r="A302">
        <v>113076</v>
      </c>
      <c r="C302" t="s">
        <v>113</v>
      </c>
      <c r="D302" t="s">
        <v>129</v>
      </c>
      <c r="E302" t="s">
        <v>112</v>
      </c>
      <c r="F302" t="s">
        <v>61</v>
      </c>
      <c r="G302" t="s">
        <v>112</v>
      </c>
      <c r="H302" t="s">
        <v>61</v>
      </c>
      <c r="I302">
        <f t="shared" si="9"/>
        <v>0</v>
      </c>
      <c r="J302">
        <v>113076</v>
      </c>
      <c r="K302">
        <v>27</v>
      </c>
      <c r="L302">
        <v>880</v>
      </c>
      <c r="M302">
        <v>1217</v>
      </c>
      <c r="N302" s="128">
        <v>-2.4079168304097744</v>
      </c>
      <c r="O302" s="1">
        <v>41786</v>
      </c>
      <c r="P302">
        <f t="shared" si="8"/>
        <v>0</v>
      </c>
      <c r="Q302" s="1"/>
      <c r="S302">
        <v>113076</v>
      </c>
    </row>
    <row r="303" spans="1:19" x14ac:dyDescent="0.3">
      <c r="A303">
        <v>113147</v>
      </c>
      <c r="C303" t="s">
        <v>113</v>
      </c>
      <c r="D303" t="s">
        <v>129</v>
      </c>
      <c r="E303" t="s">
        <v>112</v>
      </c>
      <c r="F303" t="s">
        <v>61</v>
      </c>
      <c r="G303" t="s">
        <v>112</v>
      </c>
      <c r="H303" t="s">
        <v>61</v>
      </c>
      <c r="I303">
        <f t="shared" si="9"/>
        <v>0</v>
      </c>
      <c r="J303">
        <v>113147</v>
      </c>
      <c r="K303">
        <v>27</v>
      </c>
      <c r="L303">
        <v>912</v>
      </c>
      <c r="M303">
        <v>1131</v>
      </c>
      <c r="N303" s="128">
        <v>-1.6837734978664514</v>
      </c>
      <c r="O303" s="1">
        <v>41944</v>
      </c>
      <c r="P303">
        <f t="shared" si="8"/>
        <v>0</v>
      </c>
      <c r="Q303" s="1"/>
      <c r="S303">
        <v>113147</v>
      </c>
    </row>
    <row r="304" spans="1:19" x14ac:dyDescent="0.3">
      <c r="A304">
        <v>113155</v>
      </c>
      <c r="C304" t="s">
        <v>113</v>
      </c>
      <c r="D304" t="s">
        <v>129</v>
      </c>
      <c r="E304" t="s">
        <v>112</v>
      </c>
      <c r="F304" t="s">
        <v>61</v>
      </c>
      <c r="G304" t="s">
        <v>112</v>
      </c>
      <c r="H304" t="s">
        <v>61</v>
      </c>
      <c r="I304">
        <f t="shared" si="9"/>
        <v>0</v>
      </c>
      <c r="J304">
        <v>113155</v>
      </c>
      <c r="K304">
        <v>25</v>
      </c>
      <c r="L304">
        <v>592</v>
      </c>
      <c r="M304">
        <v>897</v>
      </c>
      <c r="N304" s="128">
        <v>-2.9567156221220494</v>
      </c>
      <c r="O304" s="1">
        <v>42026</v>
      </c>
      <c r="P304">
        <f t="shared" si="8"/>
        <v>0</v>
      </c>
      <c r="Q304" s="1"/>
      <c r="S304">
        <v>113155</v>
      </c>
    </row>
    <row r="305" spans="1:19" x14ac:dyDescent="0.3">
      <c r="A305">
        <v>113179</v>
      </c>
      <c r="C305" t="s">
        <v>113</v>
      </c>
      <c r="D305" t="s">
        <v>129</v>
      </c>
      <c r="E305" t="s">
        <v>112</v>
      </c>
      <c r="F305" t="s">
        <v>61</v>
      </c>
      <c r="G305" t="s">
        <v>112</v>
      </c>
      <c r="H305" t="s">
        <v>61</v>
      </c>
      <c r="I305">
        <f t="shared" si="9"/>
        <v>0</v>
      </c>
      <c r="J305">
        <v>113179</v>
      </c>
      <c r="K305">
        <v>26</v>
      </c>
      <c r="L305">
        <v>732</v>
      </c>
      <c r="M305">
        <v>1017</v>
      </c>
      <c r="N305" s="128">
        <v>-2.4368346800051301</v>
      </c>
      <c r="O305" s="1">
        <v>41842</v>
      </c>
      <c r="P305">
        <f t="shared" si="8"/>
        <v>0</v>
      </c>
      <c r="Q305" s="1"/>
      <c r="S305">
        <v>113179</v>
      </c>
    </row>
    <row r="306" spans="1:19" x14ac:dyDescent="0.3">
      <c r="A306">
        <v>113181</v>
      </c>
      <c r="C306" t="s">
        <v>113</v>
      </c>
      <c r="D306" t="s">
        <v>129</v>
      </c>
      <c r="E306" t="s">
        <v>112</v>
      </c>
      <c r="F306" t="s">
        <v>61</v>
      </c>
      <c r="G306" t="s">
        <v>112</v>
      </c>
      <c r="H306" t="s">
        <v>61</v>
      </c>
      <c r="I306">
        <f t="shared" si="9"/>
        <v>0</v>
      </c>
      <c r="J306">
        <v>113181</v>
      </c>
      <c r="K306">
        <v>27</v>
      </c>
      <c r="L306">
        <v>594</v>
      </c>
      <c r="M306">
        <v>1148</v>
      </c>
      <c r="N306" s="128">
        <v>-4.1963338888047259</v>
      </c>
      <c r="O306" s="1">
        <v>41930</v>
      </c>
      <c r="P306">
        <f t="shared" si="8"/>
        <v>0</v>
      </c>
      <c r="Q306" s="1"/>
      <c r="S306">
        <v>113181</v>
      </c>
    </row>
    <row r="307" spans="1:19" x14ac:dyDescent="0.3">
      <c r="A307">
        <v>113182</v>
      </c>
      <c r="C307" t="s">
        <v>113</v>
      </c>
      <c r="D307" t="s">
        <v>129</v>
      </c>
      <c r="E307" t="s">
        <v>112</v>
      </c>
      <c r="F307" t="s">
        <v>61</v>
      </c>
      <c r="G307" t="s">
        <v>112</v>
      </c>
      <c r="H307" t="s">
        <v>61</v>
      </c>
      <c r="I307">
        <f t="shared" si="9"/>
        <v>0</v>
      </c>
      <c r="J307">
        <v>113182</v>
      </c>
      <c r="K307">
        <v>25</v>
      </c>
      <c r="L307">
        <v>832</v>
      </c>
      <c r="M307">
        <v>877</v>
      </c>
      <c r="N307" s="128">
        <v>-0.44618511724753357</v>
      </c>
      <c r="O307" s="1">
        <v>41941</v>
      </c>
      <c r="P307">
        <f t="shared" si="8"/>
        <v>0</v>
      </c>
      <c r="Q307" s="1"/>
      <c r="S307">
        <v>113182</v>
      </c>
    </row>
    <row r="308" spans="1:19" x14ac:dyDescent="0.3">
      <c r="A308">
        <v>113183</v>
      </c>
      <c r="C308" t="s">
        <v>113</v>
      </c>
      <c r="D308" t="s">
        <v>129</v>
      </c>
      <c r="E308" t="s">
        <v>112</v>
      </c>
      <c r="F308" t="s">
        <v>61</v>
      </c>
      <c r="G308" t="s">
        <v>112</v>
      </c>
      <c r="H308" t="s">
        <v>61</v>
      </c>
      <c r="I308">
        <f t="shared" si="9"/>
        <v>0</v>
      </c>
      <c r="J308">
        <v>113183</v>
      </c>
      <c r="K308">
        <v>26</v>
      </c>
      <c r="L308">
        <v>1098</v>
      </c>
      <c r="M308">
        <v>975</v>
      </c>
      <c r="N308" s="128">
        <v>1.0969899665551839</v>
      </c>
      <c r="O308" s="1">
        <v>41923</v>
      </c>
      <c r="P308">
        <f t="shared" si="8"/>
        <v>0</v>
      </c>
      <c r="Q308" s="1"/>
      <c r="S308">
        <v>113183</v>
      </c>
    </row>
    <row r="309" spans="1:19" x14ac:dyDescent="0.3">
      <c r="A309">
        <v>113238</v>
      </c>
      <c r="C309" t="s">
        <v>113</v>
      </c>
      <c r="D309" t="s">
        <v>129</v>
      </c>
      <c r="E309" t="s">
        <v>112</v>
      </c>
      <c r="F309" t="s">
        <v>61</v>
      </c>
      <c r="G309" t="s">
        <v>112</v>
      </c>
      <c r="H309" t="s">
        <v>61</v>
      </c>
      <c r="I309">
        <f t="shared" si="9"/>
        <v>0</v>
      </c>
      <c r="J309">
        <v>113238</v>
      </c>
      <c r="K309">
        <v>24</v>
      </c>
      <c r="L309">
        <v>709</v>
      </c>
      <c r="M309">
        <v>741</v>
      </c>
      <c r="N309" s="128">
        <v>-0.37552074165346477</v>
      </c>
      <c r="O309" s="1">
        <v>42137</v>
      </c>
      <c r="P309">
        <f t="shared" si="8"/>
        <v>0</v>
      </c>
      <c r="Q309" s="1"/>
      <c r="S309">
        <v>113238</v>
      </c>
    </row>
    <row r="310" spans="1:19" x14ac:dyDescent="0.3">
      <c r="A310">
        <v>113254</v>
      </c>
      <c r="C310" t="s">
        <v>113</v>
      </c>
      <c r="D310" t="s">
        <v>129</v>
      </c>
      <c r="E310" t="s">
        <v>112</v>
      </c>
      <c r="F310" t="s">
        <v>61</v>
      </c>
      <c r="G310" t="s">
        <v>112</v>
      </c>
      <c r="H310" t="s">
        <v>61</v>
      </c>
      <c r="I310">
        <f t="shared" si="9"/>
        <v>0</v>
      </c>
      <c r="J310">
        <v>113254</v>
      </c>
      <c r="K310">
        <v>27</v>
      </c>
      <c r="L310">
        <v>675</v>
      </c>
      <c r="M310">
        <v>1153</v>
      </c>
      <c r="N310" s="128">
        <v>-3.6049624797315132</v>
      </c>
      <c r="O310" s="1">
        <v>41893</v>
      </c>
      <c r="P310">
        <f t="shared" si="8"/>
        <v>0</v>
      </c>
      <c r="Q310" s="1"/>
      <c r="S310">
        <v>113254</v>
      </c>
    </row>
    <row r="311" spans="1:19" x14ac:dyDescent="0.3">
      <c r="A311">
        <v>113258</v>
      </c>
      <c r="C311" t="s">
        <v>113</v>
      </c>
      <c r="D311" t="s">
        <v>129</v>
      </c>
      <c r="E311" t="s">
        <v>112</v>
      </c>
      <c r="F311" t="s">
        <v>61</v>
      </c>
      <c r="G311" t="s">
        <v>112</v>
      </c>
      <c r="H311" t="s">
        <v>61</v>
      </c>
      <c r="I311">
        <f t="shared" si="9"/>
        <v>0</v>
      </c>
      <c r="J311">
        <v>113258</v>
      </c>
      <c r="K311">
        <v>26</v>
      </c>
      <c r="L311">
        <v>870</v>
      </c>
      <c r="M311">
        <v>1038</v>
      </c>
      <c r="N311" s="128">
        <v>-1.4073887911535561</v>
      </c>
      <c r="O311" s="1">
        <v>41971</v>
      </c>
      <c r="P311">
        <f t="shared" si="8"/>
        <v>0</v>
      </c>
      <c r="Q311" s="1"/>
      <c r="S311">
        <v>113258</v>
      </c>
    </row>
    <row r="312" spans="1:19" x14ac:dyDescent="0.3">
      <c r="A312">
        <v>113289</v>
      </c>
      <c r="C312" t="s">
        <v>113</v>
      </c>
      <c r="D312" t="s">
        <v>129</v>
      </c>
      <c r="E312" t="s">
        <v>112</v>
      </c>
      <c r="F312" t="s">
        <v>61</v>
      </c>
      <c r="G312" t="s">
        <v>112</v>
      </c>
      <c r="H312" t="s">
        <v>61</v>
      </c>
      <c r="I312">
        <f t="shared" si="9"/>
        <v>0</v>
      </c>
      <c r="J312">
        <v>113289</v>
      </c>
      <c r="K312">
        <v>27</v>
      </c>
      <c r="L312">
        <v>1245</v>
      </c>
      <c r="M312">
        <v>1222</v>
      </c>
      <c r="N312" s="128">
        <v>0.16366612111292964</v>
      </c>
      <c r="O312" s="1">
        <v>41907</v>
      </c>
      <c r="P312">
        <f t="shared" si="8"/>
        <v>0</v>
      </c>
      <c r="Q312" s="1"/>
      <c r="S312">
        <v>113289</v>
      </c>
    </row>
    <row r="313" spans="1:19" x14ac:dyDescent="0.3">
      <c r="A313">
        <v>113493</v>
      </c>
      <c r="C313" t="s">
        <v>113</v>
      </c>
      <c r="D313" t="s">
        <v>129</v>
      </c>
      <c r="E313" t="s">
        <v>112</v>
      </c>
      <c r="F313" t="s">
        <v>61</v>
      </c>
      <c r="G313" t="s">
        <v>112</v>
      </c>
      <c r="H313" t="s">
        <v>61</v>
      </c>
      <c r="I313">
        <f t="shared" si="9"/>
        <v>0</v>
      </c>
      <c r="J313">
        <v>113493</v>
      </c>
      <c r="K313">
        <v>27</v>
      </c>
      <c r="L313">
        <v>883</v>
      </c>
      <c r="M313">
        <v>1176</v>
      </c>
      <c r="N313" s="128">
        <v>-2.1665187814256135</v>
      </c>
      <c r="O313" s="1">
        <v>41956</v>
      </c>
      <c r="P313">
        <f t="shared" si="8"/>
        <v>0</v>
      </c>
      <c r="Q313" s="1"/>
      <c r="S313">
        <v>113493</v>
      </c>
    </row>
    <row r="314" spans="1:19" x14ac:dyDescent="0.3">
      <c r="A314">
        <v>113617</v>
      </c>
      <c r="C314" t="s">
        <v>113</v>
      </c>
      <c r="D314" t="s">
        <v>129</v>
      </c>
      <c r="E314" t="s">
        <v>112</v>
      </c>
      <c r="F314" t="s">
        <v>61</v>
      </c>
      <c r="G314" t="s">
        <v>112</v>
      </c>
      <c r="H314" t="s">
        <v>61</v>
      </c>
      <c r="I314">
        <f t="shared" si="9"/>
        <v>0</v>
      </c>
      <c r="J314">
        <v>113617</v>
      </c>
      <c r="K314">
        <v>27</v>
      </c>
      <c r="L314">
        <v>1095</v>
      </c>
      <c r="M314">
        <v>1194</v>
      </c>
      <c r="N314" s="128">
        <v>-0.7209962857767096</v>
      </c>
      <c r="O314" s="1">
        <v>41946</v>
      </c>
      <c r="P314">
        <f t="shared" si="8"/>
        <v>0</v>
      </c>
      <c r="Q314" s="1"/>
      <c r="S314">
        <v>113617</v>
      </c>
    </row>
    <row r="315" spans="1:19" x14ac:dyDescent="0.3">
      <c r="A315">
        <v>113959</v>
      </c>
      <c r="C315" t="s">
        <v>111</v>
      </c>
      <c r="D315" t="s">
        <v>130</v>
      </c>
      <c r="E315" t="s">
        <v>112</v>
      </c>
      <c r="F315" t="s">
        <v>61</v>
      </c>
      <c r="G315" t="s">
        <v>112</v>
      </c>
      <c r="H315" t="s">
        <v>61</v>
      </c>
      <c r="I315">
        <f t="shared" si="9"/>
        <v>0</v>
      </c>
      <c r="J315">
        <v>113959</v>
      </c>
      <c r="K315">
        <v>27</v>
      </c>
      <c r="L315">
        <v>860</v>
      </c>
      <c r="M315">
        <v>1108</v>
      </c>
      <c r="N315" s="128">
        <v>-1.9463192591429916</v>
      </c>
      <c r="O315" s="1">
        <v>41995</v>
      </c>
      <c r="P315">
        <f t="shared" si="8"/>
        <v>0</v>
      </c>
      <c r="Q315" s="1"/>
      <c r="S315">
        <v>113959</v>
      </c>
    </row>
    <row r="316" spans="1:19" x14ac:dyDescent="0.3">
      <c r="A316">
        <v>113960</v>
      </c>
      <c r="C316" t="s">
        <v>111</v>
      </c>
      <c r="D316" t="s">
        <v>130</v>
      </c>
      <c r="E316" t="s">
        <v>112</v>
      </c>
      <c r="F316" t="s">
        <v>61</v>
      </c>
      <c r="G316" t="s">
        <v>112</v>
      </c>
      <c r="H316" t="s">
        <v>61</v>
      </c>
      <c r="I316">
        <f t="shared" si="9"/>
        <v>0</v>
      </c>
      <c r="J316">
        <v>113960</v>
      </c>
      <c r="K316">
        <v>27</v>
      </c>
      <c r="L316">
        <v>665</v>
      </c>
      <c r="M316">
        <v>1108</v>
      </c>
      <c r="N316" s="128">
        <v>-3.476691257259457</v>
      </c>
      <c r="O316" s="1">
        <v>41886</v>
      </c>
      <c r="P316">
        <f t="shared" si="8"/>
        <v>0</v>
      </c>
      <c r="Q316" s="1"/>
      <c r="S316">
        <v>113960</v>
      </c>
    </row>
    <row r="317" spans="1:19" x14ac:dyDescent="0.3">
      <c r="A317">
        <v>113962</v>
      </c>
      <c r="C317" t="s">
        <v>113</v>
      </c>
      <c r="D317" t="s">
        <v>129</v>
      </c>
      <c r="E317" t="s">
        <v>112</v>
      </c>
      <c r="F317" t="s">
        <v>61</v>
      </c>
      <c r="G317" t="s">
        <v>112</v>
      </c>
      <c r="H317" t="s">
        <v>61</v>
      </c>
      <c r="I317">
        <f t="shared" si="9"/>
        <v>0</v>
      </c>
      <c r="J317">
        <v>113962</v>
      </c>
      <c r="K317">
        <v>27</v>
      </c>
      <c r="L317">
        <v>594</v>
      </c>
      <c r="M317">
        <v>1148</v>
      </c>
      <c r="N317" s="128">
        <v>-4.1963338888047259</v>
      </c>
      <c r="O317" s="1">
        <v>41899</v>
      </c>
      <c r="P317">
        <f t="shared" si="8"/>
        <v>0</v>
      </c>
      <c r="Q317" s="1"/>
      <c r="S317">
        <v>113962</v>
      </c>
    </row>
    <row r="318" spans="1:19" x14ac:dyDescent="0.3">
      <c r="A318">
        <v>114061</v>
      </c>
      <c r="C318" t="s">
        <v>113</v>
      </c>
      <c r="D318" t="s">
        <v>129</v>
      </c>
      <c r="E318" t="s">
        <v>112</v>
      </c>
      <c r="F318" t="s">
        <v>61</v>
      </c>
      <c r="G318" t="s">
        <v>112</v>
      </c>
      <c r="H318" t="s">
        <v>61</v>
      </c>
      <c r="I318">
        <f t="shared" si="9"/>
        <v>0</v>
      </c>
      <c r="J318">
        <v>114061</v>
      </c>
      <c r="K318">
        <v>26</v>
      </c>
      <c r="L318">
        <v>700</v>
      </c>
      <c r="M318">
        <v>1021</v>
      </c>
      <c r="N318" s="128">
        <v>-2.7338926031597324</v>
      </c>
      <c r="O318" s="1">
        <v>41710</v>
      </c>
      <c r="P318">
        <f t="shared" si="8"/>
        <v>0</v>
      </c>
      <c r="Q318" s="1"/>
      <c r="S318">
        <v>114061</v>
      </c>
    </row>
    <row r="319" spans="1:19" x14ac:dyDescent="0.3">
      <c r="A319">
        <v>114110</v>
      </c>
      <c r="C319" t="s">
        <v>113</v>
      </c>
      <c r="D319" t="s">
        <v>129</v>
      </c>
      <c r="E319" t="s">
        <v>112</v>
      </c>
      <c r="F319" t="s">
        <v>61</v>
      </c>
      <c r="G319" t="s">
        <v>112</v>
      </c>
      <c r="H319" t="s">
        <v>61</v>
      </c>
      <c r="I319">
        <f t="shared" si="9"/>
        <v>0</v>
      </c>
      <c r="J319">
        <v>114110</v>
      </c>
      <c r="K319">
        <v>24</v>
      </c>
      <c r="L319">
        <v>622</v>
      </c>
      <c r="M319">
        <v>778</v>
      </c>
      <c r="N319" s="128">
        <v>-1.7436012071085281</v>
      </c>
      <c r="O319" s="1">
        <v>41970</v>
      </c>
      <c r="P319">
        <f t="shared" si="8"/>
        <v>0</v>
      </c>
      <c r="Q319" s="1"/>
      <c r="S319">
        <v>114110</v>
      </c>
    </row>
    <row r="320" spans="1:19" x14ac:dyDescent="0.3">
      <c r="A320">
        <v>114123</v>
      </c>
      <c r="C320" t="s">
        <v>113</v>
      </c>
      <c r="D320" t="s">
        <v>129</v>
      </c>
      <c r="E320" t="s">
        <v>112</v>
      </c>
      <c r="F320" t="s">
        <v>61</v>
      </c>
      <c r="G320" t="s">
        <v>112</v>
      </c>
      <c r="H320" t="s">
        <v>61</v>
      </c>
      <c r="I320">
        <f t="shared" si="9"/>
        <v>0</v>
      </c>
      <c r="J320">
        <v>114123</v>
      </c>
      <c r="K320">
        <v>27</v>
      </c>
      <c r="L320">
        <v>1226</v>
      </c>
      <c r="M320">
        <v>1131</v>
      </c>
      <c r="N320" s="128">
        <v>0.73040402875485333</v>
      </c>
      <c r="O320" s="1">
        <v>41879</v>
      </c>
      <c r="P320">
        <f t="shared" si="8"/>
        <v>0</v>
      </c>
      <c r="Q320" s="1"/>
      <c r="S320">
        <v>114123</v>
      </c>
    </row>
    <row r="321" spans="1:19" x14ac:dyDescent="0.3">
      <c r="A321">
        <v>114137</v>
      </c>
      <c r="C321" t="s">
        <v>111</v>
      </c>
      <c r="D321" t="s">
        <v>130</v>
      </c>
      <c r="E321" t="s">
        <v>112</v>
      </c>
      <c r="F321" t="s">
        <v>61</v>
      </c>
      <c r="G321" t="s">
        <v>112</v>
      </c>
      <c r="H321" t="s">
        <v>61</v>
      </c>
      <c r="I321">
        <f t="shared" si="9"/>
        <v>0</v>
      </c>
      <c r="J321">
        <v>114137</v>
      </c>
      <c r="K321">
        <v>23</v>
      </c>
      <c r="L321">
        <v>749</v>
      </c>
      <c r="M321">
        <v>656</v>
      </c>
      <c r="N321" s="128">
        <v>1.2327677624602333</v>
      </c>
      <c r="O321" s="1">
        <v>41879</v>
      </c>
      <c r="P321">
        <f t="shared" si="8"/>
        <v>0</v>
      </c>
      <c r="Q321" s="1"/>
      <c r="S321">
        <v>114137</v>
      </c>
    </row>
    <row r="322" spans="1:19" x14ac:dyDescent="0.3">
      <c r="A322">
        <v>114155</v>
      </c>
      <c r="C322" t="s">
        <v>113</v>
      </c>
      <c r="D322" t="s">
        <v>129</v>
      </c>
      <c r="E322" t="s">
        <v>112</v>
      </c>
      <c r="F322" t="s">
        <v>61</v>
      </c>
      <c r="G322" t="s">
        <v>112</v>
      </c>
      <c r="H322" t="s">
        <v>61</v>
      </c>
      <c r="I322">
        <f t="shared" si="9"/>
        <v>0</v>
      </c>
      <c r="J322">
        <v>114155</v>
      </c>
      <c r="K322">
        <v>24</v>
      </c>
      <c r="L322">
        <v>665</v>
      </c>
      <c r="M322">
        <v>706</v>
      </c>
      <c r="N322" s="128">
        <v>-0.50498829905160736</v>
      </c>
      <c r="O322" s="1">
        <v>42019</v>
      </c>
      <c r="P322">
        <f t="shared" ref="P322:P385" si="10">IF(J322=S322,0,1)</f>
        <v>0</v>
      </c>
      <c r="Q322" s="1"/>
      <c r="S322">
        <v>114155</v>
      </c>
    </row>
    <row r="323" spans="1:19" x14ac:dyDescent="0.3">
      <c r="A323">
        <v>114282</v>
      </c>
      <c r="C323" t="s">
        <v>113</v>
      </c>
      <c r="D323" t="s">
        <v>129</v>
      </c>
      <c r="E323" t="s">
        <v>112</v>
      </c>
      <c r="F323" t="s">
        <v>61</v>
      </c>
      <c r="G323" t="s">
        <v>112</v>
      </c>
      <c r="H323" t="s">
        <v>61</v>
      </c>
      <c r="I323">
        <f t="shared" ref="I323:I386" si="11">IF(A323=S323,0,1)</f>
        <v>0</v>
      </c>
      <c r="J323">
        <v>114282</v>
      </c>
      <c r="K323">
        <v>27</v>
      </c>
      <c r="L323">
        <v>856</v>
      </c>
      <c r="M323">
        <v>1245</v>
      </c>
      <c r="N323" s="128">
        <v>-2.7169547756242358</v>
      </c>
      <c r="O323" s="1">
        <v>41905</v>
      </c>
      <c r="P323">
        <f t="shared" si="10"/>
        <v>0</v>
      </c>
      <c r="Q323" s="1"/>
      <c r="S323">
        <v>114282</v>
      </c>
    </row>
    <row r="324" spans="1:19" x14ac:dyDescent="0.3">
      <c r="A324">
        <v>114354</v>
      </c>
      <c r="C324" t="s">
        <v>113</v>
      </c>
      <c r="D324" t="s">
        <v>129</v>
      </c>
      <c r="E324" t="s">
        <v>112</v>
      </c>
      <c r="F324" t="s">
        <v>61</v>
      </c>
      <c r="G324" t="s">
        <v>112</v>
      </c>
      <c r="H324" t="s">
        <v>61</v>
      </c>
      <c r="I324">
        <f t="shared" si="11"/>
        <v>0</v>
      </c>
      <c r="J324">
        <v>114354</v>
      </c>
      <c r="K324">
        <v>22</v>
      </c>
      <c r="L324">
        <v>542</v>
      </c>
      <c r="M324">
        <v>499</v>
      </c>
      <c r="N324" s="128">
        <v>0.74932473642938047</v>
      </c>
      <c r="O324" s="1">
        <v>41940</v>
      </c>
      <c r="P324">
        <f t="shared" si="10"/>
        <v>0</v>
      </c>
      <c r="Q324" s="1"/>
      <c r="S324">
        <v>114354</v>
      </c>
    </row>
    <row r="325" spans="1:19" x14ac:dyDescent="0.3">
      <c r="A325">
        <v>114381</v>
      </c>
      <c r="C325" t="s">
        <v>111</v>
      </c>
      <c r="D325" t="s">
        <v>130</v>
      </c>
      <c r="E325" t="s">
        <v>112</v>
      </c>
      <c r="F325" t="s">
        <v>61</v>
      </c>
      <c r="G325" t="s">
        <v>112</v>
      </c>
      <c r="H325" t="s">
        <v>61</v>
      </c>
      <c r="I325">
        <f t="shared" si="11"/>
        <v>0</v>
      </c>
      <c r="J325">
        <v>114381</v>
      </c>
      <c r="K325">
        <v>25</v>
      </c>
      <c r="L325">
        <v>543</v>
      </c>
      <c r="M325">
        <v>913</v>
      </c>
      <c r="N325" s="128">
        <v>-3.5239773322539167</v>
      </c>
      <c r="O325" s="1">
        <v>41905</v>
      </c>
      <c r="P325">
        <f t="shared" si="10"/>
        <v>0</v>
      </c>
      <c r="Q325" s="1"/>
      <c r="S325">
        <v>114381</v>
      </c>
    </row>
    <row r="326" spans="1:19" x14ac:dyDescent="0.3">
      <c r="A326">
        <v>114420</v>
      </c>
      <c r="C326" t="s">
        <v>111</v>
      </c>
      <c r="D326" t="s">
        <v>130</v>
      </c>
      <c r="E326" t="s">
        <v>112</v>
      </c>
      <c r="F326" t="s">
        <v>61</v>
      </c>
      <c r="G326" t="s">
        <v>112</v>
      </c>
      <c r="H326" t="s">
        <v>61</v>
      </c>
      <c r="I326">
        <f t="shared" si="11"/>
        <v>0</v>
      </c>
      <c r="J326">
        <v>114420</v>
      </c>
      <c r="K326">
        <v>25</v>
      </c>
      <c r="L326">
        <v>635</v>
      </c>
      <c r="M326">
        <v>913</v>
      </c>
      <c r="N326" s="128">
        <v>-2.6477451307205104</v>
      </c>
      <c r="O326" s="1">
        <v>41905</v>
      </c>
      <c r="P326">
        <f t="shared" si="10"/>
        <v>0</v>
      </c>
      <c r="Q326" s="1"/>
      <c r="S326">
        <v>114420</v>
      </c>
    </row>
    <row r="327" spans="1:19" x14ac:dyDescent="0.3">
      <c r="A327">
        <v>114436</v>
      </c>
      <c r="C327" t="s">
        <v>111</v>
      </c>
      <c r="D327" t="s">
        <v>130</v>
      </c>
      <c r="E327" t="s">
        <v>112</v>
      </c>
      <c r="F327" t="s">
        <v>61</v>
      </c>
      <c r="G327" t="s">
        <v>112</v>
      </c>
      <c r="H327" t="s">
        <v>61</v>
      </c>
      <c r="I327">
        <f t="shared" si="11"/>
        <v>0</v>
      </c>
      <c r="J327">
        <v>114436</v>
      </c>
      <c r="K327">
        <v>27</v>
      </c>
      <c r="L327">
        <v>1017</v>
      </c>
      <c r="M327">
        <v>1126</v>
      </c>
      <c r="N327" s="128">
        <v>-0.84176384276778127</v>
      </c>
      <c r="O327" s="1">
        <v>41940</v>
      </c>
      <c r="P327">
        <f t="shared" si="10"/>
        <v>0</v>
      </c>
      <c r="Q327" s="1"/>
      <c r="S327">
        <v>114436</v>
      </c>
    </row>
    <row r="328" spans="1:19" x14ac:dyDescent="0.3">
      <c r="A328">
        <v>114437</v>
      </c>
      <c r="C328" t="s">
        <v>111</v>
      </c>
      <c r="D328" t="s">
        <v>130</v>
      </c>
      <c r="E328" t="s">
        <v>112</v>
      </c>
      <c r="F328" t="s">
        <v>61</v>
      </c>
      <c r="G328" t="s">
        <v>114</v>
      </c>
      <c r="H328" t="s">
        <v>60</v>
      </c>
      <c r="I328">
        <f t="shared" si="11"/>
        <v>0</v>
      </c>
      <c r="J328">
        <v>114437</v>
      </c>
      <c r="K328">
        <v>27</v>
      </c>
      <c r="L328">
        <v>1350</v>
      </c>
      <c r="M328">
        <v>1222</v>
      </c>
      <c r="N328" s="128">
        <v>0.91083754358499969</v>
      </c>
      <c r="O328" s="1">
        <v>41955</v>
      </c>
      <c r="P328">
        <f t="shared" si="10"/>
        <v>0</v>
      </c>
      <c r="Q328" s="1"/>
      <c r="S328">
        <v>114437</v>
      </c>
    </row>
    <row r="329" spans="1:19" x14ac:dyDescent="0.3">
      <c r="A329">
        <v>114438</v>
      </c>
      <c r="C329" t="s">
        <v>111</v>
      </c>
      <c r="D329" t="s">
        <v>130</v>
      </c>
      <c r="E329" t="s">
        <v>112</v>
      </c>
      <c r="F329" t="s">
        <v>61</v>
      </c>
      <c r="G329" t="s">
        <v>114</v>
      </c>
      <c r="H329" t="s">
        <v>60</v>
      </c>
      <c r="I329">
        <f t="shared" si="11"/>
        <v>0</v>
      </c>
      <c r="J329">
        <v>114438</v>
      </c>
      <c r="K329">
        <v>27</v>
      </c>
      <c r="L329">
        <v>1035</v>
      </c>
      <c r="M329">
        <v>1222</v>
      </c>
      <c r="N329" s="128">
        <v>-1.3306767238312105</v>
      </c>
      <c r="O329" s="1">
        <v>41955</v>
      </c>
      <c r="P329">
        <f t="shared" si="10"/>
        <v>0</v>
      </c>
      <c r="Q329" s="1"/>
      <c r="S329">
        <v>114438</v>
      </c>
    </row>
    <row r="330" spans="1:19" x14ac:dyDescent="0.3">
      <c r="A330">
        <v>114453</v>
      </c>
      <c r="C330" t="s">
        <v>111</v>
      </c>
      <c r="D330" t="s">
        <v>130</v>
      </c>
      <c r="E330" t="s">
        <v>112</v>
      </c>
      <c r="F330" t="s">
        <v>61</v>
      </c>
      <c r="G330" t="s">
        <v>112</v>
      </c>
      <c r="H330" t="s">
        <v>61</v>
      </c>
      <c r="I330">
        <f t="shared" si="11"/>
        <v>0</v>
      </c>
      <c r="J330">
        <v>114453</v>
      </c>
      <c r="K330">
        <v>23</v>
      </c>
      <c r="L330">
        <v>626</v>
      </c>
      <c r="M330">
        <v>638</v>
      </c>
      <c r="N330" s="128">
        <v>-0.16355458634319203</v>
      </c>
      <c r="O330" s="1">
        <v>41934</v>
      </c>
      <c r="P330">
        <f t="shared" si="10"/>
        <v>0</v>
      </c>
      <c r="Q330" s="1"/>
      <c r="S330">
        <v>114453</v>
      </c>
    </row>
    <row r="331" spans="1:19" x14ac:dyDescent="0.3">
      <c r="A331">
        <v>114458</v>
      </c>
      <c r="C331" t="s">
        <v>113</v>
      </c>
      <c r="D331" t="s">
        <v>129</v>
      </c>
      <c r="E331" t="s">
        <v>112</v>
      </c>
      <c r="F331" t="s">
        <v>61</v>
      </c>
      <c r="G331" t="s">
        <v>112</v>
      </c>
      <c r="H331" t="s">
        <v>61</v>
      </c>
      <c r="I331">
        <f t="shared" si="11"/>
        <v>0</v>
      </c>
      <c r="J331">
        <v>114458</v>
      </c>
      <c r="K331">
        <v>24</v>
      </c>
      <c r="L331">
        <v>740</v>
      </c>
      <c r="M331">
        <v>800</v>
      </c>
      <c r="N331" s="128">
        <v>-0.65217391304347827</v>
      </c>
      <c r="O331" s="1">
        <v>41969</v>
      </c>
      <c r="P331">
        <f t="shared" si="10"/>
        <v>0</v>
      </c>
      <c r="Q331" s="1"/>
      <c r="S331">
        <v>114458</v>
      </c>
    </row>
    <row r="332" spans="1:19" x14ac:dyDescent="0.3">
      <c r="A332">
        <v>114478</v>
      </c>
      <c r="C332" t="s">
        <v>113</v>
      </c>
      <c r="D332" t="s">
        <v>129</v>
      </c>
      <c r="E332" t="s">
        <v>112</v>
      </c>
      <c r="F332" t="s">
        <v>61</v>
      </c>
      <c r="G332" t="s">
        <v>112</v>
      </c>
      <c r="H332" t="s">
        <v>61</v>
      </c>
      <c r="I332">
        <f t="shared" si="11"/>
        <v>0</v>
      </c>
      <c r="J332">
        <v>114478</v>
      </c>
      <c r="K332">
        <v>27</v>
      </c>
      <c r="L332">
        <v>1180</v>
      </c>
      <c r="M332">
        <v>1176</v>
      </c>
      <c r="N332" s="128">
        <v>2.9577048210588583E-2</v>
      </c>
      <c r="O332" s="1">
        <v>41976</v>
      </c>
      <c r="P332">
        <f t="shared" si="10"/>
        <v>0</v>
      </c>
      <c r="Q332" s="1"/>
      <c r="S332">
        <v>114478</v>
      </c>
    </row>
    <row r="333" spans="1:19" x14ac:dyDescent="0.3">
      <c r="A333">
        <v>114502</v>
      </c>
      <c r="C333" t="s">
        <v>113</v>
      </c>
      <c r="D333" t="s">
        <v>129</v>
      </c>
      <c r="E333" t="s">
        <v>112</v>
      </c>
      <c r="F333" t="s">
        <v>61</v>
      </c>
      <c r="G333" t="s">
        <v>112</v>
      </c>
      <c r="H333" t="s">
        <v>61</v>
      </c>
      <c r="I333">
        <f t="shared" si="11"/>
        <v>0</v>
      </c>
      <c r="J333">
        <v>114502</v>
      </c>
      <c r="K333">
        <v>27</v>
      </c>
      <c r="L333">
        <v>934</v>
      </c>
      <c r="M333">
        <v>1108</v>
      </c>
      <c r="N333" s="128">
        <v>-1.3655627060116151</v>
      </c>
      <c r="O333" s="1">
        <v>42010</v>
      </c>
      <c r="P333">
        <f t="shared" si="10"/>
        <v>0</v>
      </c>
      <c r="Q333" s="1"/>
      <c r="S333">
        <v>114502</v>
      </c>
    </row>
    <row r="334" spans="1:19" x14ac:dyDescent="0.3">
      <c r="A334">
        <v>114527</v>
      </c>
      <c r="C334" t="s">
        <v>113</v>
      </c>
      <c r="D334" t="s">
        <v>129</v>
      </c>
      <c r="E334" t="s">
        <v>112</v>
      </c>
      <c r="F334" t="s">
        <v>61</v>
      </c>
      <c r="G334" t="s">
        <v>112</v>
      </c>
      <c r="H334" t="s">
        <v>61</v>
      </c>
      <c r="I334">
        <f t="shared" si="11"/>
        <v>0</v>
      </c>
      <c r="J334">
        <v>114527</v>
      </c>
      <c r="K334">
        <v>26</v>
      </c>
      <c r="L334">
        <v>800</v>
      </c>
      <c r="M334">
        <v>996</v>
      </c>
      <c r="N334" s="128">
        <v>-1.7111925964728478</v>
      </c>
      <c r="O334" s="1">
        <v>42004</v>
      </c>
      <c r="P334">
        <f t="shared" si="10"/>
        <v>0</v>
      </c>
      <c r="Q334" s="1"/>
      <c r="S334">
        <v>114527</v>
      </c>
    </row>
    <row r="335" spans="1:19" x14ac:dyDescent="0.3">
      <c r="A335">
        <v>114573</v>
      </c>
      <c r="C335" t="s">
        <v>113</v>
      </c>
      <c r="D335" t="s">
        <v>129</v>
      </c>
      <c r="E335" t="s">
        <v>112</v>
      </c>
      <c r="F335" t="s">
        <v>61</v>
      </c>
      <c r="G335" t="s">
        <v>112</v>
      </c>
      <c r="H335" t="s">
        <v>61</v>
      </c>
      <c r="I335">
        <f t="shared" si="11"/>
        <v>0</v>
      </c>
      <c r="J335">
        <v>114573</v>
      </c>
      <c r="K335">
        <v>23</v>
      </c>
      <c r="L335">
        <v>672</v>
      </c>
      <c r="M335">
        <v>639</v>
      </c>
      <c r="N335" s="128">
        <v>0.44907123902837315</v>
      </c>
      <c r="O335" s="1">
        <v>42203</v>
      </c>
      <c r="P335">
        <f t="shared" si="10"/>
        <v>0</v>
      </c>
      <c r="Q335" s="1"/>
      <c r="S335">
        <v>114573</v>
      </c>
    </row>
    <row r="336" spans="1:19" x14ac:dyDescent="0.3">
      <c r="A336">
        <v>114693</v>
      </c>
      <c r="C336" t="s">
        <v>113</v>
      </c>
      <c r="D336" t="s">
        <v>129</v>
      </c>
      <c r="E336" t="s">
        <v>112</v>
      </c>
      <c r="F336" t="s">
        <v>61</v>
      </c>
      <c r="G336" t="s">
        <v>112</v>
      </c>
      <c r="H336" t="s">
        <v>61</v>
      </c>
      <c r="I336">
        <f t="shared" si="11"/>
        <v>0</v>
      </c>
      <c r="J336">
        <v>114693</v>
      </c>
      <c r="K336">
        <v>24</v>
      </c>
      <c r="L336">
        <v>650</v>
      </c>
      <c r="M336">
        <v>726</v>
      </c>
      <c r="N336" s="128">
        <v>-0.91028865732423037</v>
      </c>
      <c r="O336" s="1">
        <v>42032</v>
      </c>
      <c r="P336">
        <f t="shared" si="10"/>
        <v>0</v>
      </c>
      <c r="Q336" s="1"/>
      <c r="S336">
        <v>114693</v>
      </c>
    </row>
    <row r="337" spans="1:19" x14ac:dyDescent="0.3">
      <c r="A337">
        <v>114745</v>
      </c>
      <c r="C337" t="s">
        <v>111</v>
      </c>
      <c r="D337" t="s">
        <v>130</v>
      </c>
      <c r="E337" t="s">
        <v>112</v>
      </c>
      <c r="F337" t="s">
        <v>61</v>
      </c>
      <c r="G337" t="s">
        <v>112</v>
      </c>
      <c r="H337" t="s">
        <v>61</v>
      </c>
      <c r="I337">
        <f t="shared" si="11"/>
        <v>0</v>
      </c>
      <c r="J337">
        <v>114745</v>
      </c>
      <c r="K337">
        <v>26</v>
      </c>
      <c r="L337">
        <v>885</v>
      </c>
      <c r="M337">
        <v>1060</v>
      </c>
      <c r="N337" s="128">
        <v>-1.4356029532403609</v>
      </c>
      <c r="O337" s="1">
        <v>41921</v>
      </c>
      <c r="P337">
        <f t="shared" si="10"/>
        <v>0</v>
      </c>
      <c r="Q337" s="1"/>
      <c r="S337">
        <v>114745</v>
      </c>
    </row>
    <row r="338" spans="1:19" x14ac:dyDescent="0.3">
      <c r="A338">
        <v>114749</v>
      </c>
      <c r="C338" t="s">
        <v>111</v>
      </c>
      <c r="D338" t="s">
        <v>130</v>
      </c>
      <c r="E338" t="s">
        <v>112</v>
      </c>
      <c r="F338" t="s">
        <v>61</v>
      </c>
      <c r="G338" t="s">
        <v>114</v>
      </c>
      <c r="H338" t="s">
        <v>60</v>
      </c>
      <c r="I338">
        <f t="shared" si="11"/>
        <v>0</v>
      </c>
      <c r="J338">
        <v>114749</v>
      </c>
      <c r="K338">
        <v>26</v>
      </c>
      <c r="L338">
        <v>650</v>
      </c>
      <c r="M338">
        <v>1060</v>
      </c>
      <c r="N338" s="128">
        <v>-3.3634126333059884</v>
      </c>
      <c r="O338" s="1">
        <v>41957</v>
      </c>
      <c r="P338">
        <f t="shared" si="10"/>
        <v>0</v>
      </c>
      <c r="Q338" s="1"/>
      <c r="S338">
        <v>114749</v>
      </c>
    </row>
    <row r="339" spans="1:19" x14ac:dyDescent="0.3">
      <c r="A339">
        <v>114765</v>
      </c>
      <c r="C339" t="s">
        <v>113</v>
      </c>
      <c r="D339" t="s">
        <v>129</v>
      </c>
      <c r="E339" t="s">
        <v>112</v>
      </c>
      <c r="F339" t="s">
        <v>61</v>
      </c>
      <c r="G339" t="s">
        <v>112</v>
      </c>
      <c r="H339" t="s">
        <v>61</v>
      </c>
      <c r="I339">
        <f t="shared" si="11"/>
        <v>0</v>
      </c>
      <c r="J339">
        <v>114765</v>
      </c>
      <c r="K339">
        <v>27</v>
      </c>
      <c r="L339">
        <v>1108</v>
      </c>
      <c r="M339">
        <v>1126</v>
      </c>
      <c r="N339" s="128">
        <v>-0.13900687311761525</v>
      </c>
      <c r="O339" s="1">
        <v>41992</v>
      </c>
      <c r="P339">
        <f t="shared" si="10"/>
        <v>0</v>
      </c>
      <c r="Q339" s="1"/>
      <c r="S339">
        <v>114765</v>
      </c>
    </row>
    <row r="340" spans="1:19" x14ac:dyDescent="0.3">
      <c r="A340">
        <v>114791</v>
      </c>
      <c r="C340" t="s">
        <v>113</v>
      </c>
      <c r="D340" t="s">
        <v>129</v>
      </c>
      <c r="E340" t="s">
        <v>112</v>
      </c>
      <c r="F340" t="s">
        <v>61</v>
      </c>
      <c r="G340" t="s">
        <v>112</v>
      </c>
      <c r="H340" t="s">
        <v>61</v>
      </c>
      <c r="I340">
        <f t="shared" si="11"/>
        <v>0</v>
      </c>
      <c r="J340">
        <v>114791</v>
      </c>
      <c r="K340">
        <v>26</v>
      </c>
      <c r="L340">
        <v>840</v>
      </c>
      <c r="M340">
        <v>979</v>
      </c>
      <c r="N340" s="128">
        <v>-1.2346227294932717</v>
      </c>
      <c r="O340" s="1">
        <v>42011</v>
      </c>
      <c r="P340">
        <f t="shared" si="10"/>
        <v>0</v>
      </c>
      <c r="Q340" s="1"/>
      <c r="S340">
        <v>114791</v>
      </c>
    </row>
    <row r="341" spans="1:19" x14ac:dyDescent="0.3">
      <c r="A341">
        <v>114843</v>
      </c>
      <c r="C341" t="s">
        <v>111</v>
      </c>
      <c r="D341" t="s">
        <v>130</v>
      </c>
      <c r="E341" t="s">
        <v>112</v>
      </c>
      <c r="F341" t="s">
        <v>61</v>
      </c>
      <c r="G341" t="s">
        <v>112</v>
      </c>
      <c r="H341" t="s">
        <v>61</v>
      </c>
      <c r="I341">
        <f t="shared" si="11"/>
        <v>0</v>
      </c>
      <c r="J341">
        <v>114843</v>
      </c>
      <c r="K341">
        <v>27</v>
      </c>
      <c r="L341">
        <v>732</v>
      </c>
      <c r="M341">
        <v>1104</v>
      </c>
      <c r="N341" s="128">
        <v>-2.9300567107750473</v>
      </c>
      <c r="O341" s="1">
        <v>41900</v>
      </c>
      <c r="P341">
        <f t="shared" si="10"/>
        <v>0</v>
      </c>
      <c r="Q341" s="1"/>
      <c r="S341">
        <v>114843</v>
      </c>
    </row>
    <row r="342" spans="1:19" x14ac:dyDescent="0.3">
      <c r="A342">
        <v>114915</v>
      </c>
      <c r="C342" t="s">
        <v>113</v>
      </c>
      <c r="D342" t="s">
        <v>129</v>
      </c>
      <c r="E342" t="s">
        <v>112</v>
      </c>
      <c r="F342" t="s">
        <v>61</v>
      </c>
      <c r="G342" t="s">
        <v>112</v>
      </c>
      <c r="H342" t="s">
        <v>61</v>
      </c>
      <c r="I342">
        <f t="shared" si="11"/>
        <v>0</v>
      </c>
      <c r="J342">
        <v>114915</v>
      </c>
      <c r="K342">
        <v>24</v>
      </c>
      <c r="L342">
        <v>614</v>
      </c>
      <c r="M342">
        <v>781</v>
      </c>
      <c r="N342" s="128">
        <v>-1.859377609530702</v>
      </c>
      <c r="O342" s="1">
        <v>41982</v>
      </c>
      <c r="P342">
        <f t="shared" si="10"/>
        <v>0</v>
      </c>
      <c r="Q342" s="1"/>
      <c r="S342">
        <v>114915</v>
      </c>
    </row>
    <row r="343" spans="1:19" x14ac:dyDescent="0.3">
      <c r="A343">
        <v>115022</v>
      </c>
      <c r="C343" t="s">
        <v>113</v>
      </c>
      <c r="D343" t="s">
        <v>129</v>
      </c>
      <c r="E343" t="s">
        <v>112</v>
      </c>
      <c r="F343" t="s">
        <v>61</v>
      </c>
      <c r="G343" t="s">
        <v>112</v>
      </c>
      <c r="H343" t="s">
        <v>61</v>
      </c>
      <c r="I343">
        <f t="shared" si="11"/>
        <v>0</v>
      </c>
      <c r="J343">
        <v>115022</v>
      </c>
      <c r="K343">
        <v>27</v>
      </c>
      <c r="L343">
        <v>1185</v>
      </c>
      <c r="M343">
        <v>1153</v>
      </c>
      <c r="N343" s="128">
        <v>0.24133640031675402</v>
      </c>
      <c r="O343" s="1">
        <v>42003</v>
      </c>
      <c r="P343">
        <f t="shared" si="10"/>
        <v>0</v>
      </c>
      <c r="Q343" s="1"/>
      <c r="S343">
        <v>115022</v>
      </c>
    </row>
    <row r="344" spans="1:19" x14ac:dyDescent="0.3">
      <c r="A344">
        <v>115035</v>
      </c>
      <c r="C344" t="s">
        <v>111</v>
      </c>
      <c r="D344" t="s">
        <v>130</v>
      </c>
      <c r="E344" t="s">
        <v>112</v>
      </c>
      <c r="F344" t="s">
        <v>61</v>
      </c>
      <c r="G344" t="s">
        <v>112</v>
      </c>
      <c r="H344" t="s">
        <v>61</v>
      </c>
      <c r="I344">
        <f t="shared" si="11"/>
        <v>0</v>
      </c>
      <c r="J344">
        <v>115035</v>
      </c>
      <c r="K344">
        <v>25</v>
      </c>
      <c r="L344">
        <v>1007</v>
      </c>
      <c r="M344">
        <v>893</v>
      </c>
      <c r="N344" s="128">
        <v>1.1100832562442182</v>
      </c>
      <c r="O344" s="1">
        <v>42012</v>
      </c>
      <c r="P344">
        <f t="shared" si="10"/>
        <v>0</v>
      </c>
      <c r="Q344" s="1"/>
      <c r="S344">
        <v>115035</v>
      </c>
    </row>
    <row r="345" spans="1:19" x14ac:dyDescent="0.3">
      <c r="A345">
        <v>115036</v>
      </c>
      <c r="C345" t="s">
        <v>111</v>
      </c>
      <c r="D345" t="s">
        <v>130</v>
      </c>
      <c r="E345" t="s">
        <v>112</v>
      </c>
      <c r="F345" t="s">
        <v>61</v>
      </c>
      <c r="G345" t="s">
        <v>112</v>
      </c>
      <c r="H345" t="s">
        <v>61</v>
      </c>
      <c r="I345">
        <f t="shared" si="11"/>
        <v>0</v>
      </c>
      <c r="J345">
        <v>115036</v>
      </c>
      <c r="K345">
        <v>25</v>
      </c>
      <c r="L345">
        <v>724</v>
      </c>
      <c r="M345">
        <v>893</v>
      </c>
      <c r="N345" s="128">
        <v>-1.6456497395199376</v>
      </c>
      <c r="O345" s="1">
        <v>42012</v>
      </c>
      <c r="P345">
        <f t="shared" si="10"/>
        <v>0</v>
      </c>
      <c r="Q345" s="1"/>
      <c r="S345">
        <v>115036</v>
      </c>
    </row>
    <row r="346" spans="1:19" x14ac:dyDescent="0.3">
      <c r="A346">
        <v>115136</v>
      </c>
      <c r="C346" t="s">
        <v>113</v>
      </c>
      <c r="D346" t="s">
        <v>129</v>
      </c>
      <c r="E346" t="s">
        <v>112</v>
      </c>
      <c r="F346" t="s">
        <v>61</v>
      </c>
      <c r="G346" t="s">
        <v>112</v>
      </c>
      <c r="H346" t="s">
        <v>61</v>
      </c>
      <c r="I346">
        <f t="shared" si="11"/>
        <v>0</v>
      </c>
      <c r="J346">
        <v>115136</v>
      </c>
      <c r="K346">
        <v>27</v>
      </c>
      <c r="L346">
        <v>1058</v>
      </c>
      <c r="M346">
        <v>1131</v>
      </c>
      <c r="N346" s="128">
        <v>-0.56125783262215045</v>
      </c>
      <c r="O346" s="1">
        <v>42002</v>
      </c>
      <c r="P346">
        <f t="shared" si="10"/>
        <v>0</v>
      </c>
      <c r="Q346" s="1"/>
      <c r="S346">
        <v>115136</v>
      </c>
    </row>
    <row r="347" spans="1:19" x14ac:dyDescent="0.3">
      <c r="A347">
        <v>115148</v>
      </c>
      <c r="C347" t="s">
        <v>113</v>
      </c>
      <c r="D347" t="s">
        <v>129</v>
      </c>
      <c r="E347" t="s">
        <v>112</v>
      </c>
      <c r="F347" t="s">
        <v>61</v>
      </c>
      <c r="G347" t="s">
        <v>112</v>
      </c>
      <c r="H347" t="s">
        <v>61</v>
      </c>
      <c r="I347">
        <f t="shared" si="11"/>
        <v>0</v>
      </c>
      <c r="J347">
        <v>115148</v>
      </c>
      <c r="K347">
        <v>26</v>
      </c>
      <c r="L347">
        <v>795</v>
      </c>
      <c r="M347">
        <v>1017</v>
      </c>
      <c r="N347" s="128">
        <v>-1.898165961267154</v>
      </c>
      <c r="O347" s="1">
        <v>42003</v>
      </c>
      <c r="P347">
        <f t="shared" si="10"/>
        <v>0</v>
      </c>
      <c r="Q347" s="1"/>
      <c r="S347">
        <v>115148</v>
      </c>
    </row>
    <row r="348" spans="1:19" x14ac:dyDescent="0.3">
      <c r="A348">
        <v>115249</v>
      </c>
      <c r="C348" t="s">
        <v>113</v>
      </c>
      <c r="D348" t="s">
        <v>129</v>
      </c>
      <c r="E348" t="s">
        <v>112</v>
      </c>
      <c r="F348" t="s">
        <v>61</v>
      </c>
      <c r="G348" t="s">
        <v>112</v>
      </c>
      <c r="H348" t="s">
        <v>61</v>
      </c>
      <c r="I348">
        <f t="shared" si="11"/>
        <v>0</v>
      </c>
      <c r="J348">
        <v>115249</v>
      </c>
      <c r="K348">
        <v>26</v>
      </c>
      <c r="L348">
        <v>785</v>
      </c>
      <c r="M348">
        <v>979</v>
      </c>
      <c r="N348" s="128">
        <v>-1.7231425145445662</v>
      </c>
      <c r="O348" s="1">
        <v>42027</v>
      </c>
      <c r="P348">
        <f t="shared" si="10"/>
        <v>0</v>
      </c>
      <c r="Q348" s="1"/>
      <c r="S348">
        <v>115249</v>
      </c>
    </row>
    <row r="349" spans="1:19" x14ac:dyDescent="0.3">
      <c r="A349">
        <v>115252</v>
      </c>
      <c r="C349" t="s">
        <v>113</v>
      </c>
      <c r="D349" t="s">
        <v>129</v>
      </c>
      <c r="E349" t="s">
        <v>112</v>
      </c>
      <c r="F349" t="s">
        <v>61</v>
      </c>
      <c r="G349" t="s">
        <v>112</v>
      </c>
      <c r="H349" t="s">
        <v>61</v>
      </c>
      <c r="I349">
        <f t="shared" si="11"/>
        <v>0</v>
      </c>
      <c r="J349">
        <v>115252</v>
      </c>
      <c r="K349">
        <v>27</v>
      </c>
      <c r="L349">
        <v>860</v>
      </c>
      <c r="M349">
        <v>1148</v>
      </c>
      <c r="N349" s="128">
        <v>-2.1814876533858505</v>
      </c>
      <c r="O349" s="1">
        <v>41932</v>
      </c>
      <c r="P349">
        <f t="shared" si="10"/>
        <v>0</v>
      </c>
      <c r="Q349" s="1"/>
      <c r="S349">
        <v>115252</v>
      </c>
    </row>
    <row r="350" spans="1:19" x14ac:dyDescent="0.3">
      <c r="A350">
        <v>115296</v>
      </c>
      <c r="C350" t="s">
        <v>113</v>
      </c>
      <c r="D350" t="s">
        <v>129</v>
      </c>
      <c r="E350" t="s">
        <v>112</v>
      </c>
      <c r="F350" t="s">
        <v>61</v>
      </c>
      <c r="G350" t="s">
        <v>112</v>
      </c>
      <c r="H350" t="s">
        <v>61</v>
      </c>
      <c r="I350">
        <f t="shared" si="11"/>
        <v>0</v>
      </c>
      <c r="J350">
        <v>115296</v>
      </c>
      <c r="K350">
        <v>23</v>
      </c>
      <c r="L350">
        <v>550</v>
      </c>
      <c r="M350">
        <v>573</v>
      </c>
      <c r="N350" s="128">
        <v>-0.34904013961605584</v>
      </c>
      <c r="O350" s="1">
        <v>42031</v>
      </c>
      <c r="P350">
        <f t="shared" si="10"/>
        <v>0</v>
      </c>
      <c r="Q350" s="1"/>
      <c r="S350">
        <v>115296</v>
      </c>
    </row>
    <row r="351" spans="1:19" x14ac:dyDescent="0.3">
      <c r="A351">
        <v>115355</v>
      </c>
      <c r="C351" t="s">
        <v>113</v>
      </c>
      <c r="D351" t="s">
        <v>129</v>
      </c>
      <c r="E351" t="s">
        <v>112</v>
      </c>
      <c r="F351" t="s">
        <v>61</v>
      </c>
      <c r="G351" t="s">
        <v>112</v>
      </c>
      <c r="H351" t="s">
        <v>61</v>
      </c>
      <c r="I351">
        <f t="shared" si="11"/>
        <v>0</v>
      </c>
      <c r="J351">
        <v>115355</v>
      </c>
      <c r="K351">
        <v>22</v>
      </c>
      <c r="L351">
        <v>510</v>
      </c>
      <c r="M351">
        <v>513</v>
      </c>
      <c r="N351" s="128">
        <v>-5.0851767098906681E-2</v>
      </c>
      <c r="O351" s="1">
        <v>42172</v>
      </c>
      <c r="P351">
        <f t="shared" si="10"/>
        <v>0</v>
      </c>
      <c r="Q351" s="1"/>
      <c r="S351">
        <v>115355</v>
      </c>
    </row>
    <row r="352" spans="1:19" x14ac:dyDescent="0.3">
      <c r="A352">
        <v>115375</v>
      </c>
      <c r="C352" t="s">
        <v>111</v>
      </c>
      <c r="D352" t="s">
        <v>130</v>
      </c>
      <c r="E352" t="s">
        <v>112</v>
      </c>
      <c r="F352" t="s">
        <v>61</v>
      </c>
      <c r="G352" t="s">
        <v>112</v>
      </c>
      <c r="H352" t="s">
        <v>61</v>
      </c>
      <c r="I352">
        <f t="shared" si="11"/>
        <v>0</v>
      </c>
      <c r="J352">
        <v>115375</v>
      </c>
      <c r="K352">
        <v>27</v>
      </c>
      <c r="L352">
        <v>950</v>
      </c>
      <c r="M352">
        <v>1082</v>
      </c>
      <c r="N352" s="128">
        <v>-1.060837418628948</v>
      </c>
      <c r="O352" s="1">
        <v>41936</v>
      </c>
      <c r="P352">
        <f t="shared" si="10"/>
        <v>0</v>
      </c>
      <c r="Q352" s="1"/>
      <c r="S352">
        <v>115375</v>
      </c>
    </row>
    <row r="353" spans="1:19" x14ac:dyDescent="0.3">
      <c r="A353">
        <v>115379</v>
      </c>
      <c r="C353" t="s">
        <v>111</v>
      </c>
      <c r="D353" t="s">
        <v>130</v>
      </c>
      <c r="E353" t="s">
        <v>112</v>
      </c>
      <c r="F353" t="s">
        <v>61</v>
      </c>
      <c r="G353" t="s">
        <v>112</v>
      </c>
      <c r="H353" t="s">
        <v>61</v>
      </c>
      <c r="I353">
        <f t="shared" si="11"/>
        <v>0</v>
      </c>
      <c r="J353">
        <v>115379</v>
      </c>
      <c r="K353">
        <v>27</v>
      </c>
      <c r="L353">
        <v>952</v>
      </c>
      <c r="M353">
        <v>1082</v>
      </c>
      <c r="N353" s="128">
        <v>-1.0447641244072972</v>
      </c>
      <c r="O353" s="1">
        <v>41936</v>
      </c>
      <c r="P353">
        <f t="shared" si="10"/>
        <v>0</v>
      </c>
      <c r="Q353" s="1"/>
      <c r="S353">
        <v>115379</v>
      </c>
    </row>
    <row r="354" spans="1:19" x14ac:dyDescent="0.3">
      <c r="A354">
        <v>115388</v>
      </c>
      <c r="C354" t="s">
        <v>111</v>
      </c>
      <c r="D354" t="s">
        <v>130</v>
      </c>
      <c r="E354" t="s">
        <v>112</v>
      </c>
      <c r="F354" t="s">
        <v>61</v>
      </c>
      <c r="G354" t="s">
        <v>112</v>
      </c>
      <c r="H354" t="s">
        <v>61</v>
      </c>
      <c r="I354">
        <f t="shared" si="11"/>
        <v>0</v>
      </c>
      <c r="J354">
        <v>115388</v>
      </c>
      <c r="K354">
        <v>22</v>
      </c>
      <c r="L354">
        <v>530</v>
      </c>
      <c r="M354">
        <v>513</v>
      </c>
      <c r="N354" s="128">
        <v>0.28816001356047122</v>
      </c>
      <c r="O354" s="1">
        <v>41933</v>
      </c>
      <c r="P354">
        <f t="shared" si="10"/>
        <v>0</v>
      </c>
      <c r="Q354" s="1"/>
      <c r="S354">
        <v>115388</v>
      </c>
    </row>
    <row r="355" spans="1:19" x14ac:dyDescent="0.3">
      <c r="A355">
        <v>115429</v>
      </c>
      <c r="C355" t="s">
        <v>111</v>
      </c>
      <c r="D355" t="s">
        <v>130</v>
      </c>
      <c r="E355" t="s">
        <v>112</v>
      </c>
      <c r="F355" t="s">
        <v>61</v>
      </c>
      <c r="G355" t="s">
        <v>114</v>
      </c>
      <c r="H355" t="s">
        <v>60</v>
      </c>
      <c r="I355">
        <f t="shared" si="11"/>
        <v>0</v>
      </c>
      <c r="J355">
        <v>115429</v>
      </c>
      <c r="K355">
        <v>27</v>
      </c>
      <c r="L355">
        <v>1092</v>
      </c>
      <c r="M355">
        <v>1148</v>
      </c>
      <c r="N355" s="128">
        <v>-0.42417815482502647</v>
      </c>
      <c r="O355" s="1">
        <v>42004</v>
      </c>
      <c r="P355">
        <f t="shared" si="10"/>
        <v>0</v>
      </c>
      <c r="Q355" s="1"/>
      <c r="S355">
        <v>115429</v>
      </c>
    </row>
    <row r="356" spans="1:19" x14ac:dyDescent="0.3">
      <c r="A356">
        <v>115442</v>
      </c>
      <c r="C356" t="s">
        <v>113</v>
      </c>
      <c r="D356" t="s">
        <v>129</v>
      </c>
      <c r="E356" t="s">
        <v>112</v>
      </c>
      <c r="F356" t="s">
        <v>61</v>
      </c>
      <c r="G356" t="s">
        <v>112</v>
      </c>
      <c r="H356" t="s">
        <v>61</v>
      </c>
      <c r="I356">
        <f t="shared" si="11"/>
        <v>0</v>
      </c>
      <c r="J356">
        <v>115442</v>
      </c>
      <c r="K356">
        <v>27</v>
      </c>
      <c r="L356">
        <v>725</v>
      </c>
      <c r="M356">
        <v>1217</v>
      </c>
      <c r="N356" s="128">
        <v>-3.515415669322282</v>
      </c>
      <c r="O356" s="1">
        <v>41800</v>
      </c>
      <c r="P356">
        <f t="shared" si="10"/>
        <v>0</v>
      </c>
      <c r="Q356" s="1"/>
      <c r="S356">
        <v>115442</v>
      </c>
    </row>
    <row r="357" spans="1:19" x14ac:dyDescent="0.3">
      <c r="A357">
        <v>115507</v>
      </c>
      <c r="C357" t="s">
        <v>113</v>
      </c>
      <c r="D357" t="s">
        <v>129</v>
      </c>
      <c r="E357" t="s">
        <v>112</v>
      </c>
      <c r="F357" t="s">
        <v>61</v>
      </c>
      <c r="G357" t="s">
        <v>112</v>
      </c>
      <c r="H357" t="s">
        <v>61</v>
      </c>
      <c r="I357">
        <f t="shared" si="11"/>
        <v>0</v>
      </c>
      <c r="J357">
        <v>115507</v>
      </c>
      <c r="K357">
        <v>24</v>
      </c>
      <c r="L357">
        <v>730</v>
      </c>
      <c r="M357">
        <v>726</v>
      </c>
      <c r="N357" s="128">
        <v>4.7909929332854227E-2</v>
      </c>
      <c r="O357" s="1">
        <v>41908</v>
      </c>
      <c r="P357">
        <f t="shared" si="10"/>
        <v>0</v>
      </c>
      <c r="Q357" s="1"/>
      <c r="S357">
        <v>115507</v>
      </c>
    </row>
    <row r="358" spans="1:19" x14ac:dyDescent="0.3">
      <c r="A358">
        <v>115542</v>
      </c>
      <c r="C358" t="s">
        <v>113</v>
      </c>
      <c r="D358" t="s">
        <v>129</v>
      </c>
      <c r="E358" t="s">
        <v>112</v>
      </c>
      <c r="F358" t="s">
        <v>61</v>
      </c>
      <c r="G358" t="s">
        <v>112</v>
      </c>
      <c r="H358" t="s">
        <v>61</v>
      </c>
      <c r="I358">
        <f t="shared" si="11"/>
        <v>0</v>
      </c>
      <c r="J358">
        <v>115542</v>
      </c>
      <c r="K358">
        <v>26</v>
      </c>
      <c r="L358">
        <v>1760</v>
      </c>
      <c r="M358">
        <v>933</v>
      </c>
      <c r="N358" s="130" t="s">
        <v>67</v>
      </c>
      <c r="O358" s="1">
        <v>41945</v>
      </c>
      <c r="P358">
        <f t="shared" si="10"/>
        <v>0</v>
      </c>
      <c r="Q358" s="9" t="s">
        <v>135</v>
      </c>
      <c r="S358">
        <v>115542</v>
      </c>
    </row>
    <row r="359" spans="1:19" x14ac:dyDescent="0.3">
      <c r="A359">
        <v>115566</v>
      </c>
      <c r="C359" t="s">
        <v>113</v>
      </c>
      <c r="D359" t="s">
        <v>129</v>
      </c>
      <c r="E359" t="s">
        <v>112</v>
      </c>
      <c r="F359" t="s">
        <v>61</v>
      </c>
      <c r="G359" t="s">
        <v>112</v>
      </c>
      <c r="H359" t="s">
        <v>61</v>
      </c>
      <c r="I359">
        <f t="shared" si="11"/>
        <v>0</v>
      </c>
      <c r="J359">
        <v>115566</v>
      </c>
      <c r="K359">
        <v>26</v>
      </c>
      <c r="L359">
        <v>1085</v>
      </c>
      <c r="M359">
        <v>975</v>
      </c>
      <c r="N359" s="128">
        <v>0.98104793756967668</v>
      </c>
      <c r="O359" s="1">
        <v>42066</v>
      </c>
      <c r="P359">
        <f t="shared" si="10"/>
        <v>0</v>
      </c>
      <c r="Q359" s="1"/>
      <c r="S359">
        <v>115566</v>
      </c>
    </row>
    <row r="360" spans="1:19" x14ac:dyDescent="0.3">
      <c r="A360">
        <v>115568</v>
      </c>
      <c r="C360" t="s">
        <v>113</v>
      </c>
      <c r="D360" t="s">
        <v>129</v>
      </c>
      <c r="E360" t="s">
        <v>112</v>
      </c>
      <c r="F360" t="s">
        <v>61</v>
      </c>
      <c r="G360" t="s">
        <v>112</v>
      </c>
      <c r="H360" t="s">
        <v>61</v>
      </c>
      <c r="I360">
        <f t="shared" si="11"/>
        <v>0</v>
      </c>
      <c r="J360">
        <v>115568</v>
      </c>
      <c r="K360">
        <v>25</v>
      </c>
      <c r="L360">
        <v>610</v>
      </c>
      <c r="M360">
        <v>815</v>
      </c>
      <c r="N360" s="128">
        <v>-2.1872499333155506</v>
      </c>
      <c r="O360" s="1">
        <v>42066</v>
      </c>
      <c r="P360">
        <f t="shared" si="10"/>
        <v>0</v>
      </c>
      <c r="Q360" s="1"/>
      <c r="S360">
        <v>115568</v>
      </c>
    </row>
    <row r="361" spans="1:19" x14ac:dyDescent="0.3">
      <c r="A361">
        <v>115588</v>
      </c>
      <c r="C361" t="s">
        <v>113</v>
      </c>
      <c r="D361" t="s">
        <v>129</v>
      </c>
      <c r="E361" t="s">
        <v>112</v>
      </c>
      <c r="F361" t="s">
        <v>61</v>
      </c>
      <c r="G361" t="s">
        <v>112</v>
      </c>
      <c r="H361" t="s">
        <v>61</v>
      </c>
      <c r="I361">
        <f t="shared" si="11"/>
        <v>0</v>
      </c>
      <c r="J361">
        <v>115588</v>
      </c>
      <c r="K361">
        <v>25</v>
      </c>
      <c r="L361">
        <v>900</v>
      </c>
      <c r="M361">
        <v>917</v>
      </c>
      <c r="N361" s="128">
        <v>-0.16120620169740649</v>
      </c>
      <c r="O361" s="1">
        <v>41943</v>
      </c>
      <c r="P361">
        <f t="shared" si="10"/>
        <v>0</v>
      </c>
      <c r="Q361" s="1"/>
      <c r="S361">
        <v>115588</v>
      </c>
    </row>
    <row r="362" spans="1:19" x14ac:dyDescent="0.3">
      <c r="A362">
        <v>115607</v>
      </c>
      <c r="C362" t="s">
        <v>113</v>
      </c>
      <c r="D362" t="s">
        <v>129</v>
      </c>
      <c r="E362" t="s">
        <v>112</v>
      </c>
      <c r="F362" t="s">
        <v>61</v>
      </c>
      <c r="G362" t="s">
        <v>112</v>
      </c>
      <c r="H362" t="s">
        <v>61</v>
      </c>
      <c r="I362">
        <f t="shared" si="11"/>
        <v>0</v>
      </c>
      <c r="J362">
        <v>115607</v>
      </c>
      <c r="K362">
        <v>22</v>
      </c>
      <c r="L362">
        <v>484</v>
      </c>
      <c r="M362">
        <v>543</v>
      </c>
      <c r="N362" s="128">
        <v>-0.94483145167747618</v>
      </c>
      <c r="O362" s="1">
        <v>42059</v>
      </c>
      <c r="P362">
        <f t="shared" si="10"/>
        <v>0</v>
      </c>
      <c r="Q362" s="1"/>
      <c r="S362">
        <v>115607</v>
      </c>
    </row>
    <row r="363" spans="1:19" x14ac:dyDescent="0.3">
      <c r="A363">
        <v>115660</v>
      </c>
      <c r="C363" t="s">
        <v>113</v>
      </c>
      <c r="D363" t="s">
        <v>129</v>
      </c>
      <c r="E363" t="s">
        <v>112</v>
      </c>
      <c r="F363" t="s">
        <v>61</v>
      </c>
      <c r="G363" t="s">
        <v>112</v>
      </c>
      <c r="H363" t="s">
        <v>61</v>
      </c>
      <c r="I363">
        <f t="shared" si="11"/>
        <v>0</v>
      </c>
      <c r="J363">
        <v>115660</v>
      </c>
      <c r="K363">
        <v>26</v>
      </c>
      <c r="L363">
        <v>764</v>
      </c>
      <c r="M363">
        <v>975</v>
      </c>
      <c r="N363" s="128">
        <v>-1.8818283166109253</v>
      </c>
      <c r="O363" s="1">
        <v>42116</v>
      </c>
      <c r="P363">
        <f t="shared" si="10"/>
        <v>0</v>
      </c>
      <c r="Q363" s="1"/>
      <c r="S363">
        <v>115660</v>
      </c>
    </row>
    <row r="364" spans="1:19" x14ac:dyDescent="0.3">
      <c r="A364">
        <v>115680</v>
      </c>
      <c r="C364" t="s">
        <v>113</v>
      </c>
      <c r="D364" t="s">
        <v>129</v>
      </c>
      <c r="E364" t="s">
        <v>112</v>
      </c>
      <c r="F364" t="s">
        <v>61</v>
      </c>
      <c r="G364" t="s">
        <v>112</v>
      </c>
      <c r="H364" t="s">
        <v>61</v>
      </c>
      <c r="I364">
        <f t="shared" si="11"/>
        <v>0</v>
      </c>
      <c r="J364">
        <v>115680</v>
      </c>
      <c r="K364">
        <v>23</v>
      </c>
      <c r="L364">
        <v>700</v>
      </c>
      <c r="M364">
        <v>673</v>
      </c>
      <c r="N364" s="128">
        <v>0.3488597454615931</v>
      </c>
      <c r="O364" s="1">
        <v>41943</v>
      </c>
      <c r="P364">
        <f t="shared" si="10"/>
        <v>0</v>
      </c>
      <c r="Q364" s="1"/>
      <c r="S364">
        <v>115680</v>
      </c>
    </row>
    <row r="365" spans="1:19" x14ac:dyDescent="0.3">
      <c r="A365">
        <v>115755</v>
      </c>
      <c r="C365" t="s">
        <v>113</v>
      </c>
      <c r="D365" t="s">
        <v>129</v>
      </c>
      <c r="E365" t="s">
        <v>112</v>
      </c>
      <c r="F365" t="s">
        <v>61</v>
      </c>
      <c r="G365" t="s">
        <v>112</v>
      </c>
      <c r="H365" t="s">
        <v>61</v>
      </c>
      <c r="I365">
        <f t="shared" si="11"/>
        <v>0</v>
      </c>
      <c r="J365">
        <v>115755</v>
      </c>
      <c r="K365">
        <v>27</v>
      </c>
      <c r="L365">
        <v>1163</v>
      </c>
      <c r="M365">
        <v>1176</v>
      </c>
      <c r="N365" s="128">
        <v>-9.6125406684412884E-2</v>
      </c>
      <c r="O365" s="1">
        <v>41892</v>
      </c>
      <c r="P365">
        <f t="shared" si="10"/>
        <v>0</v>
      </c>
      <c r="Q365" s="1"/>
      <c r="S365">
        <v>115755</v>
      </c>
    </row>
    <row r="366" spans="1:19" x14ac:dyDescent="0.3">
      <c r="A366">
        <v>115768</v>
      </c>
      <c r="C366" t="s">
        <v>113</v>
      </c>
      <c r="D366" t="s">
        <v>129</v>
      </c>
      <c r="E366" t="s">
        <v>112</v>
      </c>
      <c r="F366" t="s">
        <v>61</v>
      </c>
      <c r="G366" t="s">
        <v>112</v>
      </c>
      <c r="H366" t="s">
        <v>61</v>
      </c>
      <c r="I366">
        <f t="shared" si="11"/>
        <v>0</v>
      </c>
      <c r="J366">
        <v>115768</v>
      </c>
      <c r="K366">
        <v>24</v>
      </c>
      <c r="L366">
        <v>580</v>
      </c>
      <c r="M366">
        <v>671</v>
      </c>
      <c r="N366" s="128">
        <v>-1.179291129398043</v>
      </c>
      <c r="O366" s="1">
        <v>41921</v>
      </c>
      <c r="P366">
        <f t="shared" si="10"/>
        <v>0</v>
      </c>
      <c r="Q366" s="1"/>
      <c r="S366">
        <v>115768</v>
      </c>
    </row>
    <row r="367" spans="1:19" x14ac:dyDescent="0.3">
      <c r="A367">
        <v>115791</v>
      </c>
      <c r="C367" t="s">
        <v>111</v>
      </c>
      <c r="D367" t="s">
        <v>130</v>
      </c>
      <c r="E367" t="s">
        <v>112</v>
      </c>
      <c r="F367" t="s">
        <v>61</v>
      </c>
      <c r="G367" t="s">
        <v>112</v>
      </c>
      <c r="H367" t="s">
        <v>61</v>
      </c>
      <c r="I367">
        <f t="shared" si="11"/>
        <v>0</v>
      </c>
      <c r="J367">
        <v>115791</v>
      </c>
      <c r="K367">
        <v>22</v>
      </c>
      <c r="L367">
        <v>380</v>
      </c>
      <c r="M367">
        <v>498</v>
      </c>
      <c r="N367" s="128">
        <v>-2.0604155753448574</v>
      </c>
      <c r="O367" s="1">
        <v>41967</v>
      </c>
      <c r="P367">
        <f t="shared" si="10"/>
        <v>0</v>
      </c>
      <c r="Q367" s="1"/>
      <c r="S367">
        <v>115791</v>
      </c>
    </row>
    <row r="368" spans="1:19" x14ac:dyDescent="0.3">
      <c r="A368">
        <v>115798</v>
      </c>
      <c r="C368" t="s">
        <v>113</v>
      </c>
      <c r="D368" t="s">
        <v>129</v>
      </c>
      <c r="E368" t="s">
        <v>112</v>
      </c>
      <c r="F368" t="s">
        <v>61</v>
      </c>
      <c r="G368" t="s">
        <v>112</v>
      </c>
      <c r="H368" t="s">
        <v>61</v>
      </c>
      <c r="I368">
        <f t="shared" si="11"/>
        <v>0</v>
      </c>
      <c r="J368">
        <v>115798</v>
      </c>
      <c r="K368">
        <v>25</v>
      </c>
      <c r="L368">
        <v>795</v>
      </c>
      <c r="M368">
        <v>838</v>
      </c>
      <c r="N368" s="128">
        <v>-0.44619694925806785</v>
      </c>
      <c r="O368" s="1">
        <v>42006</v>
      </c>
      <c r="P368">
        <f t="shared" si="10"/>
        <v>0</v>
      </c>
      <c r="Q368" s="1"/>
      <c r="S368">
        <v>115798</v>
      </c>
    </row>
    <row r="369" spans="1:19" x14ac:dyDescent="0.3">
      <c r="A369">
        <v>115805</v>
      </c>
      <c r="C369" t="s">
        <v>113</v>
      </c>
      <c r="D369" t="s">
        <v>129</v>
      </c>
      <c r="E369" t="s">
        <v>112</v>
      </c>
      <c r="F369" t="s">
        <v>61</v>
      </c>
      <c r="G369" t="s">
        <v>112</v>
      </c>
      <c r="H369" t="s">
        <v>61</v>
      </c>
      <c r="I369">
        <f t="shared" si="11"/>
        <v>0</v>
      </c>
      <c r="J369">
        <v>115805</v>
      </c>
      <c r="K369">
        <v>25</v>
      </c>
      <c r="L369">
        <v>625</v>
      </c>
      <c r="M369">
        <v>815</v>
      </c>
      <c r="N369" s="128">
        <v>-2.0272072552680713</v>
      </c>
      <c r="O369" s="1">
        <v>42048</v>
      </c>
      <c r="P369">
        <f t="shared" si="10"/>
        <v>0</v>
      </c>
      <c r="Q369" s="1"/>
      <c r="S369">
        <v>115805</v>
      </c>
    </row>
    <row r="370" spans="1:19" x14ac:dyDescent="0.3">
      <c r="A370">
        <v>115832</v>
      </c>
      <c r="C370" t="s">
        <v>113</v>
      </c>
      <c r="D370" t="s">
        <v>129</v>
      </c>
      <c r="E370" t="s">
        <v>112</v>
      </c>
      <c r="F370" t="s">
        <v>61</v>
      </c>
      <c r="G370" t="s">
        <v>112</v>
      </c>
      <c r="H370" t="s">
        <v>61</v>
      </c>
      <c r="I370">
        <f t="shared" si="11"/>
        <v>0</v>
      </c>
      <c r="J370">
        <v>115832</v>
      </c>
      <c r="K370">
        <v>23</v>
      </c>
      <c r="L370">
        <v>635</v>
      </c>
      <c r="M370">
        <v>638</v>
      </c>
      <c r="N370" s="128">
        <v>-4.0888646585798008E-2</v>
      </c>
      <c r="O370" s="1">
        <v>42050</v>
      </c>
      <c r="P370">
        <f t="shared" si="10"/>
        <v>0</v>
      </c>
      <c r="Q370" s="1"/>
      <c r="S370">
        <v>115832</v>
      </c>
    </row>
    <row r="371" spans="1:19" x14ac:dyDescent="0.3">
      <c r="A371">
        <v>115867</v>
      </c>
      <c r="C371" t="s">
        <v>113</v>
      </c>
      <c r="D371" t="s">
        <v>129</v>
      </c>
      <c r="E371" t="s">
        <v>112</v>
      </c>
      <c r="F371" t="s">
        <v>61</v>
      </c>
      <c r="G371" t="s">
        <v>112</v>
      </c>
      <c r="H371" t="s">
        <v>61</v>
      </c>
      <c r="I371">
        <f t="shared" si="11"/>
        <v>0</v>
      </c>
      <c r="J371">
        <v>115867</v>
      </c>
      <c r="K371">
        <v>27</v>
      </c>
      <c r="L371">
        <v>1218</v>
      </c>
      <c r="M371">
        <v>1199</v>
      </c>
      <c r="N371" s="128">
        <v>0.13779598941146606</v>
      </c>
      <c r="O371" s="1">
        <v>41948</v>
      </c>
      <c r="P371">
        <f t="shared" si="10"/>
        <v>0</v>
      </c>
      <c r="Q371" s="1"/>
      <c r="S371">
        <v>115867</v>
      </c>
    </row>
    <row r="372" spans="1:19" x14ac:dyDescent="0.3">
      <c r="A372">
        <v>115900</v>
      </c>
      <c r="C372" t="s">
        <v>113</v>
      </c>
      <c r="D372" t="s">
        <v>129</v>
      </c>
      <c r="E372" t="s">
        <v>112</v>
      </c>
      <c r="F372" t="s">
        <v>61</v>
      </c>
      <c r="G372" t="s">
        <v>112</v>
      </c>
      <c r="H372" t="s">
        <v>61</v>
      </c>
      <c r="I372">
        <f t="shared" si="11"/>
        <v>0</v>
      </c>
      <c r="J372">
        <v>115900</v>
      </c>
      <c r="K372">
        <v>27</v>
      </c>
      <c r="L372">
        <v>590</v>
      </c>
      <c r="M372">
        <v>1148</v>
      </c>
      <c r="N372" s="128">
        <v>-4.2266323284350849</v>
      </c>
      <c r="O372" s="1">
        <v>41969</v>
      </c>
      <c r="P372">
        <f t="shared" si="10"/>
        <v>0</v>
      </c>
      <c r="Q372" s="1"/>
      <c r="S372">
        <v>115900</v>
      </c>
    </row>
    <row r="373" spans="1:19" x14ac:dyDescent="0.3">
      <c r="A373">
        <v>115902</v>
      </c>
      <c r="C373" t="s">
        <v>113</v>
      </c>
      <c r="D373" t="s">
        <v>129</v>
      </c>
      <c r="E373" t="s">
        <v>112</v>
      </c>
      <c r="F373" t="s">
        <v>61</v>
      </c>
      <c r="G373" t="s">
        <v>112</v>
      </c>
      <c r="H373" t="s">
        <v>61</v>
      </c>
      <c r="I373">
        <f t="shared" si="11"/>
        <v>0</v>
      </c>
      <c r="J373">
        <v>115902</v>
      </c>
      <c r="K373">
        <v>26</v>
      </c>
      <c r="L373">
        <v>930</v>
      </c>
      <c r="M373">
        <v>1064</v>
      </c>
      <c r="N373" s="128">
        <v>-1.0951291271657404</v>
      </c>
      <c r="O373" s="1">
        <v>41953</v>
      </c>
      <c r="P373">
        <f t="shared" si="10"/>
        <v>0</v>
      </c>
      <c r="Q373" s="1"/>
      <c r="S373">
        <v>115902</v>
      </c>
    </row>
    <row r="374" spans="1:19" x14ac:dyDescent="0.3">
      <c r="A374">
        <v>115909</v>
      </c>
      <c r="C374" t="s">
        <v>113</v>
      </c>
      <c r="D374" t="s">
        <v>129</v>
      </c>
      <c r="E374" t="s">
        <v>112</v>
      </c>
      <c r="F374" t="s">
        <v>61</v>
      </c>
      <c r="G374" t="s">
        <v>112</v>
      </c>
      <c r="H374" t="s">
        <v>61</v>
      </c>
      <c r="I374">
        <f t="shared" si="11"/>
        <v>0</v>
      </c>
      <c r="J374">
        <v>115909</v>
      </c>
      <c r="K374">
        <v>25</v>
      </c>
      <c r="L374">
        <v>664</v>
      </c>
      <c r="M374">
        <v>938</v>
      </c>
      <c r="N374" s="128">
        <v>-2.5400945582645775</v>
      </c>
      <c r="O374" s="1">
        <v>42130</v>
      </c>
      <c r="P374">
        <f t="shared" si="10"/>
        <v>0</v>
      </c>
      <c r="Q374" s="1"/>
      <c r="S374">
        <v>115909</v>
      </c>
    </row>
    <row r="375" spans="1:19" x14ac:dyDescent="0.3">
      <c r="A375">
        <v>115922</v>
      </c>
      <c r="C375" t="s">
        <v>113</v>
      </c>
      <c r="D375" t="s">
        <v>129</v>
      </c>
      <c r="E375" t="s">
        <v>112</v>
      </c>
      <c r="F375" t="s">
        <v>61</v>
      </c>
      <c r="G375" t="s">
        <v>112</v>
      </c>
      <c r="H375" t="s">
        <v>61</v>
      </c>
      <c r="I375">
        <f t="shared" si="11"/>
        <v>0</v>
      </c>
      <c r="J375">
        <v>115922</v>
      </c>
      <c r="K375">
        <v>24</v>
      </c>
      <c r="L375">
        <v>705</v>
      </c>
      <c r="M375">
        <v>726</v>
      </c>
      <c r="N375" s="128">
        <v>-0.25152712899748469</v>
      </c>
      <c r="O375" s="1">
        <v>41960</v>
      </c>
      <c r="P375">
        <f t="shared" si="10"/>
        <v>0</v>
      </c>
      <c r="Q375" s="1"/>
      <c r="S375">
        <v>115922</v>
      </c>
    </row>
    <row r="376" spans="1:19" x14ac:dyDescent="0.3">
      <c r="A376">
        <v>116012</v>
      </c>
      <c r="C376" t="s">
        <v>113</v>
      </c>
      <c r="D376" t="s">
        <v>129</v>
      </c>
      <c r="E376" t="s">
        <v>112</v>
      </c>
      <c r="F376" t="s">
        <v>61</v>
      </c>
      <c r="G376" t="s">
        <v>112</v>
      </c>
      <c r="H376" t="s">
        <v>61</v>
      </c>
      <c r="I376">
        <f t="shared" si="11"/>
        <v>0</v>
      </c>
      <c r="J376">
        <v>116012</v>
      </c>
      <c r="K376">
        <v>27</v>
      </c>
      <c r="L376">
        <v>1090</v>
      </c>
      <c r="M376">
        <v>1148</v>
      </c>
      <c r="N376" s="128">
        <v>-0.43932737464020599</v>
      </c>
      <c r="O376" s="1">
        <v>41953</v>
      </c>
      <c r="P376">
        <f t="shared" si="10"/>
        <v>0</v>
      </c>
      <c r="Q376" s="1"/>
      <c r="S376">
        <v>116012</v>
      </c>
    </row>
    <row r="377" spans="1:19" x14ac:dyDescent="0.3">
      <c r="A377">
        <v>116028</v>
      </c>
      <c r="C377" t="s">
        <v>113</v>
      </c>
      <c r="D377" t="s">
        <v>129</v>
      </c>
      <c r="E377" t="s">
        <v>112</v>
      </c>
      <c r="F377" t="s">
        <v>61</v>
      </c>
      <c r="G377" t="s">
        <v>112</v>
      </c>
      <c r="H377" t="s">
        <v>61</v>
      </c>
      <c r="I377">
        <f t="shared" si="11"/>
        <v>0</v>
      </c>
      <c r="J377">
        <v>116028</v>
      </c>
      <c r="K377">
        <v>24</v>
      </c>
      <c r="L377">
        <v>650</v>
      </c>
      <c r="M377">
        <v>706</v>
      </c>
      <c r="N377" s="128">
        <v>-0.68974011577780514</v>
      </c>
      <c r="O377" s="1">
        <v>42066</v>
      </c>
      <c r="P377">
        <f t="shared" si="10"/>
        <v>0</v>
      </c>
      <c r="Q377" s="1"/>
      <c r="S377">
        <v>116028</v>
      </c>
    </row>
    <row r="378" spans="1:19" x14ac:dyDescent="0.3">
      <c r="A378">
        <v>116056</v>
      </c>
      <c r="C378" t="s">
        <v>113</v>
      </c>
      <c r="D378" t="s">
        <v>129</v>
      </c>
      <c r="E378" t="s">
        <v>112</v>
      </c>
      <c r="F378" t="s">
        <v>61</v>
      </c>
      <c r="G378" t="s">
        <v>112</v>
      </c>
      <c r="H378" t="s">
        <v>61</v>
      </c>
      <c r="I378">
        <f t="shared" si="11"/>
        <v>0</v>
      </c>
      <c r="J378">
        <v>116056</v>
      </c>
      <c r="K378">
        <v>27</v>
      </c>
      <c r="L378">
        <v>806</v>
      </c>
      <c r="M378">
        <v>1082</v>
      </c>
      <c r="N378" s="128">
        <v>-2.2181146025878005</v>
      </c>
      <c r="O378" s="1">
        <v>42031</v>
      </c>
      <c r="P378">
        <f t="shared" si="10"/>
        <v>0</v>
      </c>
      <c r="Q378" s="1"/>
      <c r="S378">
        <v>116056</v>
      </c>
    </row>
    <row r="379" spans="1:19" x14ac:dyDescent="0.3">
      <c r="A379">
        <v>116159</v>
      </c>
      <c r="C379" t="s">
        <v>113</v>
      </c>
      <c r="D379" t="s">
        <v>129</v>
      </c>
      <c r="E379" t="s">
        <v>112</v>
      </c>
      <c r="F379" t="s">
        <v>61</v>
      </c>
      <c r="G379" t="s">
        <v>112</v>
      </c>
      <c r="H379" t="s">
        <v>61</v>
      </c>
      <c r="I379">
        <f t="shared" si="11"/>
        <v>0</v>
      </c>
      <c r="J379">
        <v>116159</v>
      </c>
      <c r="K379">
        <v>26</v>
      </c>
      <c r="L379">
        <v>784</v>
      </c>
      <c r="M379">
        <v>1060</v>
      </c>
      <c r="N379" s="128">
        <v>-2.2641509433962264</v>
      </c>
      <c r="O379" s="1">
        <v>41936</v>
      </c>
      <c r="P379">
        <f t="shared" si="10"/>
        <v>0</v>
      </c>
      <c r="Q379" s="1"/>
      <c r="S379">
        <v>116159</v>
      </c>
    </row>
    <row r="380" spans="1:19" x14ac:dyDescent="0.3">
      <c r="A380">
        <v>116165</v>
      </c>
      <c r="C380" t="s">
        <v>113</v>
      </c>
      <c r="D380" t="s">
        <v>129</v>
      </c>
      <c r="E380" t="s">
        <v>112</v>
      </c>
      <c r="F380" t="s">
        <v>61</v>
      </c>
      <c r="G380" t="s">
        <v>112</v>
      </c>
      <c r="H380" t="s">
        <v>61</v>
      </c>
      <c r="I380">
        <f t="shared" si="11"/>
        <v>0</v>
      </c>
      <c r="J380">
        <v>116165</v>
      </c>
      <c r="K380">
        <v>26</v>
      </c>
      <c r="L380">
        <v>800</v>
      </c>
      <c r="M380">
        <v>954</v>
      </c>
      <c r="N380" s="128">
        <v>-1.403700665390575</v>
      </c>
      <c r="O380" s="1">
        <v>41961</v>
      </c>
      <c r="P380">
        <f t="shared" si="10"/>
        <v>0</v>
      </c>
      <c r="Q380" s="1"/>
      <c r="S380">
        <v>116165</v>
      </c>
    </row>
    <row r="381" spans="1:19" x14ac:dyDescent="0.3">
      <c r="A381">
        <v>116242</v>
      </c>
      <c r="C381" t="s">
        <v>111</v>
      </c>
      <c r="D381" t="s">
        <v>130</v>
      </c>
      <c r="E381" t="s">
        <v>112</v>
      </c>
      <c r="F381" t="s">
        <v>61</v>
      </c>
      <c r="G381" t="s">
        <v>112</v>
      </c>
      <c r="H381" t="s">
        <v>61</v>
      </c>
      <c r="I381">
        <f t="shared" si="11"/>
        <v>0</v>
      </c>
      <c r="J381">
        <v>116242</v>
      </c>
      <c r="K381">
        <v>26</v>
      </c>
      <c r="L381">
        <v>928</v>
      </c>
      <c r="M381">
        <v>1064</v>
      </c>
      <c r="N381" s="128">
        <v>-1.1114743380189605</v>
      </c>
      <c r="O381" s="1">
        <v>41836</v>
      </c>
      <c r="P381">
        <f t="shared" si="10"/>
        <v>0</v>
      </c>
      <c r="Q381" s="1"/>
      <c r="S381">
        <v>116242</v>
      </c>
    </row>
    <row r="382" spans="1:19" x14ac:dyDescent="0.3">
      <c r="A382">
        <v>116243</v>
      </c>
      <c r="C382" t="s">
        <v>111</v>
      </c>
      <c r="D382" t="s">
        <v>130</v>
      </c>
      <c r="E382" t="s">
        <v>112</v>
      </c>
      <c r="F382" t="s">
        <v>61</v>
      </c>
      <c r="G382" t="s">
        <v>112</v>
      </c>
      <c r="H382" t="s">
        <v>61</v>
      </c>
      <c r="I382">
        <f t="shared" si="11"/>
        <v>0</v>
      </c>
      <c r="J382">
        <v>116243</v>
      </c>
      <c r="K382">
        <v>26</v>
      </c>
      <c r="L382">
        <v>606</v>
      </c>
      <c r="M382">
        <v>1064</v>
      </c>
      <c r="N382" s="128">
        <v>-3.7430532853873815</v>
      </c>
      <c r="O382" s="1">
        <v>41836</v>
      </c>
      <c r="P382">
        <f t="shared" si="10"/>
        <v>0</v>
      </c>
      <c r="Q382" s="1"/>
      <c r="S382">
        <v>116243</v>
      </c>
    </row>
    <row r="383" spans="1:19" x14ac:dyDescent="0.3">
      <c r="A383">
        <v>116248</v>
      </c>
      <c r="C383" t="s">
        <v>113</v>
      </c>
      <c r="D383" t="s">
        <v>129</v>
      </c>
      <c r="E383" t="s">
        <v>112</v>
      </c>
      <c r="F383" t="s">
        <v>61</v>
      </c>
      <c r="G383" t="s">
        <v>112</v>
      </c>
      <c r="H383" t="s">
        <v>61</v>
      </c>
      <c r="I383">
        <f t="shared" si="11"/>
        <v>0</v>
      </c>
      <c r="J383">
        <v>116248</v>
      </c>
      <c r="K383">
        <v>25</v>
      </c>
      <c r="L383">
        <v>870</v>
      </c>
      <c r="M383">
        <v>938</v>
      </c>
      <c r="N383" s="128">
        <v>-0.63038843051821636</v>
      </c>
      <c r="O383" s="1">
        <v>41939</v>
      </c>
      <c r="P383">
        <f t="shared" si="10"/>
        <v>0</v>
      </c>
      <c r="Q383" s="1"/>
      <c r="S383">
        <v>116248</v>
      </c>
    </row>
    <row r="384" spans="1:19" x14ac:dyDescent="0.3">
      <c r="A384">
        <v>116293</v>
      </c>
      <c r="C384" t="s">
        <v>113</v>
      </c>
      <c r="D384" t="s">
        <v>129</v>
      </c>
      <c r="E384" t="s">
        <v>112</v>
      </c>
      <c r="F384" t="s">
        <v>61</v>
      </c>
      <c r="G384" t="s">
        <v>112</v>
      </c>
      <c r="H384" t="s">
        <v>61</v>
      </c>
      <c r="I384">
        <f t="shared" si="11"/>
        <v>0</v>
      </c>
      <c r="J384">
        <v>116293</v>
      </c>
      <c r="K384">
        <v>25</v>
      </c>
      <c r="L384">
        <v>850</v>
      </c>
      <c r="M384">
        <v>834</v>
      </c>
      <c r="N384" s="128">
        <v>0.16682306328849961</v>
      </c>
      <c r="O384" s="1">
        <v>42012</v>
      </c>
      <c r="P384">
        <f t="shared" si="10"/>
        <v>0</v>
      </c>
      <c r="Q384" s="1"/>
      <c r="S384">
        <v>116293</v>
      </c>
    </row>
    <row r="385" spans="1:19" x14ac:dyDescent="0.3">
      <c r="A385">
        <v>116300</v>
      </c>
      <c r="C385" t="s">
        <v>111</v>
      </c>
      <c r="D385" t="s">
        <v>130</v>
      </c>
      <c r="E385" t="s">
        <v>112</v>
      </c>
      <c r="F385" t="s">
        <v>61</v>
      </c>
      <c r="G385" t="s">
        <v>112</v>
      </c>
      <c r="H385" t="s">
        <v>61</v>
      </c>
      <c r="I385">
        <f t="shared" si="11"/>
        <v>0</v>
      </c>
      <c r="J385">
        <v>116300</v>
      </c>
      <c r="K385">
        <v>26</v>
      </c>
      <c r="L385">
        <v>845</v>
      </c>
      <c r="M385">
        <v>996</v>
      </c>
      <c r="N385" s="128">
        <v>-1.318316745241837</v>
      </c>
      <c r="O385" s="1">
        <v>42003</v>
      </c>
      <c r="P385">
        <f t="shared" si="10"/>
        <v>0</v>
      </c>
      <c r="Q385" s="1"/>
      <c r="S385">
        <v>116300</v>
      </c>
    </row>
    <row r="386" spans="1:19" x14ac:dyDescent="0.3">
      <c r="A386">
        <v>116301</v>
      </c>
      <c r="C386" t="s">
        <v>113</v>
      </c>
      <c r="D386" t="s">
        <v>129</v>
      </c>
      <c r="E386" t="s">
        <v>112</v>
      </c>
      <c r="F386" t="s">
        <v>61</v>
      </c>
      <c r="G386" t="s">
        <v>112</v>
      </c>
      <c r="H386" t="s">
        <v>61</v>
      </c>
      <c r="I386">
        <f t="shared" si="11"/>
        <v>0</v>
      </c>
      <c r="J386">
        <v>116301</v>
      </c>
      <c r="K386">
        <v>27</v>
      </c>
      <c r="L386">
        <v>1180</v>
      </c>
      <c r="M386">
        <v>1104</v>
      </c>
      <c r="N386" s="128">
        <v>0.59861373660995587</v>
      </c>
      <c r="O386" s="1">
        <v>42020</v>
      </c>
      <c r="P386">
        <f t="shared" ref="P386:P449" si="12">IF(J386=S386,0,1)</f>
        <v>0</v>
      </c>
      <c r="Q386" s="1"/>
      <c r="S386">
        <v>116301</v>
      </c>
    </row>
    <row r="387" spans="1:19" x14ac:dyDescent="0.3">
      <c r="A387">
        <v>116306</v>
      </c>
      <c r="C387" t="s">
        <v>111</v>
      </c>
      <c r="D387" t="s">
        <v>130</v>
      </c>
      <c r="E387" t="s">
        <v>112</v>
      </c>
      <c r="F387" t="s">
        <v>61</v>
      </c>
      <c r="G387" t="s">
        <v>112</v>
      </c>
      <c r="H387" t="s">
        <v>61</v>
      </c>
      <c r="I387">
        <f t="shared" ref="I387:I450" si="13">IF(A387=S387,0,1)</f>
        <v>0</v>
      </c>
      <c r="J387">
        <v>116306</v>
      </c>
      <c r="K387">
        <v>26</v>
      </c>
      <c r="L387">
        <v>950</v>
      </c>
      <c r="M387">
        <v>1021</v>
      </c>
      <c r="N387" s="128">
        <v>-0.60469275646212151</v>
      </c>
      <c r="O387" s="1">
        <v>42003</v>
      </c>
      <c r="P387">
        <f t="shared" si="12"/>
        <v>0</v>
      </c>
      <c r="Q387" s="1"/>
      <c r="S387">
        <v>116306</v>
      </c>
    </row>
    <row r="388" spans="1:19" x14ac:dyDescent="0.3">
      <c r="A388">
        <v>116344</v>
      </c>
      <c r="C388" t="s">
        <v>113</v>
      </c>
      <c r="D388" t="s">
        <v>129</v>
      </c>
      <c r="E388" t="s">
        <v>112</v>
      </c>
      <c r="F388" t="s">
        <v>61</v>
      </c>
      <c r="G388" t="s">
        <v>112</v>
      </c>
      <c r="H388" t="s">
        <v>61</v>
      </c>
      <c r="I388">
        <f t="shared" si="13"/>
        <v>0</v>
      </c>
      <c r="J388">
        <v>116344</v>
      </c>
      <c r="K388">
        <v>27</v>
      </c>
      <c r="L388">
        <v>1250</v>
      </c>
      <c r="M388">
        <v>1126</v>
      </c>
      <c r="N388" s="128">
        <v>0.95760290369912726</v>
      </c>
      <c r="O388" s="1">
        <v>42019</v>
      </c>
      <c r="P388">
        <f t="shared" si="12"/>
        <v>0</v>
      </c>
      <c r="Q388" s="1"/>
      <c r="S388">
        <v>116344</v>
      </c>
    </row>
    <row r="389" spans="1:19" x14ac:dyDescent="0.3">
      <c r="A389">
        <v>116424</v>
      </c>
      <c r="C389" t="s">
        <v>113</v>
      </c>
      <c r="D389" t="s">
        <v>129</v>
      </c>
      <c r="E389" t="s">
        <v>112</v>
      </c>
      <c r="F389" t="s">
        <v>61</v>
      </c>
      <c r="G389" t="s">
        <v>112</v>
      </c>
      <c r="H389" t="s">
        <v>61</v>
      </c>
      <c r="I389">
        <f t="shared" si="13"/>
        <v>0</v>
      </c>
      <c r="J389">
        <v>116424</v>
      </c>
      <c r="K389">
        <v>25</v>
      </c>
      <c r="L389">
        <v>788</v>
      </c>
      <c r="M389">
        <v>838</v>
      </c>
      <c r="N389" s="128">
        <v>-0.51883366192798586</v>
      </c>
      <c r="O389" s="1">
        <v>41982</v>
      </c>
      <c r="P389">
        <f t="shared" si="12"/>
        <v>0</v>
      </c>
      <c r="Q389" s="1"/>
      <c r="S389">
        <v>116424</v>
      </c>
    </row>
    <row r="390" spans="1:19" x14ac:dyDescent="0.3">
      <c r="A390">
        <v>116427</v>
      </c>
      <c r="C390" t="s">
        <v>113</v>
      </c>
      <c r="D390" t="s">
        <v>129</v>
      </c>
      <c r="E390" t="s">
        <v>112</v>
      </c>
      <c r="F390" t="s">
        <v>61</v>
      </c>
      <c r="G390" t="s">
        <v>112</v>
      </c>
      <c r="H390" t="s">
        <v>61</v>
      </c>
      <c r="I390">
        <f t="shared" si="13"/>
        <v>0</v>
      </c>
      <c r="J390">
        <v>116427</v>
      </c>
      <c r="K390">
        <v>26</v>
      </c>
      <c r="L390">
        <v>900</v>
      </c>
      <c r="M390">
        <v>1064</v>
      </c>
      <c r="N390" s="128">
        <v>-1.3403072899640405</v>
      </c>
      <c r="O390" s="1">
        <v>42036</v>
      </c>
      <c r="P390">
        <f t="shared" si="12"/>
        <v>0</v>
      </c>
      <c r="Q390" s="1"/>
      <c r="S390">
        <v>116427</v>
      </c>
    </row>
    <row r="391" spans="1:19" x14ac:dyDescent="0.3">
      <c r="A391">
        <v>116461</v>
      </c>
      <c r="C391" t="s">
        <v>113</v>
      </c>
      <c r="D391" t="s">
        <v>129</v>
      </c>
      <c r="E391" t="s">
        <v>112</v>
      </c>
      <c r="F391" t="s">
        <v>61</v>
      </c>
      <c r="G391" t="s">
        <v>112</v>
      </c>
      <c r="H391" t="s">
        <v>61</v>
      </c>
      <c r="I391">
        <f t="shared" si="13"/>
        <v>0</v>
      </c>
      <c r="J391">
        <v>116461</v>
      </c>
      <c r="K391">
        <v>25</v>
      </c>
      <c r="L391">
        <v>620</v>
      </c>
      <c r="M391">
        <v>834</v>
      </c>
      <c r="N391" s="128">
        <v>-2.2312584714836823</v>
      </c>
      <c r="O391" s="1">
        <v>42079</v>
      </c>
      <c r="P391">
        <f t="shared" si="12"/>
        <v>0</v>
      </c>
      <c r="Q391" s="1"/>
      <c r="S391">
        <v>116461</v>
      </c>
    </row>
    <row r="392" spans="1:19" x14ac:dyDescent="0.3">
      <c r="A392">
        <v>116504</v>
      </c>
      <c r="C392" t="s">
        <v>113</v>
      </c>
      <c r="D392" t="s">
        <v>129</v>
      </c>
      <c r="E392" t="s">
        <v>112</v>
      </c>
      <c r="F392" t="s">
        <v>61</v>
      </c>
      <c r="G392" t="s">
        <v>112</v>
      </c>
      <c r="H392" t="s">
        <v>61</v>
      </c>
      <c r="I392">
        <f t="shared" si="13"/>
        <v>0</v>
      </c>
      <c r="J392">
        <v>116504</v>
      </c>
      <c r="K392">
        <v>27</v>
      </c>
      <c r="L392">
        <v>995</v>
      </c>
      <c r="M392">
        <v>1199</v>
      </c>
      <c r="N392" s="128">
        <v>-1.4794937810494251</v>
      </c>
      <c r="O392" s="1">
        <v>41880</v>
      </c>
      <c r="P392">
        <f t="shared" si="12"/>
        <v>0</v>
      </c>
      <c r="Q392" s="1"/>
      <c r="S392">
        <v>116504</v>
      </c>
    </row>
    <row r="393" spans="1:19" x14ac:dyDescent="0.3">
      <c r="A393">
        <v>116508</v>
      </c>
      <c r="C393" t="s">
        <v>113</v>
      </c>
      <c r="D393" t="s">
        <v>129</v>
      </c>
      <c r="E393" t="s">
        <v>112</v>
      </c>
      <c r="F393" t="s">
        <v>61</v>
      </c>
      <c r="G393" t="s">
        <v>112</v>
      </c>
      <c r="H393" t="s">
        <v>61</v>
      </c>
      <c r="I393">
        <f t="shared" si="13"/>
        <v>0</v>
      </c>
      <c r="J393">
        <v>116508</v>
      </c>
      <c r="K393">
        <v>24</v>
      </c>
      <c r="L393">
        <v>730</v>
      </c>
      <c r="M393">
        <v>800</v>
      </c>
      <c r="N393" s="128">
        <v>-0.76086956521739135</v>
      </c>
      <c r="O393" s="1">
        <v>42080</v>
      </c>
      <c r="P393">
        <f t="shared" si="12"/>
        <v>0</v>
      </c>
      <c r="Q393" s="1"/>
      <c r="S393">
        <v>116508</v>
      </c>
    </row>
    <row r="394" spans="1:19" x14ac:dyDescent="0.3">
      <c r="A394">
        <v>116633</v>
      </c>
      <c r="C394" t="s">
        <v>111</v>
      </c>
      <c r="D394" t="s">
        <v>130</v>
      </c>
      <c r="E394" t="s">
        <v>112</v>
      </c>
      <c r="F394" t="s">
        <v>61</v>
      </c>
      <c r="G394" t="s">
        <v>112</v>
      </c>
      <c r="H394" t="s">
        <v>61</v>
      </c>
      <c r="I394">
        <f t="shared" si="13"/>
        <v>0</v>
      </c>
      <c r="J394">
        <v>116633</v>
      </c>
      <c r="K394">
        <v>26</v>
      </c>
      <c r="L394">
        <v>882</v>
      </c>
      <c r="M394">
        <v>1038</v>
      </c>
      <c r="N394" s="128">
        <v>-1.3068610203568736</v>
      </c>
      <c r="O394" s="1">
        <v>42081</v>
      </c>
      <c r="P394">
        <f t="shared" si="12"/>
        <v>0</v>
      </c>
      <c r="Q394" s="1"/>
      <c r="S394">
        <v>116633</v>
      </c>
    </row>
    <row r="395" spans="1:19" x14ac:dyDescent="0.3">
      <c r="A395">
        <v>116634</v>
      </c>
      <c r="C395" t="s">
        <v>111</v>
      </c>
      <c r="D395" t="s">
        <v>130</v>
      </c>
      <c r="E395" t="s">
        <v>112</v>
      </c>
      <c r="F395" t="s">
        <v>61</v>
      </c>
      <c r="G395" t="s">
        <v>112</v>
      </c>
      <c r="H395" t="s">
        <v>61</v>
      </c>
      <c r="I395">
        <f t="shared" si="13"/>
        <v>0</v>
      </c>
      <c r="J395">
        <v>116634</v>
      </c>
      <c r="K395">
        <v>26</v>
      </c>
      <c r="L395">
        <v>635</v>
      </c>
      <c r="M395">
        <v>1038</v>
      </c>
      <c r="N395" s="128">
        <v>-3.3760576359219234</v>
      </c>
      <c r="O395" s="1">
        <v>41978</v>
      </c>
      <c r="P395">
        <f t="shared" si="12"/>
        <v>0</v>
      </c>
      <c r="Q395" s="1"/>
      <c r="S395">
        <v>116634</v>
      </c>
    </row>
    <row r="396" spans="1:19" x14ac:dyDescent="0.3">
      <c r="A396">
        <v>116651</v>
      </c>
      <c r="C396" t="s">
        <v>111</v>
      </c>
      <c r="D396" t="s">
        <v>130</v>
      </c>
      <c r="E396" t="s">
        <v>112</v>
      </c>
      <c r="F396" t="s">
        <v>61</v>
      </c>
      <c r="G396" t="s">
        <v>112</v>
      </c>
      <c r="H396" t="s">
        <v>61</v>
      </c>
      <c r="I396">
        <f t="shared" si="13"/>
        <v>0</v>
      </c>
      <c r="J396">
        <v>116651</v>
      </c>
      <c r="K396">
        <v>27</v>
      </c>
      <c r="L396">
        <v>1026</v>
      </c>
      <c r="M396">
        <v>1217</v>
      </c>
      <c r="N396" s="128">
        <v>-1.3647243756921867</v>
      </c>
      <c r="O396" s="1">
        <v>41998</v>
      </c>
      <c r="P396">
        <f t="shared" si="12"/>
        <v>0</v>
      </c>
      <c r="Q396" s="1"/>
      <c r="S396">
        <v>116651</v>
      </c>
    </row>
    <row r="397" spans="1:19" x14ac:dyDescent="0.3">
      <c r="A397">
        <v>116652</v>
      </c>
      <c r="C397" t="s">
        <v>111</v>
      </c>
      <c r="D397" t="s">
        <v>130</v>
      </c>
      <c r="E397" t="s">
        <v>114</v>
      </c>
      <c r="F397" t="s">
        <v>60</v>
      </c>
      <c r="G397" t="s">
        <v>112</v>
      </c>
      <c r="H397" t="s">
        <v>61</v>
      </c>
      <c r="I397">
        <f t="shared" si="13"/>
        <v>0</v>
      </c>
      <c r="J397">
        <v>116652</v>
      </c>
      <c r="K397">
        <v>27</v>
      </c>
      <c r="L397">
        <v>586</v>
      </c>
      <c r="M397">
        <v>1217</v>
      </c>
      <c r="N397" s="128">
        <v>-4.5085920474438206</v>
      </c>
      <c r="O397" s="1">
        <v>42003</v>
      </c>
      <c r="P397">
        <f t="shared" si="12"/>
        <v>0</v>
      </c>
      <c r="Q397" s="1"/>
      <c r="S397">
        <v>116652</v>
      </c>
    </row>
    <row r="398" spans="1:19" x14ac:dyDescent="0.3">
      <c r="A398">
        <v>116654</v>
      </c>
      <c r="C398" t="s">
        <v>113</v>
      </c>
      <c r="D398" t="s">
        <v>129</v>
      </c>
      <c r="E398" t="s">
        <v>112</v>
      </c>
      <c r="F398" t="s">
        <v>61</v>
      </c>
      <c r="G398" t="s">
        <v>112</v>
      </c>
      <c r="H398" t="s">
        <v>61</v>
      </c>
      <c r="I398">
        <f t="shared" si="13"/>
        <v>0</v>
      </c>
      <c r="J398">
        <v>116654</v>
      </c>
      <c r="K398">
        <v>25</v>
      </c>
      <c r="L398">
        <v>534</v>
      </c>
      <c r="M398">
        <v>877</v>
      </c>
      <c r="N398" s="128">
        <v>-3.400922115908978</v>
      </c>
      <c r="O398" s="1">
        <v>42054</v>
      </c>
      <c r="P398">
        <f t="shared" si="12"/>
        <v>0</v>
      </c>
      <c r="Q398" s="1"/>
      <c r="S398">
        <v>116654</v>
      </c>
    </row>
    <row r="399" spans="1:19" x14ac:dyDescent="0.3">
      <c r="A399">
        <v>116659</v>
      </c>
      <c r="C399" t="s">
        <v>113</v>
      </c>
      <c r="D399" t="s">
        <v>129</v>
      </c>
      <c r="E399" t="s">
        <v>112</v>
      </c>
      <c r="F399" t="s">
        <v>61</v>
      </c>
      <c r="G399" t="s">
        <v>112</v>
      </c>
      <c r="H399" t="s">
        <v>61</v>
      </c>
      <c r="I399">
        <f t="shared" si="13"/>
        <v>0</v>
      </c>
      <c r="J399">
        <v>116659</v>
      </c>
      <c r="K399">
        <v>25</v>
      </c>
      <c r="L399">
        <v>887</v>
      </c>
      <c r="M399">
        <v>858</v>
      </c>
      <c r="N399" s="128">
        <v>0.29390898956116346</v>
      </c>
      <c r="O399" s="1">
        <v>41986</v>
      </c>
      <c r="P399">
        <f t="shared" si="12"/>
        <v>0</v>
      </c>
      <c r="Q399" s="1"/>
      <c r="S399">
        <v>116659</v>
      </c>
    </row>
    <row r="400" spans="1:19" x14ac:dyDescent="0.3">
      <c r="A400">
        <v>116677</v>
      </c>
      <c r="C400" t="s">
        <v>113</v>
      </c>
      <c r="D400" t="s">
        <v>129</v>
      </c>
      <c r="E400" t="s">
        <v>112</v>
      </c>
      <c r="F400" t="s">
        <v>61</v>
      </c>
      <c r="G400" t="s">
        <v>112</v>
      </c>
      <c r="H400" t="s">
        <v>61</v>
      </c>
      <c r="I400">
        <f t="shared" si="13"/>
        <v>0</v>
      </c>
      <c r="J400">
        <v>116677</v>
      </c>
      <c r="K400">
        <v>25</v>
      </c>
      <c r="L400">
        <v>804</v>
      </c>
      <c r="M400">
        <v>893</v>
      </c>
      <c r="N400" s="128">
        <v>-0.86664394566434577</v>
      </c>
      <c r="O400" s="1">
        <v>41989</v>
      </c>
      <c r="P400">
        <f t="shared" si="12"/>
        <v>0</v>
      </c>
      <c r="Q400" s="1"/>
      <c r="S400">
        <v>116677</v>
      </c>
    </row>
    <row r="401" spans="1:19" x14ac:dyDescent="0.3">
      <c r="A401">
        <v>116681</v>
      </c>
      <c r="C401" t="s">
        <v>113</v>
      </c>
      <c r="D401" t="s">
        <v>129</v>
      </c>
      <c r="E401" t="s">
        <v>112</v>
      </c>
      <c r="F401" t="s">
        <v>61</v>
      </c>
      <c r="G401" t="s">
        <v>112</v>
      </c>
      <c r="H401" t="s">
        <v>61</v>
      </c>
      <c r="I401">
        <f t="shared" si="13"/>
        <v>0</v>
      </c>
      <c r="J401">
        <v>116681</v>
      </c>
      <c r="K401">
        <v>27</v>
      </c>
      <c r="L401">
        <v>998</v>
      </c>
      <c r="M401">
        <v>1153</v>
      </c>
      <c r="N401" s="128">
        <v>-1.1689731890342774</v>
      </c>
      <c r="O401" s="1">
        <v>41975</v>
      </c>
      <c r="P401">
        <f t="shared" si="12"/>
        <v>0</v>
      </c>
      <c r="Q401" s="1"/>
      <c r="S401">
        <v>116681</v>
      </c>
    </row>
    <row r="402" spans="1:19" x14ac:dyDescent="0.3">
      <c r="A402">
        <v>116710</v>
      </c>
      <c r="C402" t="s">
        <v>113</v>
      </c>
      <c r="D402" t="s">
        <v>129</v>
      </c>
      <c r="E402" t="s">
        <v>112</v>
      </c>
      <c r="F402" t="s">
        <v>61</v>
      </c>
      <c r="G402" t="s">
        <v>112</v>
      </c>
      <c r="H402" t="s">
        <v>61</v>
      </c>
      <c r="I402">
        <f t="shared" si="13"/>
        <v>0</v>
      </c>
      <c r="J402">
        <v>116710</v>
      </c>
      <c r="K402">
        <v>24</v>
      </c>
      <c r="L402">
        <v>680</v>
      </c>
      <c r="M402">
        <v>763</v>
      </c>
      <c r="N402" s="128">
        <v>-0.9459228446065302</v>
      </c>
      <c r="O402" s="1">
        <v>42073</v>
      </c>
      <c r="P402">
        <f t="shared" si="12"/>
        <v>0</v>
      </c>
      <c r="Q402" s="1"/>
      <c r="S402">
        <v>116710</v>
      </c>
    </row>
    <row r="403" spans="1:19" x14ac:dyDescent="0.3">
      <c r="A403">
        <v>116802</v>
      </c>
      <c r="C403" t="s">
        <v>113</v>
      </c>
      <c r="D403" t="s">
        <v>129</v>
      </c>
      <c r="E403" t="s">
        <v>112</v>
      </c>
      <c r="F403" t="s">
        <v>61</v>
      </c>
      <c r="G403" t="s">
        <v>112</v>
      </c>
      <c r="H403" t="s">
        <v>61</v>
      </c>
      <c r="I403">
        <f t="shared" si="13"/>
        <v>0</v>
      </c>
      <c r="J403">
        <v>116802</v>
      </c>
      <c r="K403">
        <v>24</v>
      </c>
      <c r="L403">
        <v>700</v>
      </c>
      <c r="M403">
        <v>691</v>
      </c>
      <c r="N403" s="128">
        <v>0.11325740892216699</v>
      </c>
      <c r="O403" s="1">
        <v>42066</v>
      </c>
      <c r="P403">
        <f t="shared" si="12"/>
        <v>0</v>
      </c>
      <c r="Q403" s="1"/>
      <c r="S403">
        <v>116802</v>
      </c>
    </row>
    <row r="404" spans="1:19" x14ac:dyDescent="0.3">
      <c r="A404">
        <v>116883</v>
      </c>
      <c r="C404" t="s">
        <v>113</v>
      </c>
      <c r="D404" t="s">
        <v>129</v>
      </c>
      <c r="E404" t="s">
        <v>112</v>
      </c>
      <c r="F404" t="s">
        <v>61</v>
      </c>
      <c r="G404" t="s">
        <v>112</v>
      </c>
      <c r="H404" t="s">
        <v>61</v>
      </c>
      <c r="I404">
        <f t="shared" si="13"/>
        <v>0</v>
      </c>
      <c r="J404">
        <v>116883</v>
      </c>
      <c r="K404">
        <v>24</v>
      </c>
      <c r="L404">
        <v>743</v>
      </c>
      <c r="M404">
        <v>708</v>
      </c>
      <c r="N404" s="128">
        <v>0.42986981085728321</v>
      </c>
      <c r="O404" s="1">
        <v>42072</v>
      </c>
      <c r="P404">
        <f t="shared" si="12"/>
        <v>0</v>
      </c>
      <c r="Q404" s="1"/>
      <c r="S404">
        <v>116883</v>
      </c>
    </row>
    <row r="405" spans="1:19" x14ac:dyDescent="0.3">
      <c r="A405">
        <v>116886</v>
      </c>
      <c r="C405" t="s">
        <v>113</v>
      </c>
      <c r="D405" t="s">
        <v>129</v>
      </c>
      <c r="E405" t="s">
        <v>112</v>
      </c>
      <c r="F405" t="s">
        <v>61</v>
      </c>
      <c r="G405" t="s">
        <v>112</v>
      </c>
      <c r="H405" t="s">
        <v>61</v>
      </c>
      <c r="I405">
        <f t="shared" si="13"/>
        <v>0</v>
      </c>
      <c r="J405">
        <v>116886</v>
      </c>
      <c r="K405">
        <v>27</v>
      </c>
      <c r="L405">
        <v>921</v>
      </c>
      <c r="M405">
        <v>1171</v>
      </c>
      <c r="N405" s="128">
        <v>-1.8564586195373707</v>
      </c>
      <c r="O405" s="1">
        <v>42021</v>
      </c>
      <c r="P405">
        <f t="shared" si="12"/>
        <v>0</v>
      </c>
      <c r="Q405" s="1"/>
      <c r="S405">
        <v>116886</v>
      </c>
    </row>
    <row r="406" spans="1:19" x14ac:dyDescent="0.3">
      <c r="A406">
        <v>116888</v>
      </c>
      <c r="C406" t="s">
        <v>113</v>
      </c>
      <c r="D406" t="s">
        <v>129</v>
      </c>
      <c r="E406" t="s">
        <v>112</v>
      </c>
      <c r="F406" t="s">
        <v>61</v>
      </c>
      <c r="G406" t="s">
        <v>112</v>
      </c>
      <c r="H406" t="s">
        <v>61</v>
      </c>
      <c r="I406">
        <f t="shared" si="13"/>
        <v>0</v>
      </c>
      <c r="J406">
        <v>116888</v>
      </c>
      <c r="K406">
        <v>23</v>
      </c>
      <c r="L406">
        <v>626</v>
      </c>
      <c r="M406">
        <v>639</v>
      </c>
      <c r="N406" s="128">
        <v>-0.17690685173845003</v>
      </c>
      <c r="O406" s="1">
        <v>42060</v>
      </c>
      <c r="P406">
        <f t="shared" si="12"/>
        <v>0</v>
      </c>
      <c r="Q406" s="1"/>
      <c r="S406">
        <v>116888</v>
      </c>
    </row>
    <row r="407" spans="1:19" x14ac:dyDescent="0.3">
      <c r="A407">
        <v>116911</v>
      </c>
      <c r="C407" t="s">
        <v>113</v>
      </c>
      <c r="D407" t="s">
        <v>129</v>
      </c>
      <c r="E407" t="s">
        <v>112</v>
      </c>
      <c r="F407" t="s">
        <v>61</v>
      </c>
      <c r="G407" t="s">
        <v>112</v>
      </c>
      <c r="H407" t="s">
        <v>61</v>
      </c>
      <c r="I407">
        <f t="shared" si="13"/>
        <v>0</v>
      </c>
      <c r="J407">
        <v>116911</v>
      </c>
      <c r="K407">
        <v>25</v>
      </c>
      <c r="L407">
        <v>845</v>
      </c>
      <c r="M407">
        <v>897</v>
      </c>
      <c r="N407" s="128">
        <v>-0.50409577819785756</v>
      </c>
      <c r="O407" s="1">
        <v>41949</v>
      </c>
      <c r="P407">
        <f t="shared" si="12"/>
        <v>0</v>
      </c>
      <c r="Q407" s="1"/>
      <c r="S407">
        <v>116911</v>
      </c>
    </row>
    <row r="408" spans="1:19" x14ac:dyDescent="0.3">
      <c r="A408">
        <v>116939</v>
      </c>
      <c r="C408" t="s">
        <v>113</v>
      </c>
      <c r="D408" t="s">
        <v>129</v>
      </c>
      <c r="E408" t="s">
        <v>112</v>
      </c>
      <c r="F408" t="s">
        <v>61</v>
      </c>
      <c r="G408" t="s">
        <v>112</v>
      </c>
      <c r="H408" t="s">
        <v>61</v>
      </c>
      <c r="I408">
        <f t="shared" si="13"/>
        <v>0</v>
      </c>
      <c r="J408">
        <v>116939</v>
      </c>
      <c r="K408">
        <v>24</v>
      </c>
      <c r="L408">
        <v>720</v>
      </c>
      <c r="M408">
        <v>723</v>
      </c>
      <c r="N408" s="128">
        <v>-3.6081544290095614E-2</v>
      </c>
      <c r="O408" s="1">
        <v>42054</v>
      </c>
      <c r="P408">
        <f t="shared" si="12"/>
        <v>0</v>
      </c>
      <c r="Q408" s="1"/>
      <c r="S408">
        <v>116939</v>
      </c>
    </row>
    <row r="409" spans="1:19" x14ac:dyDescent="0.3">
      <c r="A409">
        <v>116940</v>
      </c>
      <c r="C409" t="s">
        <v>113</v>
      </c>
      <c r="D409" t="s">
        <v>129</v>
      </c>
      <c r="E409" t="s">
        <v>112</v>
      </c>
      <c r="F409" t="s">
        <v>61</v>
      </c>
      <c r="G409" t="s">
        <v>112</v>
      </c>
      <c r="H409" t="s">
        <v>61</v>
      </c>
      <c r="I409">
        <f t="shared" si="13"/>
        <v>0</v>
      </c>
      <c r="J409">
        <v>116940</v>
      </c>
      <c r="K409">
        <v>26</v>
      </c>
      <c r="L409">
        <v>635</v>
      </c>
      <c r="M409">
        <v>1064</v>
      </c>
      <c r="N409" s="128">
        <v>-3.5060477280156914</v>
      </c>
      <c r="O409" s="1">
        <v>42020</v>
      </c>
      <c r="P409">
        <f t="shared" si="12"/>
        <v>0</v>
      </c>
      <c r="Q409" s="1"/>
      <c r="S409">
        <v>116940</v>
      </c>
    </row>
    <row r="410" spans="1:19" x14ac:dyDescent="0.3">
      <c r="A410">
        <v>116973</v>
      </c>
      <c r="C410" t="s">
        <v>113</v>
      </c>
      <c r="D410" t="s">
        <v>129</v>
      </c>
      <c r="E410" t="s">
        <v>112</v>
      </c>
      <c r="F410" t="s">
        <v>61</v>
      </c>
      <c r="G410" t="s">
        <v>112</v>
      </c>
      <c r="H410" t="s">
        <v>61</v>
      </c>
      <c r="I410">
        <f t="shared" si="13"/>
        <v>0</v>
      </c>
      <c r="J410">
        <v>116973</v>
      </c>
      <c r="K410">
        <v>27</v>
      </c>
      <c r="L410">
        <v>790</v>
      </c>
      <c r="M410">
        <v>1176</v>
      </c>
      <c r="N410" s="128">
        <v>-2.854185152321798</v>
      </c>
      <c r="O410" s="1">
        <v>42066</v>
      </c>
      <c r="P410">
        <f t="shared" si="12"/>
        <v>0</v>
      </c>
      <c r="Q410" s="1"/>
      <c r="S410">
        <v>116973</v>
      </c>
    </row>
    <row r="411" spans="1:19" x14ac:dyDescent="0.3">
      <c r="A411">
        <v>116982</v>
      </c>
      <c r="C411" t="s">
        <v>113</v>
      </c>
      <c r="D411" t="s">
        <v>129</v>
      </c>
      <c r="E411" t="s">
        <v>112</v>
      </c>
      <c r="F411" t="s">
        <v>61</v>
      </c>
      <c r="G411" t="s">
        <v>112</v>
      </c>
      <c r="H411" t="s">
        <v>61</v>
      </c>
      <c r="I411">
        <f t="shared" si="13"/>
        <v>0</v>
      </c>
      <c r="J411">
        <v>116982</v>
      </c>
      <c r="K411">
        <v>23</v>
      </c>
      <c r="L411">
        <v>580</v>
      </c>
      <c r="M411">
        <v>673</v>
      </c>
      <c r="N411" s="128">
        <v>-1.2016280121454872</v>
      </c>
      <c r="O411" s="1">
        <v>42048</v>
      </c>
      <c r="P411">
        <f t="shared" si="12"/>
        <v>0</v>
      </c>
      <c r="Q411" s="1"/>
      <c r="S411">
        <v>116982</v>
      </c>
    </row>
    <row r="412" spans="1:19" x14ac:dyDescent="0.3">
      <c r="A412">
        <v>117027</v>
      </c>
      <c r="C412" t="s">
        <v>113</v>
      </c>
      <c r="D412" t="s">
        <v>129</v>
      </c>
      <c r="E412" t="s">
        <v>112</v>
      </c>
      <c r="F412" t="s">
        <v>61</v>
      </c>
      <c r="G412" t="s">
        <v>112</v>
      </c>
      <c r="H412" t="s">
        <v>61</v>
      </c>
      <c r="I412">
        <f t="shared" si="13"/>
        <v>0</v>
      </c>
      <c r="J412">
        <v>117027</v>
      </c>
      <c r="K412">
        <v>25</v>
      </c>
      <c r="L412">
        <v>790</v>
      </c>
      <c r="M412">
        <v>819</v>
      </c>
      <c r="N412" s="128">
        <v>-0.30790465573074266</v>
      </c>
      <c r="O412" s="1">
        <v>42061</v>
      </c>
      <c r="P412">
        <f t="shared" si="12"/>
        <v>0</v>
      </c>
      <c r="Q412" s="1"/>
      <c r="S412">
        <v>117027</v>
      </c>
    </row>
    <row r="413" spans="1:19" x14ac:dyDescent="0.3">
      <c r="A413">
        <v>117033</v>
      </c>
      <c r="C413" t="s">
        <v>113</v>
      </c>
      <c r="D413" t="s">
        <v>129</v>
      </c>
      <c r="E413" t="s">
        <v>112</v>
      </c>
      <c r="F413" t="s">
        <v>61</v>
      </c>
      <c r="G413" t="s">
        <v>112</v>
      </c>
      <c r="H413" t="s">
        <v>61</v>
      </c>
      <c r="I413">
        <f t="shared" si="13"/>
        <v>0</v>
      </c>
      <c r="J413">
        <v>117033</v>
      </c>
      <c r="K413">
        <v>27</v>
      </c>
      <c r="L413">
        <v>1084</v>
      </c>
      <c r="M413">
        <v>1217</v>
      </c>
      <c r="N413" s="128">
        <v>-0.95030545532492583</v>
      </c>
      <c r="O413" s="1">
        <v>41918</v>
      </c>
      <c r="P413">
        <f t="shared" si="12"/>
        <v>0</v>
      </c>
      <c r="Q413" s="1"/>
      <c r="S413">
        <v>117033</v>
      </c>
    </row>
    <row r="414" spans="1:19" x14ac:dyDescent="0.3">
      <c r="A414">
        <v>117056</v>
      </c>
      <c r="C414" t="s">
        <v>113</v>
      </c>
      <c r="D414" t="s">
        <v>129</v>
      </c>
      <c r="E414" t="s">
        <v>114</v>
      </c>
      <c r="F414" t="s">
        <v>60</v>
      </c>
      <c r="G414" t="s">
        <v>112</v>
      </c>
      <c r="H414" t="s">
        <v>61</v>
      </c>
      <c r="I414">
        <f t="shared" si="13"/>
        <v>0</v>
      </c>
      <c r="J414">
        <v>117056</v>
      </c>
      <c r="K414">
        <v>27</v>
      </c>
      <c r="L414">
        <v>1158</v>
      </c>
      <c r="M414">
        <v>1245</v>
      </c>
      <c r="N414" s="128">
        <v>-0.60764798323729696</v>
      </c>
      <c r="O414" s="1">
        <v>42095</v>
      </c>
      <c r="P414">
        <f t="shared" si="12"/>
        <v>0</v>
      </c>
      <c r="Q414" s="1"/>
      <c r="S414">
        <v>117056</v>
      </c>
    </row>
    <row r="415" spans="1:19" x14ac:dyDescent="0.3">
      <c r="A415">
        <v>117158</v>
      </c>
      <c r="C415" t="s">
        <v>113</v>
      </c>
      <c r="D415" t="s">
        <v>129</v>
      </c>
      <c r="E415" t="s">
        <v>112</v>
      </c>
      <c r="F415" t="s">
        <v>61</v>
      </c>
      <c r="G415" t="s">
        <v>112</v>
      </c>
      <c r="H415" t="s">
        <v>61</v>
      </c>
      <c r="I415">
        <f t="shared" si="13"/>
        <v>0</v>
      </c>
      <c r="J415">
        <v>117158</v>
      </c>
      <c r="K415">
        <v>27</v>
      </c>
      <c r="L415">
        <v>690</v>
      </c>
      <c r="M415">
        <v>1199</v>
      </c>
      <c r="N415" s="128">
        <v>-3.6914820321282225</v>
      </c>
      <c r="O415" s="1">
        <v>41976</v>
      </c>
      <c r="P415">
        <f t="shared" si="12"/>
        <v>0</v>
      </c>
      <c r="Q415" s="1"/>
      <c r="S415">
        <v>117158</v>
      </c>
    </row>
    <row r="416" spans="1:19" x14ac:dyDescent="0.3">
      <c r="A416">
        <v>117213</v>
      </c>
      <c r="C416" t="s">
        <v>113</v>
      </c>
      <c r="D416" t="s">
        <v>129</v>
      </c>
      <c r="E416" t="s">
        <v>112</v>
      </c>
      <c r="F416" t="s">
        <v>61</v>
      </c>
      <c r="G416" t="s">
        <v>112</v>
      </c>
      <c r="H416" t="s">
        <v>61</v>
      </c>
      <c r="I416">
        <f t="shared" si="13"/>
        <v>0</v>
      </c>
      <c r="J416">
        <v>117213</v>
      </c>
      <c r="K416">
        <v>26</v>
      </c>
      <c r="L416">
        <v>965</v>
      </c>
      <c r="M416">
        <v>958</v>
      </c>
      <c r="N416" s="128">
        <v>6.3538168285377145E-2</v>
      </c>
      <c r="O416" s="1">
        <v>42112</v>
      </c>
      <c r="P416">
        <f t="shared" si="12"/>
        <v>0</v>
      </c>
      <c r="Q416" s="1"/>
      <c r="S416">
        <v>117213</v>
      </c>
    </row>
    <row r="417" spans="1:19" x14ac:dyDescent="0.3">
      <c r="A417">
        <v>117373</v>
      </c>
      <c r="C417" t="s">
        <v>113</v>
      </c>
      <c r="D417" t="s">
        <v>129</v>
      </c>
      <c r="E417" t="s">
        <v>112</v>
      </c>
      <c r="F417" t="s">
        <v>61</v>
      </c>
      <c r="G417" t="s">
        <v>112</v>
      </c>
      <c r="H417" t="s">
        <v>61</v>
      </c>
      <c r="I417">
        <f t="shared" si="13"/>
        <v>0</v>
      </c>
      <c r="J417">
        <v>117373</v>
      </c>
      <c r="K417">
        <v>27</v>
      </c>
      <c r="L417">
        <v>2080</v>
      </c>
      <c r="M417">
        <v>1199</v>
      </c>
      <c r="N417" s="130" t="s">
        <v>67</v>
      </c>
      <c r="O417" s="1">
        <v>42065</v>
      </c>
      <c r="P417">
        <f t="shared" si="12"/>
        <v>0</v>
      </c>
      <c r="Q417" s="9" t="s">
        <v>134</v>
      </c>
      <c r="S417">
        <v>117373</v>
      </c>
    </row>
    <row r="418" spans="1:19" x14ac:dyDescent="0.3">
      <c r="A418">
        <v>117428</v>
      </c>
      <c r="C418" t="s">
        <v>113</v>
      </c>
      <c r="D418" t="s">
        <v>129</v>
      </c>
      <c r="E418" t="s">
        <v>112</v>
      </c>
      <c r="F418" t="s">
        <v>61</v>
      </c>
      <c r="G418" t="s">
        <v>112</v>
      </c>
      <c r="H418" t="s">
        <v>61</v>
      </c>
      <c r="I418">
        <f t="shared" si="13"/>
        <v>0</v>
      </c>
      <c r="J418">
        <v>117428</v>
      </c>
      <c r="K418">
        <v>26</v>
      </c>
      <c r="L418">
        <v>794</v>
      </c>
      <c r="M418">
        <v>975</v>
      </c>
      <c r="N418" s="128">
        <v>-1.6142697881828316</v>
      </c>
      <c r="O418" s="1">
        <v>41974</v>
      </c>
      <c r="P418">
        <f t="shared" si="12"/>
        <v>0</v>
      </c>
      <c r="Q418" s="1"/>
      <c r="S418">
        <v>117428</v>
      </c>
    </row>
    <row r="419" spans="1:19" x14ac:dyDescent="0.3">
      <c r="A419">
        <v>117429</v>
      </c>
      <c r="C419" t="s">
        <v>113</v>
      </c>
      <c r="D419" t="s">
        <v>129</v>
      </c>
      <c r="E419" t="s">
        <v>112</v>
      </c>
      <c r="F419" t="s">
        <v>61</v>
      </c>
      <c r="G419" t="s">
        <v>112</v>
      </c>
      <c r="H419" t="s">
        <v>61</v>
      </c>
      <c r="I419">
        <f t="shared" si="13"/>
        <v>0</v>
      </c>
      <c r="J419">
        <v>117429</v>
      </c>
      <c r="K419">
        <v>26</v>
      </c>
      <c r="L419">
        <v>1022</v>
      </c>
      <c r="M419">
        <v>1060</v>
      </c>
      <c r="N419" s="128">
        <v>-0.31173092698933552</v>
      </c>
      <c r="O419" s="1">
        <v>41985</v>
      </c>
      <c r="P419">
        <f t="shared" si="12"/>
        <v>0</v>
      </c>
      <c r="Q419" s="1"/>
      <c r="S419">
        <v>117429</v>
      </c>
    </row>
    <row r="420" spans="1:19" x14ac:dyDescent="0.3">
      <c r="A420">
        <v>117430</v>
      </c>
      <c r="C420" t="s">
        <v>111</v>
      </c>
      <c r="D420" t="s">
        <v>130</v>
      </c>
      <c r="E420" t="s">
        <v>112</v>
      </c>
      <c r="F420" t="s">
        <v>61</v>
      </c>
      <c r="G420" t="s">
        <v>112</v>
      </c>
      <c r="H420" t="s">
        <v>61</v>
      </c>
      <c r="I420">
        <f t="shared" si="13"/>
        <v>0</v>
      </c>
      <c r="J420">
        <v>117430</v>
      </c>
      <c r="K420">
        <v>27</v>
      </c>
      <c r="L420">
        <v>1005</v>
      </c>
      <c r="M420">
        <v>1131</v>
      </c>
      <c r="N420" s="128">
        <v>-0.96874639603275292</v>
      </c>
      <c r="O420" s="1">
        <v>41971</v>
      </c>
      <c r="P420">
        <f t="shared" si="12"/>
        <v>0</v>
      </c>
      <c r="Q420" s="1"/>
      <c r="S420">
        <v>117430</v>
      </c>
    </row>
    <row r="421" spans="1:19" x14ac:dyDescent="0.3">
      <c r="A421">
        <v>117478</v>
      </c>
      <c r="C421" t="s">
        <v>113</v>
      </c>
      <c r="D421" t="s">
        <v>129</v>
      </c>
      <c r="E421" t="s">
        <v>112</v>
      </c>
      <c r="F421" t="s">
        <v>61</v>
      </c>
      <c r="G421" t="s">
        <v>112</v>
      </c>
      <c r="H421" t="s">
        <v>61</v>
      </c>
      <c r="I421">
        <f t="shared" si="13"/>
        <v>0</v>
      </c>
      <c r="J421">
        <v>117478</v>
      </c>
      <c r="K421">
        <v>24</v>
      </c>
      <c r="L421">
        <v>563</v>
      </c>
      <c r="M421">
        <v>691</v>
      </c>
      <c r="N421" s="128">
        <v>-1.6107720380041528</v>
      </c>
      <c r="O421" s="1">
        <v>41859</v>
      </c>
      <c r="P421">
        <f t="shared" si="12"/>
        <v>0</v>
      </c>
      <c r="Q421" s="1"/>
      <c r="S421">
        <v>117478</v>
      </c>
    </row>
    <row r="422" spans="1:19" x14ac:dyDescent="0.3">
      <c r="A422">
        <v>117489</v>
      </c>
      <c r="C422" t="s">
        <v>111</v>
      </c>
      <c r="D422" t="s">
        <v>130</v>
      </c>
      <c r="E422" t="s">
        <v>112</v>
      </c>
      <c r="F422" t="s">
        <v>61</v>
      </c>
      <c r="G422" t="s">
        <v>112</v>
      </c>
      <c r="H422" t="s">
        <v>61</v>
      </c>
      <c r="I422">
        <f t="shared" si="13"/>
        <v>0</v>
      </c>
      <c r="J422">
        <v>117489</v>
      </c>
      <c r="K422">
        <v>22</v>
      </c>
      <c r="L422">
        <v>507</v>
      </c>
      <c r="M422">
        <v>528</v>
      </c>
      <c r="N422" s="128">
        <v>-0.34584980237154145</v>
      </c>
      <c r="O422" s="1">
        <v>42153</v>
      </c>
      <c r="P422">
        <f t="shared" si="12"/>
        <v>0</v>
      </c>
      <c r="Q422" s="1"/>
      <c r="S422">
        <v>117489</v>
      </c>
    </row>
    <row r="423" spans="1:19" x14ac:dyDescent="0.3">
      <c r="A423">
        <v>117505</v>
      </c>
      <c r="C423" t="s">
        <v>113</v>
      </c>
      <c r="D423" t="s">
        <v>129</v>
      </c>
      <c r="E423" t="s">
        <v>112</v>
      </c>
      <c r="F423" t="s">
        <v>61</v>
      </c>
      <c r="G423" t="s">
        <v>112</v>
      </c>
      <c r="H423" t="s">
        <v>61</v>
      </c>
      <c r="I423">
        <f t="shared" si="13"/>
        <v>0</v>
      </c>
      <c r="J423">
        <v>117505</v>
      </c>
      <c r="K423">
        <v>25</v>
      </c>
      <c r="L423">
        <v>850</v>
      </c>
      <c r="M423">
        <v>858</v>
      </c>
      <c r="N423" s="128">
        <v>-8.1078341947907168E-2</v>
      </c>
      <c r="O423" s="1">
        <v>41891</v>
      </c>
      <c r="P423">
        <f t="shared" si="12"/>
        <v>0</v>
      </c>
      <c r="Q423" s="1"/>
      <c r="S423">
        <v>117505</v>
      </c>
    </row>
    <row r="424" spans="1:19" x14ac:dyDescent="0.3">
      <c r="A424">
        <v>117578</v>
      </c>
      <c r="C424" t="s">
        <v>111</v>
      </c>
      <c r="D424" t="s">
        <v>130</v>
      </c>
      <c r="E424" t="s">
        <v>112</v>
      </c>
      <c r="F424" t="s">
        <v>61</v>
      </c>
      <c r="G424" t="s">
        <v>112</v>
      </c>
      <c r="H424" t="s">
        <v>61</v>
      </c>
      <c r="I424">
        <f t="shared" si="13"/>
        <v>0</v>
      </c>
      <c r="J424">
        <v>117578</v>
      </c>
      <c r="K424">
        <v>27</v>
      </c>
      <c r="L424">
        <v>1015</v>
      </c>
      <c r="M424">
        <v>1153</v>
      </c>
      <c r="N424" s="128">
        <v>-1.0407632263660018</v>
      </c>
      <c r="O424" s="1">
        <v>42093</v>
      </c>
      <c r="P424">
        <f t="shared" si="12"/>
        <v>0</v>
      </c>
      <c r="Q424" s="1"/>
      <c r="S424">
        <v>117578</v>
      </c>
    </row>
    <row r="425" spans="1:19" x14ac:dyDescent="0.3">
      <c r="A425">
        <v>117579</v>
      </c>
      <c r="C425" t="s">
        <v>111</v>
      </c>
      <c r="D425" t="s">
        <v>130</v>
      </c>
      <c r="E425" t="s">
        <v>112</v>
      </c>
      <c r="F425" t="s">
        <v>61</v>
      </c>
      <c r="G425" t="s">
        <v>112</v>
      </c>
      <c r="H425" t="s">
        <v>61</v>
      </c>
      <c r="I425">
        <f t="shared" si="13"/>
        <v>0</v>
      </c>
      <c r="J425">
        <v>117579</v>
      </c>
      <c r="K425">
        <v>27</v>
      </c>
      <c r="L425">
        <v>965</v>
      </c>
      <c r="M425">
        <v>1153</v>
      </c>
      <c r="N425" s="128">
        <v>-1.4178513518609299</v>
      </c>
      <c r="O425" s="1">
        <v>41992</v>
      </c>
      <c r="P425">
        <f t="shared" si="12"/>
        <v>0</v>
      </c>
      <c r="Q425" s="1"/>
      <c r="S425">
        <v>117579</v>
      </c>
    </row>
    <row r="426" spans="1:19" x14ac:dyDescent="0.3">
      <c r="A426">
        <v>117610</v>
      </c>
      <c r="C426" t="s">
        <v>113</v>
      </c>
      <c r="D426" t="s">
        <v>129</v>
      </c>
      <c r="E426" t="s">
        <v>112</v>
      </c>
      <c r="F426" t="s">
        <v>61</v>
      </c>
      <c r="G426" t="s">
        <v>112</v>
      </c>
      <c r="H426" t="s">
        <v>61</v>
      </c>
      <c r="I426">
        <f t="shared" si="13"/>
        <v>0</v>
      </c>
      <c r="J426">
        <v>117610</v>
      </c>
      <c r="K426">
        <v>23</v>
      </c>
      <c r="L426">
        <v>535</v>
      </c>
      <c r="M426">
        <v>558</v>
      </c>
      <c r="N426" s="128">
        <v>-0.35842293906810035</v>
      </c>
      <c r="O426" s="1">
        <v>42108</v>
      </c>
      <c r="P426">
        <f t="shared" si="12"/>
        <v>0</v>
      </c>
      <c r="Q426" s="1"/>
      <c r="S426">
        <v>117610</v>
      </c>
    </row>
    <row r="427" spans="1:19" x14ac:dyDescent="0.3">
      <c r="A427">
        <v>117624</v>
      </c>
      <c r="C427" t="s">
        <v>111</v>
      </c>
      <c r="D427" t="s">
        <v>130</v>
      </c>
      <c r="E427" t="s">
        <v>112</v>
      </c>
      <c r="F427" t="s">
        <v>61</v>
      </c>
      <c r="G427" t="s">
        <v>112</v>
      </c>
      <c r="H427" t="s">
        <v>61</v>
      </c>
      <c r="I427">
        <f t="shared" si="13"/>
        <v>0</v>
      </c>
      <c r="J427">
        <v>117624</v>
      </c>
      <c r="K427">
        <v>27</v>
      </c>
      <c r="L427">
        <v>1140</v>
      </c>
      <c r="M427">
        <v>1194</v>
      </c>
      <c r="N427" s="128">
        <v>-0.39327070133275072</v>
      </c>
      <c r="O427" s="1">
        <v>41980</v>
      </c>
      <c r="P427">
        <f t="shared" si="12"/>
        <v>0</v>
      </c>
      <c r="Q427" s="1"/>
      <c r="S427">
        <v>117624</v>
      </c>
    </row>
    <row r="428" spans="1:19" x14ac:dyDescent="0.3">
      <c r="A428">
        <v>117734</v>
      </c>
      <c r="C428" t="s">
        <v>111</v>
      </c>
      <c r="D428" t="s">
        <v>130</v>
      </c>
      <c r="E428" t="s">
        <v>112</v>
      </c>
      <c r="F428" t="s">
        <v>61</v>
      </c>
      <c r="G428" t="s">
        <v>112</v>
      </c>
      <c r="H428" t="s">
        <v>61</v>
      </c>
      <c r="I428">
        <f t="shared" si="13"/>
        <v>0</v>
      </c>
      <c r="J428">
        <v>117734</v>
      </c>
      <c r="K428">
        <v>27</v>
      </c>
      <c r="L428">
        <v>1100</v>
      </c>
      <c r="M428">
        <v>1148</v>
      </c>
      <c r="N428" s="128">
        <v>-0.36358127556430841</v>
      </c>
      <c r="O428" s="1">
        <v>41926</v>
      </c>
      <c r="P428">
        <f t="shared" si="12"/>
        <v>0</v>
      </c>
      <c r="Q428" s="1"/>
      <c r="S428">
        <v>117734</v>
      </c>
    </row>
    <row r="429" spans="1:19" x14ac:dyDescent="0.3">
      <c r="A429">
        <v>117744</v>
      </c>
      <c r="C429" t="s">
        <v>113</v>
      </c>
      <c r="D429" t="s">
        <v>129</v>
      </c>
      <c r="E429" t="s">
        <v>112</v>
      </c>
      <c r="F429" t="s">
        <v>61</v>
      </c>
      <c r="G429" t="s">
        <v>112</v>
      </c>
      <c r="H429" t="s">
        <v>61</v>
      </c>
      <c r="I429">
        <f t="shared" si="13"/>
        <v>0</v>
      </c>
      <c r="J429">
        <v>117744</v>
      </c>
      <c r="K429">
        <v>27</v>
      </c>
      <c r="L429">
        <v>1038</v>
      </c>
      <c r="M429">
        <v>1153</v>
      </c>
      <c r="N429" s="128">
        <v>-0.86730268863833482</v>
      </c>
      <c r="O429" s="1">
        <v>42108</v>
      </c>
      <c r="P429">
        <f t="shared" si="12"/>
        <v>0</v>
      </c>
      <c r="Q429" s="1"/>
      <c r="S429">
        <v>117744</v>
      </c>
    </row>
    <row r="430" spans="1:19" x14ac:dyDescent="0.3">
      <c r="A430">
        <v>117745</v>
      </c>
      <c r="C430" t="s">
        <v>113</v>
      </c>
      <c r="D430" t="s">
        <v>129</v>
      </c>
      <c r="E430" t="s">
        <v>112</v>
      </c>
      <c r="F430" t="s">
        <v>61</v>
      </c>
      <c r="G430" t="s">
        <v>112</v>
      </c>
      <c r="H430" t="s">
        <v>61</v>
      </c>
      <c r="I430">
        <f t="shared" si="13"/>
        <v>0</v>
      </c>
      <c r="J430">
        <v>117745</v>
      </c>
      <c r="K430">
        <v>22</v>
      </c>
      <c r="L430">
        <v>533</v>
      </c>
      <c r="M430">
        <v>543</v>
      </c>
      <c r="N430" s="128">
        <v>-0.16014092401313154</v>
      </c>
      <c r="O430" s="1">
        <v>42029</v>
      </c>
      <c r="P430">
        <f t="shared" si="12"/>
        <v>0</v>
      </c>
      <c r="Q430" s="1"/>
      <c r="S430">
        <v>117745</v>
      </c>
    </row>
    <row r="431" spans="1:19" x14ac:dyDescent="0.3">
      <c r="A431">
        <v>117851</v>
      </c>
      <c r="C431" t="s">
        <v>115</v>
      </c>
      <c r="D431" t="s">
        <v>130</v>
      </c>
      <c r="E431" t="s">
        <v>112</v>
      </c>
      <c r="F431" t="s">
        <v>61</v>
      </c>
      <c r="G431" t="s">
        <v>112</v>
      </c>
      <c r="H431" t="s">
        <v>61</v>
      </c>
      <c r="I431">
        <f t="shared" si="13"/>
        <v>0</v>
      </c>
      <c r="J431">
        <v>117851</v>
      </c>
      <c r="K431">
        <v>26</v>
      </c>
      <c r="L431">
        <v>627</v>
      </c>
      <c r="M431">
        <v>1000</v>
      </c>
      <c r="N431" s="128">
        <v>-3.2434782608695651</v>
      </c>
      <c r="O431" s="1">
        <v>41992</v>
      </c>
      <c r="P431">
        <f t="shared" si="12"/>
        <v>0</v>
      </c>
      <c r="Q431" s="1"/>
      <c r="S431">
        <v>117851</v>
      </c>
    </row>
    <row r="432" spans="1:19" x14ac:dyDescent="0.3">
      <c r="A432">
        <v>117852</v>
      </c>
      <c r="C432" t="s">
        <v>115</v>
      </c>
      <c r="D432" t="s">
        <v>130</v>
      </c>
      <c r="E432" t="s">
        <v>112</v>
      </c>
      <c r="F432" t="s">
        <v>61</v>
      </c>
      <c r="G432" t="s">
        <v>112</v>
      </c>
      <c r="H432" t="s">
        <v>61</v>
      </c>
      <c r="I432">
        <f t="shared" si="13"/>
        <v>0</v>
      </c>
      <c r="J432">
        <v>117852</v>
      </c>
      <c r="K432">
        <v>26</v>
      </c>
      <c r="L432">
        <v>761</v>
      </c>
      <c r="M432">
        <v>1000</v>
      </c>
      <c r="N432" s="128">
        <v>-2.0782608695652174</v>
      </c>
      <c r="O432" s="1">
        <v>42103</v>
      </c>
      <c r="P432">
        <f t="shared" si="12"/>
        <v>0</v>
      </c>
      <c r="Q432" s="1"/>
      <c r="S432">
        <v>117852</v>
      </c>
    </row>
    <row r="433" spans="1:19" x14ac:dyDescent="0.3">
      <c r="A433">
        <v>117854</v>
      </c>
      <c r="C433" t="s">
        <v>115</v>
      </c>
      <c r="D433" t="s">
        <v>130</v>
      </c>
      <c r="E433" t="s">
        <v>112</v>
      </c>
      <c r="F433" t="s">
        <v>61</v>
      </c>
      <c r="G433" t="s">
        <v>112</v>
      </c>
      <c r="H433" t="s">
        <v>61</v>
      </c>
      <c r="I433">
        <f t="shared" si="13"/>
        <v>0</v>
      </c>
      <c r="J433">
        <v>117854</v>
      </c>
      <c r="K433">
        <v>26</v>
      </c>
      <c r="L433">
        <v>902</v>
      </c>
      <c r="M433">
        <v>975</v>
      </c>
      <c r="N433" s="128">
        <v>-0.65105908584169458</v>
      </c>
      <c r="O433" s="1">
        <v>42103</v>
      </c>
      <c r="P433">
        <f t="shared" si="12"/>
        <v>0</v>
      </c>
      <c r="Q433" s="1"/>
      <c r="S433">
        <v>117854</v>
      </c>
    </row>
    <row r="434" spans="1:19" x14ac:dyDescent="0.3">
      <c r="A434">
        <v>117855</v>
      </c>
      <c r="C434" t="s">
        <v>113</v>
      </c>
      <c r="D434" t="s">
        <v>129</v>
      </c>
      <c r="E434" t="s">
        <v>112</v>
      </c>
      <c r="F434" t="s">
        <v>61</v>
      </c>
      <c r="G434" t="s">
        <v>112</v>
      </c>
      <c r="H434" t="s">
        <v>61</v>
      </c>
      <c r="I434">
        <f t="shared" si="13"/>
        <v>0</v>
      </c>
      <c r="J434">
        <v>117855</v>
      </c>
      <c r="K434">
        <v>25</v>
      </c>
      <c r="L434">
        <v>875</v>
      </c>
      <c r="M434">
        <v>854</v>
      </c>
      <c r="N434" s="128">
        <v>0.21382751247327153</v>
      </c>
      <c r="O434" s="1">
        <v>42096</v>
      </c>
      <c r="P434">
        <f t="shared" si="12"/>
        <v>0</v>
      </c>
      <c r="Q434" s="1"/>
      <c r="S434">
        <v>117855</v>
      </c>
    </row>
    <row r="435" spans="1:19" x14ac:dyDescent="0.3">
      <c r="A435">
        <v>117872</v>
      </c>
      <c r="C435" t="s">
        <v>113</v>
      </c>
      <c r="D435" t="s">
        <v>129</v>
      </c>
      <c r="E435" t="s">
        <v>112</v>
      </c>
      <c r="F435" t="s">
        <v>61</v>
      </c>
      <c r="G435" t="s">
        <v>112</v>
      </c>
      <c r="H435" t="s">
        <v>61</v>
      </c>
      <c r="I435">
        <f t="shared" si="13"/>
        <v>0</v>
      </c>
      <c r="J435">
        <v>117872</v>
      </c>
      <c r="K435">
        <v>26</v>
      </c>
      <c r="L435">
        <v>909</v>
      </c>
      <c r="M435">
        <v>1000</v>
      </c>
      <c r="N435" s="128">
        <v>-0.79130434782608694</v>
      </c>
      <c r="O435" s="1">
        <v>42104</v>
      </c>
      <c r="P435">
        <f t="shared" si="12"/>
        <v>0</v>
      </c>
      <c r="Q435" s="1"/>
      <c r="S435">
        <v>117872</v>
      </c>
    </row>
    <row r="436" spans="1:19" x14ac:dyDescent="0.3">
      <c r="A436">
        <v>117893</v>
      </c>
      <c r="C436" t="s">
        <v>113</v>
      </c>
      <c r="D436" t="s">
        <v>129</v>
      </c>
      <c r="E436" t="s">
        <v>112</v>
      </c>
      <c r="F436" t="s">
        <v>61</v>
      </c>
      <c r="G436" t="s">
        <v>112</v>
      </c>
      <c r="H436" t="s">
        <v>61</v>
      </c>
      <c r="I436">
        <f t="shared" si="13"/>
        <v>0</v>
      </c>
      <c r="J436">
        <v>117893</v>
      </c>
      <c r="K436">
        <v>25</v>
      </c>
      <c r="L436">
        <v>920</v>
      </c>
      <c r="M436">
        <v>838</v>
      </c>
      <c r="N436" s="128">
        <v>0.85088720556189679</v>
      </c>
      <c r="O436" s="1">
        <v>42011</v>
      </c>
      <c r="P436">
        <f t="shared" si="12"/>
        <v>0</v>
      </c>
      <c r="Q436" s="1"/>
      <c r="S436">
        <v>117893</v>
      </c>
    </row>
    <row r="437" spans="1:19" x14ac:dyDescent="0.3">
      <c r="A437">
        <v>117912</v>
      </c>
      <c r="C437" t="s">
        <v>113</v>
      </c>
      <c r="D437" t="s">
        <v>129</v>
      </c>
      <c r="E437" t="s">
        <v>112</v>
      </c>
      <c r="F437" t="s">
        <v>61</v>
      </c>
      <c r="G437" t="s">
        <v>112</v>
      </c>
      <c r="H437" t="s">
        <v>61</v>
      </c>
      <c r="I437">
        <f t="shared" si="13"/>
        <v>0</v>
      </c>
      <c r="J437">
        <v>117912</v>
      </c>
      <c r="K437">
        <v>25</v>
      </c>
      <c r="L437">
        <v>924</v>
      </c>
      <c r="M437">
        <v>938</v>
      </c>
      <c r="N437" s="128">
        <v>-0.12978585334198572</v>
      </c>
      <c r="O437" s="1">
        <v>42037</v>
      </c>
      <c r="P437">
        <f t="shared" si="12"/>
        <v>0</v>
      </c>
      <c r="Q437" s="1"/>
      <c r="S437">
        <v>117912</v>
      </c>
    </row>
    <row r="438" spans="1:19" x14ac:dyDescent="0.3">
      <c r="A438">
        <v>117917</v>
      </c>
      <c r="C438" t="s">
        <v>113</v>
      </c>
      <c r="D438" t="s">
        <v>129</v>
      </c>
      <c r="E438" t="s">
        <v>112</v>
      </c>
      <c r="F438" t="s">
        <v>61</v>
      </c>
      <c r="G438" t="s">
        <v>112</v>
      </c>
      <c r="H438" t="s">
        <v>61</v>
      </c>
      <c r="I438">
        <f t="shared" si="13"/>
        <v>0</v>
      </c>
      <c r="J438">
        <v>117917</v>
      </c>
      <c r="K438">
        <v>26</v>
      </c>
      <c r="L438">
        <v>945</v>
      </c>
      <c r="M438">
        <v>1021</v>
      </c>
      <c r="N438" s="128">
        <v>-0.64727675339607371</v>
      </c>
      <c r="O438" s="1">
        <v>42095</v>
      </c>
      <c r="P438">
        <f t="shared" si="12"/>
        <v>0</v>
      </c>
      <c r="Q438" s="1"/>
      <c r="S438">
        <v>117917</v>
      </c>
    </row>
    <row r="439" spans="1:19" x14ac:dyDescent="0.3">
      <c r="A439">
        <v>117923</v>
      </c>
      <c r="C439" t="s">
        <v>113</v>
      </c>
      <c r="D439" t="s">
        <v>129</v>
      </c>
      <c r="E439" t="s">
        <v>112</v>
      </c>
      <c r="F439" t="s">
        <v>61</v>
      </c>
      <c r="G439" t="s">
        <v>114</v>
      </c>
      <c r="H439" t="s">
        <v>60</v>
      </c>
      <c r="I439">
        <f t="shared" si="13"/>
        <v>0</v>
      </c>
      <c r="J439">
        <v>117923</v>
      </c>
      <c r="K439">
        <v>26</v>
      </c>
      <c r="L439">
        <v>829</v>
      </c>
      <c r="M439">
        <v>1021</v>
      </c>
      <c r="N439" s="128">
        <v>-1.6352254822637653</v>
      </c>
      <c r="O439" s="1">
        <v>42087</v>
      </c>
      <c r="P439">
        <f t="shared" si="12"/>
        <v>0</v>
      </c>
      <c r="Q439" s="1"/>
      <c r="S439">
        <v>117923</v>
      </c>
    </row>
    <row r="440" spans="1:19" x14ac:dyDescent="0.3">
      <c r="A440">
        <v>117940</v>
      </c>
      <c r="C440" t="s">
        <v>113</v>
      </c>
      <c r="D440" t="s">
        <v>129</v>
      </c>
      <c r="E440" t="s">
        <v>112</v>
      </c>
      <c r="F440" t="s">
        <v>61</v>
      </c>
      <c r="G440" t="s">
        <v>112</v>
      </c>
      <c r="H440" t="s">
        <v>61</v>
      </c>
      <c r="I440">
        <f t="shared" si="13"/>
        <v>0</v>
      </c>
      <c r="J440">
        <v>117940</v>
      </c>
      <c r="K440">
        <v>24</v>
      </c>
      <c r="L440">
        <v>837</v>
      </c>
      <c r="M440">
        <v>759</v>
      </c>
      <c r="N440" s="128">
        <v>0.89362433407802022</v>
      </c>
      <c r="O440" s="1">
        <v>42028</v>
      </c>
      <c r="P440">
        <f t="shared" si="12"/>
        <v>0</v>
      </c>
      <c r="Q440" s="1"/>
      <c r="S440">
        <v>117940</v>
      </c>
    </row>
    <row r="441" spans="1:19" x14ac:dyDescent="0.3">
      <c r="A441">
        <v>117953</v>
      </c>
      <c r="C441" t="s">
        <v>111</v>
      </c>
      <c r="D441" t="s">
        <v>130</v>
      </c>
      <c r="E441" t="s">
        <v>112</v>
      </c>
      <c r="F441" t="s">
        <v>61</v>
      </c>
      <c r="G441" t="s">
        <v>112</v>
      </c>
      <c r="H441" t="s">
        <v>61</v>
      </c>
      <c r="I441">
        <f t="shared" si="13"/>
        <v>0</v>
      </c>
      <c r="J441">
        <v>117953</v>
      </c>
      <c r="K441">
        <v>25</v>
      </c>
      <c r="L441">
        <v>570</v>
      </c>
      <c r="M441">
        <v>877</v>
      </c>
      <c r="N441" s="128">
        <v>-3.0439740221109512</v>
      </c>
      <c r="O441" s="1">
        <v>42143</v>
      </c>
      <c r="P441">
        <f t="shared" si="12"/>
        <v>0</v>
      </c>
      <c r="Q441" s="1"/>
      <c r="S441">
        <v>117953</v>
      </c>
    </row>
    <row r="442" spans="1:19" x14ac:dyDescent="0.3">
      <c r="A442">
        <v>117954</v>
      </c>
      <c r="C442" t="s">
        <v>111</v>
      </c>
      <c r="D442" t="s">
        <v>130</v>
      </c>
      <c r="E442" t="s">
        <v>112</v>
      </c>
      <c r="F442" t="s">
        <v>61</v>
      </c>
      <c r="G442" t="s">
        <v>112</v>
      </c>
      <c r="H442" t="s">
        <v>61</v>
      </c>
      <c r="I442">
        <f t="shared" si="13"/>
        <v>0</v>
      </c>
      <c r="J442">
        <v>117954</v>
      </c>
      <c r="K442">
        <v>25</v>
      </c>
      <c r="L442">
        <v>465</v>
      </c>
      <c r="M442">
        <v>877</v>
      </c>
      <c r="N442" s="128">
        <v>-4.0850726290218633</v>
      </c>
      <c r="O442" s="1">
        <v>42143</v>
      </c>
      <c r="P442">
        <f t="shared" si="12"/>
        <v>0</v>
      </c>
      <c r="Q442" s="1"/>
      <c r="S442">
        <v>117954</v>
      </c>
    </row>
    <row r="443" spans="1:19" x14ac:dyDescent="0.3">
      <c r="A443">
        <v>117960</v>
      </c>
      <c r="C443" t="s">
        <v>113</v>
      </c>
      <c r="D443" t="s">
        <v>129</v>
      </c>
      <c r="E443" t="s">
        <v>112</v>
      </c>
      <c r="F443" t="s">
        <v>61</v>
      </c>
      <c r="G443" t="s">
        <v>112</v>
      </c>
      <c r="H443" t="s">
        <v>61</v>
      </c>
      <c r="I443">
        <f t="shared" si="13"/>
        <v>0</v>
      </c>
      <c r="J443">
        <v>117960</v>
      </c>
      <c r="K443">
        <v>27</v>
      </c>
      <c r="L443">
        <v>1227</v>
      </c>
      <c r="M443">
        <v>1245</v>
      </c>
      <c r="N443" s="128">
        <v>-0.1257202723939235</v>
      </c>
      <c r="O443" s="1">
        <v>42037</v>
      </c>
      <c r="P443">
        <f t="shared" si="12"/>
        <v>0</v>
      </c>
      <c r="Q443" s="1"/>
      <c r="S443">
        <v>117960</v>
      </c>
    </row>
    <row r="444" spans="1:19" x14ac:dyDescent="0.3">
      <c r="A444">
        <v>118052</v>
      </c>
      <c r="C444" t="s">
        <v>111</v>
      </c>
      <c r="D444" t="s">
        <v>130</v>
      </c>
      <c r="E444" t="s">
        <v>112</v>
      </c>
      <c r="F444" t="s">
        <v>61</v>
      </c>
      <c r="G444" t="s">
        <v>114</v>
      </c>
      <c r="H444" t="s">
        <v>60</v>
      </c>
      <c r="I444">
        <f t="shared" si="13"/>
        <v>0</v>
      </c>
      <c r="J444">
        <v>118052</v>
      </c>
      <c r="K444">
        <v>25</v>
      </c>
      <c r="L444">
        <v>714</v>
      </c>
      <c r="M444">
        <v>834</v>
      </c>
      <c r="N444" s="128">
        <v>-1.2511729746637472</v>
      </c>
      <c r="O444" s="1">
        <v>42149</v>
      </c>
      <c r="P444">
        <f t="shared" si="12"/>
        <v>0</v>
      </c>
      <c r="Q444" s="1"/>
      <c r="S444">
        <v>118052</v>
      </c>
    </row>
    <row r="445" spans="1:19" x14ac:dyDescent="0.3">
      <c r="A445">
        <v>118053</v>
      </c>
      <c r="C445" t="s">
        <v>111</v>
      </c>
      <c r="D445" t="s">
        <v>130</v>
      </c>
      <c r="E445" t="s">
        <v>112</v>
      </c>
      <c r="F445" t="s">
        <v>61</v>
      </c>
      <c r="G445" t="s">
        <v>114</v>
      </c>
      <c r="H445" t="s">
        <v>60</v>
      </c>
      <c r="I445">
        <f t="shared" si="13"/>
        <v>0</v>
      </c>
      <c r="J445">
        <v>118053</v>
      </c>
      <c r="K445">
        <v>25</v>
      </c>
      <c r="L445">
        <v>760</v>
      </c>
      <c r="M445">
        <v>834</v>
      </c>
      <c r="N445" s="128">
        <v>-0.77155666770931075</v>
      </c>
      <c r="O445" s="1">
        <v>42149</v>
      </c>
      <c r="P445">
        <f t="shared" si="12"/>
        <v>0</v>
      </c>
      <c r="Q445" s="1"/>
      <c r="S445">
        <v>118053</v>
      </c>
    </row>
    <row r="446" spans="1:19" x14ac:dyDescent="0.3">
      <c r="A446">
        <v>118119</v>
      </c>
      <c r="C446" t="s">
        <v>113</v>
      </c>
      <c r="D446" t="s">
        <v>129</v>
      </c>
      <c r="E446" t="s">
        <v>112</v>
      </c>
      <c r="F446" t="s">
        <v>61</v>
      </c>
      <c r="G446" t="s">
        <v>112</v>
      </c>
      <c r="H446" t="s">
        <v>61</v>
      </c>
      <c r="I446">
        <f t="shared" si="13"/>
        <v>0</v>
      </c>
      <c r="J446">
        <v>118119</v>
      </c>
      <c r="K446">
        <v>25</v>
      </c>
      <c r="L446">
        <v>1035</v>
      </c>
      <c r="M446">
        <v>877</v>
      </c>
      <c r="N446" s="128">
        <v>1.5666055227802289</v>
      </c>
      <c r="O446" s="1">
        <v>42013</v>
      </c>
      <c r="P446">
        <f t="shared" si="12"/>
        <v>0</v>
      </c>
      <c r="Q446" s="1"/>
      <c r="S446">
        <v>118119</v>
      </c>
    </row>
    <row r="447" spans="1:19" x14ac:dyDescent="0.3">
      <c r="A447">
        <v>118153</v>
      </c>
      <c r="C447" t="s">
        <v>113</v>
      </c>
      <c r="D447" t="s">
        <v>129</v>
      </c>
      <c r="E447" t="s">
        <v>112</v>
      </c>
      <c r="F447" t="s">
        <v>61</v>
      </c>
      <c r="G447" t="s">
        <v>112</v>
      </c>
      <c r="H447" t="s">
        <v>61</v>
      </c>
      <c r="I447">
        <f t="shared" si="13"/>
        <v>0</v>
      </c>
      <c r="J447">
        <v>118153</v>
      </c>
      <c r="K447">
        <v>24</v>
      </c>
      <c r="L447">
        <v>830</v>
      </c>
      <c r="M447">
        <v>741</v>
      </c>
      <c r="N447" s="128">
        <v>1.0444170627236988</v>
      </c>
      <c r="O447" s="1">
        <v>42121</v>
      </c>
      <c r="P447">
        <f t="shared" si="12"/>
        <v>0</v>
      </c>
      <c r="Q447" s="1"/>
      <c r="S447">
        <v>118153</v>
      </c>
    </row>
    <row r="448" spans="1:19" x14ac:dyDescent="0.3">
      <c r="A448">
        <v>118158</v>
      </c>
      <c r="C448" t="s">
        <v>113</v>
      </c>
      <c r="D448" t="s">
        <v>129</v>
      </c>
      <c r="E448" t="s">
        <v>112</v>
      </c>
      <c r="F448" t="s">
        <v>61</v>
      </c>
      <c r="G448" t="s">
        <v>112</v>
      </c>
      <c r="H448" t="s">
        <v>61</v>
      </c>
      <c r="I448">
        <f t="shared" si="13"/>
        <v>0</v>
      </c>
      <c r="J448">
        <v>118158</v>
      </c>
      <c r="K448">
        <v>23</v>
      </c>
      <c r="L448">
        <v>500</v>
      </c>
      <c r="M448">
        <v>621</v>
      </c>
      <c r="N448" s="128">
        <v>-1.6943219211650211</v>
      </c>
      <c r="O448" s="1">
        <v>42095</v>
      </c>
      <c r="P448">
        <f t="shared" si="12"/>
        <v>0</v>
      </c>
      <c r="Q448" s="1"/>
      <c r="S448">
        <v>118158</v>
      </c>
    </row>
    <row r="449" spans="1:19" x14ac:dyDescent="0.3">
      <c r="A449">
        <v>118210</v>
      </c>
      <c r="C449" t="s">
        <v>113</v>
      </c>
      <c r="D449" t="s">
        <v>129</v>
      </c>
      <c r="E449" t="s">
        <v>112</v>
      </c>
      <c r="F449" t="s">
        <v>61</v>
      </c>
      <c r="G449" t="s">
        <v>112</v>
      </c>
      <c r="H449" t="s">
        <v>61</v>
      </c>
      <c r="I449">
        <f t="shared" si="13"/>
        <v>0</v>
      </c>
      <c r="J449">
        <v>118210</v>
      </c>
      <c r="K449">
        <v>25</v>
      </c>
      <c r="L449">
        <v>945</v>
      </c>
      <c r="M449">
        <v>838</v>
      </c>
      <c r="N449" s="128">
        <v>1.1103040365258898</v>
      </c>
      <c r="O449" s="1">
        <v>42088</v>
      </c>
      <c r="P449">
        <f t="shared" si="12"/>
        <v>0</v>
      </c>
      <c r="Q449" s="1"/>
      <c r="S449">
        <v>118210</v>
      </c>
    </row>
    <row r="450" spans="1:19" x14ac:dyDescent="0.3">
      <c r="A450">
        <v>118213</v>
      </c>
      <c r="C450" t="s">
        <v>113</v>
      </c>
      <c r="D450" t="s">
        <v>129</v>
      </c>
      <c r="E450" t="s">
        <v>112</v>
      </c>
      <c r="F450" t="s">
        <v>61</v>
      </c>
      <c r="G450" t="s">
        <v>112</v>
      </c>
      <c r="H450" t="s">
        <v>61</v>
      </c>
      <c r="I450">
        <f t="shared" si="13"/>
        <v>0</v>
      </c>
      <c r="J450">
        <v>118213</v>
      </c>
      <c r="K450">
        <v>25</v>
      </c>
      <c r="L450">
        <v>777</v>
      </c>
      <c r="M450">
        <v>877</v>
      </c>
      <c r="N450" s="128">
        <v>-0.99152248277229682</v>
      </c>
      <c r="O450" s="1">
        <v>42128</v>
      </c>
      <c r="P450">
        <f t="shared" ref="P450:P513" si="14">IF(J450=S450,0,1)</f>
        <v>0</v>
      </c>
      <c r="Q450" s="1"/>
      <c r="S450">
        <v>118213</v>
      </c>
    </row>
    <row r="451" spans="1:19" x14ac:dyDescent="0.3">
      <c r="A451">
        <v>118321</v>
      </c>
      <c r="C451" t="s">
        <v>111</v>
      </c>
      <c r="D451" t="s">
        <v>130</v>
      </c>
      <c r="E451" t="s">
        <v>112</v>
      </c>
      <c r="F451" t="s">
        <v>61</v>
      </c>
      <c r="G451" t="s">
        <v>112</v>
      </c>
      <c r="H451" t="s">
        <v>61</v>
      </c>
      <c r="I451">
        <f t="shared" ref="I451:I514" si="15">IF(A451=S451,0,1)</f>
        <v>0</v>
      </c>
      <c r="J451">
        <v>118321</v>
      </c>
      <c r="K451">
        <v>25</v>
      </c>
      <c r="L451">
        <v>474</v>
      </c>
      <c r="M451">
        <v>854</v>
      </c>
      <c r="N451" s="128">
        <v>-3.8692597495163423</v>
      </c>
      <c r="O451" s="1">
        <v>41804</v>
      </c>
      <c r="P451">
        <f t="shared" si="14"/>
        <v>0</v>
      </c>
      <c r="Q451" s="1"/>
      <c r="S451">
        <v>118321</v>
      </c>
    </row>
    <row r="452" spans="1:19" x14ac:dyDescent="0.3">
      <c r="A452">
        <v>118345</v>
      </c>
      <c r="C452" t="s">
        <v>113</v>
      </c>
      <c r="D452" t="s">
        <v>129</v>
      </c>
      <c r="E452" t="s">
        <v>112</v>
      </c>
      <c r="F452" t="s">
        <v>61</v>
      </c>
      <c r="G452" t="s">
        <v>112</v>
      </c>
      <c r="H452" t="s">
        <v>61</v>
      </c>
      <c r="I452">
        <f t="shared" si="15"/>
        <v>0</v>
      </c>
      <c r="J452">
        <v>118345</v>
      </c>
      <c r="K452">
        <v>23</v>
      </c>
      <c r="L452">
        <v>480</v>
      </c>
      <c r="M452">
        <v>574</v>
      </c>
      <c r="N452" s="128">
        <v>-1.4240266626268745</v>
      </c>
      <c r="O452" s="1">
        <v>42228</v>
      </c>
      <c r="P452">
        <f t="shared" si="14"/>
        <v>0</v>
      </c>
      <c r="Q452" s="1"/>
      <c r="S452">
        <v>118345</v>
      </c>
    </row>
    <row r="453" spans="1:19" x14ac:dyDescent="0.3">
      <c r="A453">
        <v>118413</v>
      </c>
      <c r="C453" t="s">
        <v>113</v>
      </c>
      <c r="D453" t="s">
        <v>129</v>
      </c>
      <c r="E453" t="s">
        <v>112</v>
      </c>
      <c r="F453" t="s">
        <v>61</v>
      </c>
      <c r="G453" t="s">
        <v>112</v>
      </c>
      <c r="H453" t="s">
        <v>61</v>
      </c>
      <c r="I453">
        <f t="shared" si="15"/>
        <v>0</v>
      </c>
      <c r="J453">
        <v>118413</v>
      </c>
      <c r="K453">
        <v>22</v>
      </c>
      <c r="L453">
        <v>415</v>
      </c>
      <c r="M453">
        <v>498</v>
      </c>
      <c r="N453" s="128">
        <v>-1.4492753623188406</v>
      </c>
      <c r="O453" s="1">
        <v>42348</v>
      </c>
      <c r="P453">
        <f t="shared" si="14"/>
        <v>0</v>
      </c>
      <c r="Q453" s="1"/>
      <c r="S453">
        <v>118413</v>
      </c>
    </row>
    <row r="454" spans="1:19" x14ac:dyDescent="0.3">
      <c r="A454">
        <v>118441</v>
      </c>
      <c r="C454" t="s">
        <v>113</v>
      </c>
      <c r="D454" t="s">
        <v>129</v>
      </c>
      <c r="E454" t="s">
        <v>112</v>
      </c>
      <c r="F454" t="s">
        <v>61</v>
      </c>
      <c r="G454" t="s">
        <v>112</v>
      </c>
      <c r="H454" t="s">
        <v>61</v>
      </c>
      <c r="I454">
        <f t="shared" si="15"/>
        <v>0</v>
      </c>
      <c r="J454">
        <v>118441</v>
      </c>
      <c r="K454">
        <v>26</v>
      </c>
      <c r="L454">
        <v>850</v>
      </c>
      <c r="M454">
        <v>1064</v>
      </c>
      <c r="N454" s="128">
        <v>-1.7489375612945408</v>
      </c>
      <c r="O454" s="1">
        <v>42030</v>
      </c>
      <c r="P454">
        <f t="shared" si="14"/>
        <v>0</v>
      </c>
      <c r="Q454" s="1"/>
      <c r="S454">
        <v>118441</v>
      </c>
    </row>
    <row r="455" spans="1:19" x14ac:dyDescent="0.3">
      <c r="A455">
        <v>118464</v>
      </c>
      <c r="C455" t="s">
        <v>113</v>
      </c>
      <c r="D455" t="s">
        <v>129</v>
      </c>
      <c r="E455" t="s">
        <v>112</v>
      </c>
      <c r="F455" t="s">
        <v>61</v>
      </c>
      <c r="G455" t="s">
        <v>112</v>
      </c>
      <c r="H455" t="s">
        <v>61</v>
      </c>
      <c r="I455">
        <f t="shared" si="15"/>
        <v>0</v>
      </c>
      <c r="J455">
        <v>118464</v>
      </c>
      <c r="K455">
        <v>27</v>
      </c>
      <c r="L455">
        <v>1148</v>
      </c>
      <c r="M455">
        <v>1171</v>
      </c>
      <c r="N455" s="128">
        <v>-0.17079419299743809</v>
      </c>
      <c r="O455" s="1">
        <v>42097</v>
      </c>
      <c r="P455">
        <f t="shared" si="14"/>
        <v>0</v>
      </c>
      <c r="Q455" s="1"/>
      <c r="S455">
        <v>118464</v>
      </c>
    </row>
    <row r="456" spans="1:19" x14ac:dyDescent="0.3">
      <c r="A456">
        <v>118467</v>
      </c>
      <c r="C456" t="s">
        <v>113</v>
      </c>
      <c r="D456" t="s">
        <v>129</v>
      </c>
      <c r="E456" t="s">
        <v>112</v>
      </c>
      <c r="F456" t="s">
        <v>61</v>
      </c>
      <c r="G456" t="s">
        <v>112</v>
      </c>
      <c r="H456" t="s">
        <v>61</v>
      </c>
      <c r="I456">
        <f t="shared" si="15"/>
        <v>0</v>
      </c>
      <c r="J456">
        <v>118467</v>
      </c>
      <c r="K456">
        <v>24</v>
      </c>
      <c r="L456">
        <v>650</v>
      </c>
      <c r="M456">
        <v>781</v>
      </c>
      <c r="N456" s="128">
        <v>-1.4585536937037245</v>
      </c>
      <c r="O456" s="1">
        <v>42086</v>
      </c>
      <c r="P456">
        <f t="shared" si="14"/>
        <v>0</v>
      </c>
      <c r="Q456" s="1"/>
      <c r="S456">
        <v>118467</v>
      </c>
    </row>
    <row r="457" spans="1:19" x14ac:dyDescent="0.3">
      <c r="A457">
        <v>118491</v>
      </c>
      <c r="C457" t="s">
        <v>113</v>
      </c>
      <c r="D457" t="s">
        <v>129</v>
      </c>
      <c r="E457" t="s">
        <v>112</v>
      </c>
      <c r="F457" t="s">
        <v>61</v>
      </c>
      <c r="G457" t="s">
        <v>112</v>
      </c>
      <c r="H457" t="s">
        <v>61</v>
      </c>
      <c r="I457">
        <f t="shared" si="15"/>
        <v>0</v>
      </c>
      <c r="J457">
        <v>118491</v>
      </c>
      <c r="K457">
        <v>26</v>
      </c>
      <c r="L457">
        <v>915</v>
      </c>
      <c r="M457">
        <v>933</v>
      </c>
      <c r="N457" s="128">
        <v>-0.1677617782748497</v>
      </c>
      <c r="O457" s="1">
        <v>42110</v>
      </c>
      <c r="P457">
        <f t="shared" si="14"/>
        <v>0</v>
      </c>
      <c r="Q457" s="1"/>
      <c r="S457">
        <v>118491</v>
      </c>
    </row>
    <row r="458" spans="1:19" x14ac:dyDescent="0.3">
      <c r="A458">
        <v>118502</v>
      </c>
      <c r="C458" t="s">
        <v>113</v>
      </c>
      <c r="D458" t="s">
        <v>129</v>
      </c>
      <c r="E458" t="s">
        <v>112</v>
      </c>
      <c r="F458" t="s">
        <v>61</v>
      </c>
      <c r="G458" t="s">
        <v>112</v>
      </c>
      <c r="H458" t="s">
        <v>61</v>
      </c>
      <c r="I458">
        <f t="shared" si="15"/>
        <v>0</v>
      </c>
      <c r="J458">
        <v>118502</v>
      </c>
      <c r="K458">
        <v>25</v>
      </c>
      <c r="L458">
        <v>807</v>
      </c>
      <c r="M458">
        <v>819</v>
      </c>
      <c r="N458" s="128">
        <v>-0.12740882306099696</v>
      </c>
      <c r="O458" s="1">
        <v>42066</v>
      </c>
      <c r="P458">
        <f t="shared" si="14"/>
        <v>0</v>
      </c>
      <c r="Q458" s="1"/>
      <c r="S458">
        <v>118502</v>
      </c>
    </row>
    <row r="459" spans="1:19" x14ac:dyDescent="0.3">
      <c r="A459">
        <v>118542</v>
      </c>
      <c r="C459" t="s">
        <v>113</v>
      </c>
      <c r="D459" t="s">
        <v>129</v>
      </c>
      <c r="E459" t="s">
        <v>112</v>
      </c>
      <c r="F459" t="s">
        <v>61</v>
      </c>
      <c r="G459" t="s">
        <v>112</v>
      </c>
      <c r="H459" t="s">
        <v>61</v>
      </c>
      <c r="I459">
        <f t="shared" si="15"/>
        <v>0</v>
      </c>
      <c r="J459">
        <v>118542</v>
      </c>
      <c r="K459">
        <v>25</v>
      </c>
      <c r="L459">
        <v>924</v>
      </c>
      <c r="M459">
        <v>873</v>
      </c>
      <c r="N459" s="128">
        <v>0.50799342596742858</v>
      </c>
      <c r="O459" s="1">
        <v>42041</v>
      </c>
      <c r="P459">
        <f t="shared" si="14"/>
        <v>0</v>
      </c>
      <c r="Q459" s="1"/>
      <c r="S459">
        <v>118542</v>
      </c>
    </row>
    <row r="460" spans="1:19" x14ac:dyDescent="0.3">
      <c r="A460">
        <v>118577</v>
      </c>
      <c r="C460" t="s">
        <v>111</v>
      </c>
      <c r="D460" t="s">
        <v>130</v>
      </c>
      <c r="E460" t="s">
        <v>112</v>
      </c>
      <c r="F460" t="s">
        <v>61</v>
      </c>
      <c r="G460" t="s">
        <v>112</v>
      </c>
      <c r="H460" t="s">
        <v>61</v>
      </c>
      <c r="I460">
        <f t="shared" si="15"/>
        <v>0</v>
      </c>
      <c r="J460">
        <v>118577</v>
      </c>
      <c r="K460">
        <v>25</v>
      </c>
      <c r="L460">
        <v>683</v>
      </c>
      <c r="M460">
        <v>838</v>
      </c>
      <c r="N460" s="128">
        <v>-1.6083843519767562</v>
      </c>
      <c r="O460" s="1">
        <v>42040</v>
      </c>
      <c r="P460">
        <f t="shared" si="14"/>
        <v>0</v>
      </c>
      <c r="Q460" s="1"/>
      <c r="S460">
        <v>118577</v>
      </c>
    </row>
    <row r="461" spans="1:19" x14ac:dyDescent="0.3">
      <c r="A461">
        <v>118660</v>
      </c>
      <c r="C461" t="s">
        <v>113</v>
      </c>
      <c r="D461" t="s">
        <v>129</v>
      </c>
      <c r="E461" t="s">
        <v>112</v>
      </c>
      <c r="F461" t="s">
        <v>61</v>
      </c>
      <c r="G461" t="s">
        <v>112</v>
      </c>
      <c r="H461" t="s">
        <v>61</v>
      </c>
      <c r="I461">
        <f t="shared" si="15"/>
        <v>0</v>
      </c>
      <c r="J461">
        <v>118660</v>
      </c>
      <c r="K461">
        <v>27</v>
      </c>
      <c r="L461">
        <v>974</v>
      </c>
      <c r="M461">
        <v>1104</v>
      </c>
      <c r="N461" s="128">
        <v>-1.0239445494643982</v>
      </c>
      <c r="O461" s="1">
        <v>42101</v>
      </c>
      <c r="P461">
        <f t="shared" si="14"/>
        <v>0</v>
      </c>
      <c r="Q461" s="1"/>
      <c r="S461">
        <v>118660</v>
      </c>
    </row>
    <row r="462" spans="1:19" x14ac:dyDescent="0.3">
      <c r="A462">
        <v>118671</v>
      </c>
      <c r="C462" t="s">
        <v>113</v>
      </c>
      <c r="D462" t="s">
        <v>129</v>
      </c>
      <c r="E462" t="s">
        <v>112</v>
      </c>
      <c r="F462" t="s">
        <v>61</v>
      </c>
      <c r="G462" t="s">
        <v>112</v>
      </c>
      <c r="H462" t="s">
        <v>61</v>
      </c>
      <c r="I462">
        <f t="shared" si="15"/>
        <v>0</v>
      </c>
      <c r="J462">
        <v>118671</v>
      </c>
      <c r="K462">
        <v>25</v>
      </c>
      <c r="L462">
        <v>815</v>
      </c>
      <c r="M462">
        <v>917</v>
      </c>
      <c r="N462" s="128">
        <v>-0.96723721018443887</v>
      </c>
      <c r="O462" s="1">
        <v>42076</v>
      </c>
      <c r="P462">
        <f t="shared" si="14"/>
        <v>0</v>
      </c>
      <c r="Q462" s="1"/>
      <c r="S462">
        <v>118671</v>
      </c>
    </row>
    <row r="463" spans="1:19" x14ac:dyDescent="0.3">
      <c r="A463">
        <v>118750</v>
      </c>
      <c r="C463" t="s">
        <v>113</v>
      </c>
      <c r="D463" t="s">
        <v>129</v>
      </c>
      <c r="E463" t="s">
        <v>112</v>
      </c>
      <c r="F463" t="s">
        <v>61</v>
      </c>
      <c r="G463" t="s">
        <v>112</v>
      </c>
      <c r="H463" t="s">
        <v>61</v>
      </c>
      <c r="I463">
        <f t="shared" si="15"/>
        <v>0</v>
      </c>
      <c r="J463">
        <v>118750</v>
      </c>
      <c r="K463">
        <v>26</v>
      </c>
      <c r="L463">
        <v>1006</v>
      </c>
      <c r="M463">
        <v>1000</v>
      </c>
      <c r="N463" s="128">
        <v>5.2173913043478258E-2</v>
      </c>
      <c r="O463" s="1">
        <v>42041</v>
      </c>
      <c r="P463">
        <f t="shared" si="14"/>
        <v>0</v>
      </c>
      <c r="Q463" s="1"/>
      <c r="S463">
        <v>118750</v>
      </c>
    </row>
    <row r="464" spans="1:19" x14ac:dyDescent="0.3">
      <c r="A464">
        <v>118755</v>
      </c>
      <c r="C464" t="s">
        <v>111</v>
      </c>
      <c r="D464" t="s">
        <v>130</v>
      </c>
      <c r="E464" t="s">
        <v>112</v>
      </c>
      <c r="F464" t="s">
        <v>61</v>
      </c>
      <c r="G464" t="s">
        <v>112</v>
      </c>
      <c r="H464" t="s">
        <v>61</v>
      </c>
      <c r="I464">
        <f t="shared" si="15"/>
        <v>0</v>
      </c>
      <c r="J464">
        <v>118755</v>
      </c>
      <c r="K464">
        <v>27</v>
      </c>
      <c r="L464">
        <v>1000</v>
      </c>
      <c r="M464">
        <v>1104</v>
      </c>
      <c r="N464" s="128">
        <v>-0.81915563957151849</v>
      </c>
      <c r="O464" s="1">
        <v>41971</v>
      </c>
      <c r="P464">
        <f t="shared" si="14"/>
        <v>0</v>
      </c>
      <c r="Q464" s="1"/>
      <c r="S464">
        <v>118755</v>
      </c>
    </row>
    <row r="465" spans="1:19" x14ac:dyDescent="0.3">
      <c r="A465">
        <v>118763</v>
      </c>
      <c r="C465" t="s">
        <v>113</v>
      </c>
      <c r="D465" t="s">
        <v>129</v>
      </c>
      <c r="E465" t="s">
        <v>112</v>
      </c>
      <c r="F465" t="s">
        <v>61</v>
      </c>
      <c r="G465" t="s">
        <v>112</v>
      </c>
      <c r="H465" t="s">
        <v>61</v>
      </c>
      <c r="I465">
        <f t="shared" si="15"/>
        <v>0</v>
      </c>
      <c r="J465">
        <v>118763</v>
      </c>
      <c r="K465">
        <v>27</v>
      </c>
      <c r="L465">
        <v>855</v>
      </c>
      <c r="M465">
        <v>1217</v>
      </c>
      <c r="N465" s="128">
        <v>-2.5865456753956626</v>
      </c>
      <c r="O465" s="1">
        <v>41974</v>
      </c>
      <c r="P465">
        <f t="shared" si="14"/>
        <v>0</v>
      </c>
      <c r="Q465" s="1"/>
      <c r="S465">
        <v>118763</v>
      </c>
    </row>
    <row r="466" spans="1:19" x14ac:dyDescent="0.3">
      <c r="A466">
        <v>118775</v>
      </c>
      <c r="C466" t="s">
        <v>113</v>
      </c>
      <c r="D466" t="s">
        <v>129</v>
      </c>
      <c r="E466" t="s">
        <v>112</v>
      </c>
      <c r="F466" t="s">
        <v>61</v>
      </c>
      <c r="G466" t="s">
        <v>112</v>
      </c>
      <c r="H466" t="s">
        <v>61</v>
      </c>
      <c r="I466">
        <f t="shared" si="15"/>
        <v>0</v>
      </c>
      <c r="J466">
        <v>118775</v>
      </c>
      <c r="K466">
        <v>27</v>
      </c>
      <c r="L466">
        <v>850</v>
      </c>
      <c r="M466">
        <v>1199</v>
      </c>
      <c r="N466" s="128">
        <v>-2.5310947528737713</v>
      </c>
      <c r="O466" s="1">
        <v>42038</v>
      </c>
      <c r="P466">
        <f t="shared" si="14"/>
        <v>0</v>
      </c>
      <c r="Q466" s="1"/>
      <c r="S466">
        <v>118775</v>
      </c>
    </row>
    <row r="467" spans="1:19" x14ac:dyDescent="0.3">
      <c r="A467">
        <v>118784</v>
      </c>
      <c r="C467" t="s">
        <v>113</v>
      </c>
      <c r="D467" t="s">
        <v>129</v>
      </c>
      <c r="E467" t="s">
        <v>112</v>
      </c>
      <c r="F467" t="s">
        <v>61</v>
      </c>
      <c r="G467" t="s">
        <v>112</v>
      </c>
      <c r="H467" t="s">
        <v>61</v>
      </c>
      <c r="I467">
        <f t="shared" si="15"/>
        <v>0</v>
      </c>
      <c r="J467">
        <v>118784</v>
      </c>
      <c r="K467">
        <v>24</v>
      </c>
      <c r="L467">
        <v>890</v>
      </c>
      <c r="M467">
        <v>763</v>
      </c>
      <c r="N467" s="128">
        <v>1.4473759188557751</v>
      </c>
      <c r="O467" s="1">
        <v>42159</v>
      </c>
      <c r="P467">
        <f t="shared" si="14"/>
        <v>0</v>
      </c>
      <c r="Q467" s="1"/>
      <c r="S467">
        <v>118784</v>
      </c>
    </row>
    <row r="468" spans="1:19" x14ac:dyDescent="0.3">
      <c r="A468">
        <v>118804</v>
      </c>
      <c r="C468" t="s">
        <v>113</v>
      </c>
      <c r="D468" t="s">
        <v>129</v>
      </c>
      <c r="E468" t="s">
        <v>112</v>
      </c>
      <c r="F468" t="s">
        <v>61</v>
      </c>
      <c r="G468" t="s">
        <v>112</v>
      </c>
      <c r="H468" t="s">
        <v>61</v>
      </c>
      <c r="I468">
        <f t="shared" si="15"/>
        <v>0</v>
      </c>
      <c r="J468">
        <v>118804</v>
      </c>
      <c r="K468">
        <v>25</v>
      </c>
      <c r="L468">
        <v>621</v>
      </c>
      <c r="M468">
        <v>873</v>
      </c>
      <c r="N468" s="128">
        <v>-2.5100851636037649</v>
      </c>
      <c r="O468" s="1">
        <v>42039</v>
      </c>
      <c r="P468">
        <f t="shared" si="14"/>
        <v>0</v>
      </c>
      <c r="Q468" s="1"/>
      <c r="S468">
        <v>118804</v>
      </c>
    </row>
    <row r="469" spans="1:19" x14ac:dyDescent="0.3">
      <c r="A469">
        <v>118811</v>
      </c>
      <c r="C469" t="s">
        <v>113</v>
      </c>
      <c r="D469" t="s">
        <v>129</v>
      </c>
      <c r="E469" t="s">
        <v>112</v>
      </c>
      <c r="F469" t="s">
        <v>61</v>
      </c>
      <c r="G469" t="s">
        <v>114</v>
      </c>
      <c r="H469" t="s">
        <v>60</v>
      </c>
      <c r="I469">
        <f t="shared" si="15"/>
        <v>0</v>
      </c>
      <c r="J469">
        <v>118811</v>
      </c>
      <c r="K469">
        <v>27</v>
      </c>
      <c r="L469">
        <v>1060</v>
      </c>
      <c r="M469">
        <v>1104</v>
      </c>
      <c r="N469" s="128">
        <v>-0.34656584751102709</v>
      </c>
      <c r="O469" s="1">
        <v>42241</v>
      </c>
      <c r="P469">
        <f t="shared" si="14"/>
        <v>0</v>
      </c>
      <c r="Q469" s="1"/>
      <c r="S469">
        <v>118811</v>
      </c>
    </row>
    <row r="470" spans="1:19" x14ac:dyDescent="0.3">
      <c r="A470">
        <v>118832</v>
      </c>
      <c r="C470" t="s">
        <v>113</v>
      </c>
      <c r="D470" t="s">
        <v>129</v>
      </c>
      <c r="E470" t="s">
        <v>112</v>
      </c>
      <c r="F470" t="s">
        <v>61</v>
      </c>
      <c r="G470" t="s">
        <v>112</v>
      </c>
      <c r="H470" t="s">
        <v>61</v>
      </c>
      <c r="I470">
        <f t="shared" si="15"/>
        <v>0</v>
      </c>
      <c r="J470">
        <v>118832</v>
      </c>
      <c r="K470">
        <v>27</v>
      </c>
      <c r="L470">
        <v>1020</v>
      </c>
      <c r="M470">
        <v>1222</v>
      </c>
      <c r="N470" s="128">
        <v>-1.4374154984700775</v>
      </c>
      <c r="O470" s="1">
        <v>42026</v>
      </c>
      <c r="P470">
        <f t="shared" si="14"/>
        <v>0</v>
      </c>
      <c r="Q470" s="1"/>
      <c r="S470">
        <v>118832</v>
      </c>
    </row>
    <row r="471" spans="1:19" x14ac:dyDescent="0.3">
      <c r="A471">
        <v>118890</v>
      </c>
      <c r="C471" t="s">
        <v>113</v>
      </c>
      <c r="D471" t="s">
        <v>129</v>
      </c>
      <c r="E471" t="s">
        <v>112</v>
      </c>
      <c r="F471" t="s">
        <v>61</v>
      </c>
      <c r="G471" t="s">
        <v>112</v>
      </c>
      <c r="H471" t="s">
        <v>61</v>
      </c>
      <c r="I471">
        <f t="shared" si="15"/>
        <v>0</v>
      </c>
      <c r="J471">
        <v>118890</v>
      </c>
      <c r="K471">
        <v>24</v>
      </c>
      <c r="L471">
        <v>790</v>
      </c>
      <c r="M471">
        <v>759</v>
      </c>
      <c r="N471" s="128">
        <v>0.35515838918485415</v>
      </c>
      <c r="O471" s="1">
        <v>42041</v>
      </c>
      <c r="P471">
        <f t="shared" si="14"/>
        <v>0</v>
      </c>
      <c r="Q471" s="1"/>
      <c r="S471">
        <v>118890</v>
      </c>
    </row>
    <row r="472" spans="1:19" x14ac:dyDescent="0.3">
      <c r="A472">
        <v>118894</v>
      </c>
      <c r="C472" t="s">
        <v>113</v>
      </c>
      <c r="D472" t="s">
        <v>129</v>
      </c>
      <c r="E472" t="s">
        <v>112</v>
      </c>
      <c r="F472" t="s">
        <v>61</v>
      </c>
      <c r="G472" t="s">
        <v>114</v>
      </c>
      <c r="H472" t="s">
        <v>60</v>
      </c>
      <c r="I472">
        <f t="shared" si="15"/>
        <v>0</v>
      </c>
      <c r="J472">
        <v>118894</v>
      </c>
      <c r="K472">
        <v>22</v>
      </c>
      <c r="L472">
        <v>455</v>
      </c>
      <c r="M472">
        <v>543</v>
      </c>
      <c r="N472" s="128">
        <v>-1.4092401313155576</v>
      </c>
      <c r="O472" s="1">
        <v>42102</v>
      </c>
      <c r="P472">
        <f t="shared" si="14"/>
        <v>0</v>
      </c>
      <c r="Q472" s="1"/>
      <c r="S472">
        <v>118894</v>
      </c>
    </row>
    <row r="473" spans="1:19" x14ac:dyDescent="0.3">
      <c r="A473">
        <v>118913</v>
      </c>
      <c r="C473" t="s">
        <v>113</v>
      </c>
      <c r="D473" t="s">
        <v>129</v>
      </c>
      <c r="E473" t="s">
        <v>112</v>
      </c>
      <c r="F473" t="s">
        <v>61</v>
      </c>
      <c r="G473" t="s">
        <v>112</v>
      </c>
      <c r="H473" t="s">
        <v>61</v>
      </c>
      <c r="I473">
        <f t="shared" si="15"/>
        <v>0</v>
      </c>
      <c r="J473">
        <v>118913</v>
      </c>
      <c r="K473">
        <v>27</v>
      </c>
      <c r="L473">
        <v>459</v>
      </c>
      <c r="M473">
        <v>1194</v>
      </c>
      <c r="N473" s="130" t="s">
        <v>67</v>
      </c>
      <c r="O473" s="1">
        <v>42132</v>
      </c>
      <c r="P473">
        <f t="shared" si="14"/>
        <v>0</v>
      </c>
      <c r="Q473" s="1"/>
      <c r="S473">
        <v>118913</v>
      </c>
    </row>
    <row r="474" spans="1:19" x14ac:dyDescent="0.3">
      <c r="A474">
        <v>118926</v>
      </c>
      <c r="C474" t="s">
        <v>113</v>
      </c>
      <c r="D474" t="s">
        <v>129</v>
      </c>
      <c r="E474" t="s">
        <v>112</v>
      </c>
      <c r="F474" t="s">
        <v>61</v>
      </c>
      <c r="G474" t="s">
        <v>112</v>
      </c>
      <c r="H474" t="s">
        <v>61</v>
      </c>
      <c r="I474">
        <f t="shared" si="15"/>
        <v>0</v>
      </c>
      <c r="J474">
        <v>118926</v>
      </c>
      <c r="K474">
        <v>27</v>
      </c>
      <c r="L474">
        <v>920</v>
      </c>
      <c r="M474">
        <v>1199</v>
      </c>
      <c r="N474" s="128">
        <v>-2.0234253181999491</v>
      </c>
      <c r="O474" s="1">
        <v>42044</v>
      </c>
      <c r="P474">
        <f t="shared" si="14"/>
        <v>0</v>
      </c>
      <c r="Q474" s="1"/>
      <c r="S474">
        <v>118926</v>
      </c>
    </row>
    <row r="475" spans="1:19" x14ac:dyDescent="0.3">
      <c r="A475">
        <v>118955</v>
      </c>
      <c r="C475" t="s">
        <v>113</v>
      </c>
      <c r="D475" t="s">
        <v>129</v>
      </c>
      <c r="E475" t="s">
        <v>112</v>
      </c>
      <c r="F475" t="s">
        <v>61</v>
      </c>
      <c r="G475" t="s">
        <v>114</v>
      </c>
      <c r="H475" t="s">
        <v>60</v>
      </c>
      <c r="I475">
        <f t="shared" si="15"/>
        <v>0</v>
      </c>
      <c r="J475">
        <v>118955</v>
      </c>
      <c r="K475">
        <v>25</v>
      </c>
      <c r="L475">
        <v>804</v>
      </c>
      <c r="M475">
        <v>897</v>
      </c>
      <c r="N475" s="128">
        <v>-0.90155591100770682</v>
      </c>
      <c r="O475" s="1">
        <v>42152</v>
      </c>
      <c r="P475">
        <f t="shared" si="14"/>
        <v>0</v>
      </c>
      <c r="Q475" s="1"/>
      <c r="S475">
        <v>118955</v>
      </c>
    </row>
    <row r="476" spans="1:19" x14ac:dyDescent="0.3">
      <c r="A476">
        <v>119003</v>
      </c>
      <c r="C476" t="s">
        <v>111</v>
      </c>
      <c r="D476" t="s">
        <v>130</v>
      </c>
      <c r="E476" t="s">
        <v>112</v>
      </c>
      <c r="F476" t="s">
        <v>61</v>
      </c>
      <c r="G476" t="s">
        <v>112</v>
      </c>
      <c r="H476" t="s">
        <v>61</v>
      </c>
      <c r="I476">
        <f t="shared" si="15"/>
        <v>0</v>
      </c>
      <c r="J476">
        <v>119003</v>
      </c>
      <c r="K476">
        <v>25</v>
      </c>
      <c r="L476">
        <v>725</v>
      </c>
      <c r="M476">
        <v>873</v>
      </c>
      <c r="N476" s="128">
        <v>-1.4741770008466555</v>
      </c>
      <c r="O476" s="1">
        <v>42180</v>
      </c>
      <c r="P476">
        <f t="shared" si="14"/>
        <v>0</v>
      </c>
      <c r="Q476" s="1"/>
      <c r="S476">
        <v>119003</v>
      </c>
    </row>
    <row r="477" spans="1:19" x14ac:dyDescent="0.3">
      <c r="A477">
        <v>119007</v>
      </c>
      <c r="C477" t="s">
        <v>111</v>
      </c>
      <c r="D477" t="s">
        <v>130</v>
      </c>
      <c r="E477" t="s">
        <v>112</v>
      </c>
      <c r="F477" t="s">
        <v>61</v>
      </c>
      <c r="G477" t="s">
        <v>112</v>
      </c>
      <c r="H477" t="s">
        <v>61</v>
      </c>
      <c r="I477">
        <f t="shared" si="15"/>
        <v>0</v>
      </c>
      <c r="J477">
        <v>119007</v>
      </c>
      <c r="K477">
        <v>25</v>
      </c>
      <c r="L477">
        <v>600</v>
      </c>
      <c r="M477">
        <v>873</v>
      </c>
      <c r="N477" s="128">
        <v>-2.7192589272374121</v>
      </c>
      <c r="O477" s="1">
        <v>42180</v>
      </c>
      <c r="P477">
        <f t="shared" si="14"/>
        <v>0</v>
      </c>
      <c r="Q477" s="1"/>
      <c r="S477">
        <v>119007</v>
      </c>
    </row>
    <row r="478" spans="1:19" x14ac:dyDescent="0.3">
      <c r="A478">
        <v>119116</v>
      </c>
      <c r="C478" t="s">
        <v>113</v>
      </c>
      <c r="D478" t="s">
        <v>129</v>
      </c>
      <c r="E478" t="s">
        <v>112</v>
      </c>
      <c r="F478" t="s">
        <v>61</v>
      </c>
      <c r="G478" t="s">
        <v>112</v>
      </c>
      <c r="H478" t="s">
        <v>61</v>
      </c>
      <c r="I478">
        <f t="shared" si="15"/>
        <v>0</v>
      </c>
      <c r="J478">
        <v>119116</v>
      </c>
      <c r="K478">
        <v>27</v>
      </c>
      <c r="L478">
        <v>1000</v>
      </c>
      <c r="M478">
        <v>1082</v>
      </c>
      <c r="N478" s="128">
        <v>-0.65900506308767981</v>
      </c>
      <c r="O478" s="1">
        <v>42047</v>
      </c>
      <c r="P478">
        <f t="shared" si="14"/>
        <v>0</v>
      </c>
      <c r="Q478" s="1"/>
      <c r="S478">
        <v>119116</v>
      </c>
    </row>
    <row r="479" spans="1:19" x14ac:dyDescent="0.3">
      <c r="A479">
        <v>119164</v>
      </c>
      <c r="C479" t="s">
        <v>111</v>
      </c>
      <c r="D479" t="s">
        <v>130</v>
      </c>
      <c r="E479" t="s">
        <v>112</v>
      </c>
      <c r="F479" t="s">
        <v>61</v>
      </c>
      <c r="G479" t="s">
        <v>112</v>
      </c>
      <c r="H479" t="s">
        <v>61</v>
      </c>
      <c r="I479">
        <f t="shared" si="15"/>
        <v>0</v>
      </c>
      <c r="J479">
        <v>119164</v>
      </c>
      <c r="K479">
        <v>23</v>
      </c>
      <c r="L479">
        <v>565</v>
      </c>
      <c r="M479">
        <v>605</v>
      </c>
      <c r="N479" s="128">
        <v>-0.57491915199425081</v>
      </c>
      <c r="O479" s="1">
        <v>42086</v>
      </c>
      <c r="P479">
        <f t="shared" si="14"/>
        <v>0</v>
      </c>
      <c r="Q479" s="1"/>
      <c r="S479">
        <v>119164</v>
      </c>
    </row>
    <row r="480" spans="1:19" x14ac:dyDescent="0.3">
      <c r="A480">
        <v>119168</v>
      </c>
      <c r="C480" t="s">
        <v>113</v>
      </c>
      <c r="D480" t="s">
        <v>129</v>
      </c>
      <c r="E480" t="s">
        <v>112</v>
      </c>
      <c r="F480" t="s">
        <v>61</v>
      </c>
      <c r="G480" t="s">
        <v>112</v>
      </c>
      <c r="H480" t="s">
        <v>61</v>
      </c>
      <c r="I480">
        <f t="shared" si="15"/>
        <v>0</v>
      </c>
      <c r="J480">
        <v>119168</v>
      </c>
      <c r="K480">
        <v>23</v>
      </c>
      <c r="L480">
        <v>505</v>
      </c>
      <c r="M480">
        <v>621</v>
      </c>
      <c r="N480" s="128">
        <v>-1.6243086186375411</v>
      </c>
      <c r="O480" s="1">
        <v>41983</v>
      </c>
      <c r="P480">
        <f t="shared" si="14"/>
        <v>0</v>
      </c>
      <c r="Q480" s="1"/>
      <c r="S480">
        <v>119168</v>
      </c>
    </row>
    <row r="481" spans="1:19" x14ac:dyDescent="0.3">
      <c r="A481">
        <v>119169</v>
      </c>
      <c r="C481" t="s">
        <v>115</v>
      </c>
      <c r="D481" t="s">
        <v>130</v>
      </c>
      <c r="E481" t="s">
        <v>112</v>
      </c>
      <c r="F481" t="s">
        <v>61</v>
      </c>
      <c r="G481" t="s">
        <v>112</v>
      </c>
      <c r="H481" t="s">
        <v>61</v>
      </c>
      <c r="I481">
        <f t="shared" si="15"/>
        <v>0</v>
      </c>
      <c r="J481">
        <v>119169</v>
      </c>
      <c r="K481">
        <v>22</v>
      </c>
      <c r="L481">
        <v>490</v>
      </c>
      <c r="M481">
        <v>470</v>
      </c>
      <c r="N481" s="128">
        <v>0.37002775208140609</v>
      </c>
      <c r="O481" s="1">
        <v>41850</v>
      </c>
      <c r="P481">
        <f t="shared" si="14"/>
        <v>0</v>
      </c>
      <c r="Q481" s="1"/>
      <c r="S481">
        <v>119169</v>
      </c>
    </row>
    <row r="482" spans="1:19" x14ac:dyDescent="0.3">
      <c r="A482">
        <v>119170</v>
      </c>
      <c r="C482" t="s">
        <v>113</v>
      </c>
      <c r="D482" t="s">
        <v>129</v>
      </c>
      <c r="E482" t="s">
        <v>112</v>
      </c>
      <c r="F482" t="s">
        <v>61</v>
      </c>
      <c r="G482" t="s">
        <v>112</v>
      </c>
      <c r="H482" t="s">
        <v>61</v>
      </c>
      <c r="I482">
        <f t="shared" si="15"/>
        <v>0</v>
      </c>
      <c r="J482">
        <v>119170</v>
      </c>
      <c r="K482">
        <v>24</v>
      </c>
      <c r="L482">
        <v>757</v>
      </c>
      <c r="M482">
        <v>763</v>
      </c>
      <c r="N482" s="128">
        <v>-6.8379964670351581E-2</v>
      </c>
      <c r="O482" s="1">
        <v>42159</v>
      </c>
      <c r="P482">
        <f t="shared" si="14"/>
        <v>0</v>
      </c>
      <c r="Q482" s="1"/>
      <c r="S482">
        <v>119170</v>
      </c>
    </row>
    <row r="483" spans="1:19" x14ac:dyDescent="0.3">
      <c r="A483">
        <v>119171</v>
      </c>
      <c r="C483" t="s">
        <v>115</v>
      </c>
      <c r="D483" t="s">
        <v>130</v>
      </c>
      <c r="E483" t="s">
        <v>112</v>
      </c>
      <c r="F483" t="s">
        <v>61</v>
      </c>
      <c r="G483" t="s">
        <v>112</v>
      </c>
      <c r="H483" t="s">
        <v>61</v>
      </c>
      <c r="I483">
        <f t="shared" si="15"/>
        <v>0</v>
      </c>
      <c r="J483">
        <v>119171</v>
      </c>
      <c r="K483">
        <v>22</v>
      </c>
      <c r="L483">
        <v>445</v>
      </c>
      <c r="M483">
        <v>470</v>
      </c>
      <c r="N483" s="128">
        <v>-0.46253469010175757</v>
      </c>
      <c r="O483" s="1">
        <v>41850</v>
      </c>
      <c r="P483">
        <f t="shared" si="14"/>
        <v>0</v>
      </c>
      <c r="Q483" s="1"/>
      <c r="S483">
        <v>119171</v>
      </c>
    </row>
    <row r="484" spans="1:19" x14ac:dyDescent="0.3">
      <c r="A484">
        <v>119172</v>
      </c>
      <c r="C484" t="s">
        <v>115</v>
      </c>
      <c r="D484" t="s">
        <v>130</v>
      </c>
      <c r="E484" t="s">
        <v>112</v>
      </c>
      <c r="F484" t="s">
        <v>61</v>
      </c>
      <c r="G484" t="s">
        <v>112</v>
      </c>
      <c r="H484" t="s">
        <v>61</v>
      </c>
      <c r="I484">
        <f t="shared" si="15"/>
        <v>0</v>
      </c>
      <c r="J484">
        <v>119172</v>
      </c>
      <c r="K484">
        <v>22</v>
      </c>
      <c r="L484">
        <v>345</v>
      </c>
      <c r="M484">
        <v>470</v>
      </c>
      <c r="N484" s="128">
        <v>-2.3126734505087878</v>
      </c>
      <c r="O484" s="1">
        <v>41850</v>
      </c>
      <c r="P484">
        <f t="shared" si="14"/>
        <v>0</v>
      </c>
      <c r="Q484" s="1"/>
      <c r="S484">
        <v>119172</v>
      </c>
    </row>
    <row r="485" spans="1:19" x14ac:dyDescent="0.3">
      <c r="A485">
        <v>119184</v>
      </c>
      <c r="C485" t="s">
        <v>111</v>
      </c>
      <c r="D485" t="s">
        <v>130</v>
      </c>
      <c r="E485" t="s">
        <v>112</v>
      </c>
      <c r="F485" t="s">
        <v>61</v>
      </c>
      <c r="G485" t="s">
        <v>112</v>
      </c>
      <c r="H485" t="s">
        <v>61</v>
      </c>
      <c r="I485">
        <f t="shared" si="15"/>
        <v>0</v>
      </c>
      <c r="J485">
        <v>119184</v>
      </c>
      <c r="K485">
        <v>23</v>
      </c>
      <c r="L485">
        <v>595</v>
      </c>
      <c r="M485">
        <v>623</v>
      </c>
      <c r="N485" s="128">
        <v>-0.39081582804103571</v>
      </c>
      <c r="O485" s="1">
        <v>42118</v>
      </c>
      <c r="P485">
        <f t="shared" si="14"/>
        <v>0</v>
      </c>
      <c r="Q485" s="1"/>
      <c r="S485">
        <v>119184</v>
      </c>
    </row>
    <row r="486" spans="1:19" x14ac:dyDescent="0.3">
      <c r="A486">
        <v>119203</v>
      </c>
      <c r="C486" t="s">
        <v>113</v>
      </c>
      <c r="D486" t="s">
        <v>129</v>
      </c>
      <c r="E486" t="s">
        <v>112</v>
      </c>
      <c r="F486" t="s">
        <v>61</v>
      </c>
      <c r="G486" t="s">
        <v>112</v>
      </c>
      <c r="H486" t="s">
        <v>61</v>
      </c>
      <c r="I486">
        <f t="shared" si="15"/>
        <v>0</v>
      </c>
      <c r="J486">
        <v>119203</v>
      </c>
      <c r="K486">
        <v>23</v>
      </c>
      <c r="L486">
        <v>870</v>
      </c>
      <c r="M486">
        <v>654</v>
      </c>
      <c r="N486" s="128">
        <v>2.8719585161547663</v>
      </c>
      <c r="O486" s="1">
        <v>42049</v>
      </c>
      <c r="P486">
        <f t="shared" si="14"/>
        <v>0</v>
      </c>
      <c r="Q486" s="1"/>
      <c r="S486">
        <v>119203</v>
      </c>
    </row>
    <row r="487" spans="1:19" x14ac:dyDescent="0.3">
      <c r="A487">
        <v>119223</v>
      </c>
      <c r="C487" t="s">
        <v>113</v>
      </c>
      <c r="D487" t="s">
        <v>129</v>
      </c>
      <c r="E487" t="s">
        <v>112</v>
      </c>
      <c r="F487" t="s">
        <v>61</v>
      </c>
      <c r="G487" t="s">
        <v>112</v>
      </c>
      <c r="H487" t="s">
        <v>61</v>
      </c>
      <c r="I487">
        <f t="shared" si="15"/>
        <v>0</v>
      </c>
      <c r="J487">
        <v>119223</v>
      </c>
      <c r="K487">
        <v>27</v>
      </c>
      <c r="L487">
        <v>1025</v>
      </c>
      <c r="M487">
        <v>1176</v>
      </c>
      <c r="N487" s="128">
        <v>-1.116533569949719</v>
      </c>
      <c r="O487" s="1">
        <v>42099</v>
      </c>
      <c r="P487">
        <f t="shared" si="14"/>
        <v>0</v>
      </c>
      <c r="Q487" s="1"/>
      <c r="S487">
        <v>119223</v>
      </c>
    </row>
    <row r="488" spans="1:19" x14ac:dyDescent="0.3">
      <c r="A488">
        <v>119291</v>
      </c>
      <c r="C488" t="s">
        <v>113</v>
      </c>
      <c r="D488" t="s">
        <v>129</v>
      </c>
      <c r="E488" t="s">
        <v>112</v>
      </c>
      <c r="F488" t="s">
        <v>61</v>
      </c>
      <c r="G488" t="s">
        <v>112</v>
      </c>
      <c r="H488" t="s">
        <v>61</v>
      </c>
      <c r="I488">
        <f t="shared" si="15"/>
        <v>0</v>
      </c>
      <c r="J488">
        <v>119291</v>
      </c>
      <c r="K488">
        <v>25</v>
      </c>
      <c r="L488">
        <v>760</v>
      </c>
      <c r="M488">
        <v>796</v>
      </c>
      <c r="N488" s="128">
        <v>-0.39327070133275066</v>
      </c>
      <c r="O488" s="1">
        <v>42132</v>
      </c>
      <c r="P488">
        <f t="shared" si="14"/>
        <v>0</v>
      </c>
      <c r="Q488" s="1"/>
      <c r="S488">
        <v>119291</v>
      </c>
    </row>
    <row r="489" spans="1:19" x14ac:dyDescent="0.3">
      <c r="A489">
        <v>119413</v>
      </c>
      <c r="C489" t="s">
        <v>113</v>
      </c>
      <c r="D489" t="s">
        <v>129</v>
      </c>
      <c r="E489" t="s">
        <v>112</v>
      </c>
      <c r="F489" t="s">
        <v>61</v>
      </c>
      <c r="G489" t="s">
        <v>112</v>
      </c>
      <c r="H489" t="s">
        <v>61</v>
      </c>
      <c r="I489">
        <f t="shared" si="15"/>
        <v>0</v>
      </c>
      <c r="J489">
        <v>119413</v>
      </c>
      <c r="K489">
        <v>24</v>
      </c>
      <c r="L489">
        <v>930</v>
      </c>
      <c r="M489">
        <v>708</v>
      </c>
      <c r="N489" s="128">
        <v>2.726602800294768</v>
      </c>
      <c r="O489" s="1">
        <v>42131</v>
      </c>
      <c r="P489">
        <f t="shared" si="14"/>
        <v>0</v>
      </c>
      <c r="Q489" s="1"/>
      <c r="S489">
        <v>119413</v>
      </c>
    </row>
    <row r="490" spans="1:19" x14ac:dyDescent="0.3">
      <c r="A490">
        <v>119456</v>
      </c>
      <c r="C490" t="s">
        <v>111</v>
      </c>
      <c r="D490" t="s">
        <v>130</v>
      </c>
      <c r="E490" t="s">
        <v>112</v>
      </c>
      <c r="F490" t="s">
        <v>61</v>
      </c>
      <c r="G490" t="s">
        <v>112</v>
      </c>
      <c r="H490" t="s">
        <v>61</v>
      </c>
      <c r="I490">
        <f t="shared" si="15"/>
        <v>0</v>
      </c>
      <c r="J490">
        <v>119456</v>
      </c>
      <c r="K490">
        <v>27</v>
      </c>
      <c r="L490">
        <v>1023</v>
      </c>
      <c r="M490">
        <v>1245</v>
      </c>
      <c r="N490" s="128">
        <v>-1.5505500261917233</v>
      </c>
      <c r="O490" s="1">
        <v>42026</v>
      </c>
      <c r="P490">
        <f t="shared" si="14"/>
        <v>0</v>
      </c>
      <c r="Q490" s="1"/>
      <c r="S490">
        <v>119456</v>
      </c>
    </row>
    <row r="491" spans="1:19" x14ac:dyDescent="0.3">
      <c r="A491">
        <v>119489</v>
      </c>
      <c r="C491" t="s">
        <v>111</v>
      </c>
      <c r="D491" t="s">
        <v>130</v>
      </c>
      <c r="E491" t="s">
        <v>112</v>
      </c>
      <c r="F491" t="s">
        <v>61</v>
      </c>
      <c r="G491" t="s">
        <v>112</v>
      </c>
      <c r="H491" t="s">
        <v>61</v>
      </c>
      <c r="I491">
        <f t="shared" si="15"/>
        <v>0</v>
      </c>
      <c r="J491">
        <v>119489</v>
      </c>
      <c r="K491">
        <v>27</v>
      </c>
      <c r="L491">
        <v>1150</v>
      </c>
      <c r="M491">
        <v>1245</v>
      </c>
      <c r="N491" s="128">
        <v>-0.66352365985681849</v>
      </c>
      <c r="O491" s="1">
        <v>42026</v>
      </c>
      <c r="P491">
        <f t="shared" si="14"/>
        <v>0</v>
      </c>
      <c r="Q491" s="1"/>
      <c r="S491">
        <v>119489</v>
      </c>
    </row>
    <row r="492" spans="1:19" x14ac:dyDescent="0.3">
      <c r="A492">
        <v>119521</v>
      </c>
      <c r="C492" t="s">
        <v>113</v>
      </c>
      <c r="D492" t="s">
        <v>129</v>
      </c>
      <c r="E492" t="s">
        <v>112</v>
      </c>
      <c r="F492" t="s">
        <v>61</v>
      </c>
      <c r="G492" t="s">
        <v>112</v>
      </c>
      <c r="H492" t="s">
        <v>61</v>
      </c>
      <c r="I492">
        <f t="shared" si="15"/>
        <v>0</v>
      </c>
      <c r="J492">
        <v>119521</v>
      </c>
      <c r="K492">
        <v>27</v>
      </c>
      <c r="L492">
        <v>1121</v>
      </c>
      <c r="M492">
        <v>1148</v>
      </c>
      <c r="N492" s="128">
        <v>-0.20451446750492347</v>
      </c>
      <c r="O492" s="1">
        <v>42121</v>
      </c>
      <c r="P492">
        <f t="shared" si="14"/>
        <v>0</v>
      </c>
      <c r="Q492" s="1"/>
      <c r="S492">
        <v>119521</v>
      </c>
    </row>
    <row r="493" spans="1:19" x14ac:dyDescent="0.3">
      <c r="A493">
        <v>119532</v>
      </c>
      <c r="C493" t="s">
        <v>113</v>
      </c>
      <c r="D493" t="s">
        <v>129</v>
      </c>
      <c r="E493" t="s">
        <v>112</v>
      </c>
      <c r="F493" t="s">
        <v>61</v>
      </c>
      <c r="G493" t="s">
        <v>112</v>
      </c>
      <c r="H493" t="s">
        <v>61</v>
      </c>
      <c r="I493">
        <f t="shared" si="15"/>
        <v>0</v>
      </c>
      <c r="J493">
        <v>119532</v>
      </c>
      <c r="K493">
        <v>27</v>
      </c>
      <c r="L493">
        <v>1090</v>
      </c>
      <c r="M493">
        <v>1104</v>
      </c>
      <c r="N493" s="128">
        <v>-0.11027095148078134</v>
      </c>
      <c r="O493" s="1">
        <v>41887</v>
      </c>
      <c r="P493">
        <f t="shared" si="14"/>
        <v>0</v>
      </c>
      <c r="Q493" s="1"/>
      <c r="S493">
        <v>119532</v>
      </c>
    </row>
    <row r="494" spans="1:19" x14ac:dyDescent="0.3">
      <c r="A494">
        <v>119597</v>
      </c>
      <c r="C494" t="s">
        <v>111</v>
      </c>
      <c r="D494" t="s">
        <v>130</v>
      </c>
      <c r="E494" t="s">
        <v>114</v>
      </c>
      <c r="F494" t="s">
        <v>60</v>
      </c>
      <c r="G494" t="s">
        <v>112</v>
      </c>
      <c r="H494" t="s">
        <v>61</v>
      </c>
      <c r="I494">
        <f t="shared" si="15"/>
        <v>0</v>
      </c>
      <c r="J494">
        <v>119597</v>
      </c>
      <c r="K494">
        <v>22</v>
      </c>
      <c r="L494">
        <v>430</v>
      </c>
      <c r="M494">
        <v>498</v>
      </c>
      <c r="N494" s="128">
        <v>-1.1873581281648331</v>
      </c>
      <c r="O494" s="1">
        <v>42066</v>
      </c>
      <c r="P494">
        <f t="shared" si="14"/>
        <v>0</v>
      </c>
      <c r="Q494" s="1"/>
      <c r="S494">
        <v>119597</v>
      </c>
    </row>
    <row r="495" spans="1:19" x14ac:dyDescent="0.3">
      <c r="A495">
        <v>119601</v>
      </c>
      <c r="C495" t="s">
        <v>111</v>
      </c>
      <c r="D495" t="s">
        <v>130</v>
      </c>
      <c r="E495" t="s">
        <v>112</v>
      </c>
      <c r="F495" t="s">
        <v>61</v>
      </c>
      <c r="G495" t="s">
        <v>112</v>
      </c>
      <c r="H495" t="s">
        <v>61</v>
      </c>
      <c r="I495">
        <f t="shared" si="15"/>
        <v>0</v>
      </c>
      <c r="J495">
        <v>119601</v>
      </c>
      <c r="K495">
        <v>22</v>
      </c>
      <c r="L495">
        <v>488</v>
      </c>
      <c r="M495">
        <v>498</v>
      </c>
      <c r="N495" s="128">
        <v>-0.17461148943600488</v>
      </c>
      <c r="O495" s="1">
        <v>42093</v>
      </c>
      <c r="P495">
        <f t="shared" si="14"/>
        <v>0</v>
      </c>
      <c r="Q495" s="1"/>
      <c r="S495">
        <v>119601</v>
      </c>
    </row>
    <row r="496" spans="1:19" x14ac:dyDescent="0.3">
      <c r="A496">
        <v>119753</v>
      </c>
      <c r="C496" t="s">
        <v>113</v>
      </c>
      <c r="D496" t="s">
        <v>129</v>
      </c>
      <c r="E496" t="s">
        <v>112</v>
      </c>
      <c r="F496" t="s">
        <v>61</v>
      </c>
      <c r="G496" t="s">
        <v>112</v>
      </c>
      <c r="H496" t="s">
        <v>61</v>
      </c>
      <c r="I496">
        <f t="shared" si="15"/>
        <v>0</v>
      </c>
      <c r="J496">
        <v>119753</v>
      </c>
      <c r="K496">
        <v>23</v>
      </c>
      <c r="L496">
        <v>300</v>
      </c>
      <c r="M496">
        <v>589</v>
      </c>
      <c r="N496" s="128">
        <v>-4.2666272975566546</v>
      </c>
      <c r="O496" s="1">
        <v>42044</v>
      </c>
      <c r="P496">
        <f t="shared" si="14"/>
        <v>0</v>
      </c>
      <c r="Q496" s="1"/>
      <c r="S496">
        <v>119753</v>
      </c>
    </row>
    <row r="497" spans="1:19" x14ac:dyDescent="0.3">
      <c r="A497">
        <v>119755</v>
      </c>
      <c r="C497" t="s">
        <v>113</v>
      </c>
      <c r="D497" t="s">
        <v>129</v>
      </c>
      <c r="E497" t="s">
        <v>112</v>
      </c>
      <c r="F497" t="s">
        <v>61</v>
      </c>
      <c r="G497" t="s">
        <v>112</v>
      </c>
      <c r="H497" t="s">
        <v>61</v>
      </c>
      <c r="I497">
        <f t="shared" si="15"/>
        <v>0</v>
      </c>
      <c r="J497">
        <v>119755</v>
      </c>
      <c r="K497">
        <v>23</v>
      </c>
      <c r="L497">
        <v>525</v>
      </c>
      <c r="M497">
        <v>590</v>
      </c>
      <c r="N497" s="128">
        <v>-0.95799557848194539</v>
      </c>
      <c r="O497" s="1">
        <v>41942</v>
      </c>
      <c r="P497">
        <f t="shared" si="14"/>
        <v>0</v>
      </c>
      <c r="Q497" s="1"/>
      <c r="S497">
        <v>119755</v>
      </c>
    </row>
    <row r="498" spans="1:19" x14ac:dyDescent="0.3">
      <c r="A498">
        <v>119757</v>
      </c>
      <c r="C498" t="s">
        <v>113</v>
      </c>
      <c r="D498" t="s">
        <v>129</v>
      </c>
      <c r="E498" t="s">
        <v>112</v>
      </c>
      <c r="F498" t="s">
        <v>61</v>
      </c>
      <c r="G498" t="s">
        <v>112</v>
      </c>
      <c r="H498" t="s">
        <v>61</v>
      </c>
      <c r="I498">
        <f t="shared" si="15"/>
        <v>0</v>
      </c>
      <c r="J498">
        <v>119757</v>
      </c>
      <c r="K498">
        <v>22</v>
      </c>
      <c r="L498">
        <v>480</v>
      </c>
      <c r="M498">
        <v>528</v>
      </c>
      <c r="N498" s="128">
        <v>-0.79051383399209474</v>
      </c>
      <c r="O498" s="1">
        <v>41953</v>
      </c>
      <c r="P498">
        <f t="shared" si="14"/>
        <v>0</v>
      </c>
      <c r="Q498" s="1"/>
      <c r="S498">
        <v>119757</v>
      </c>
    </row>
    <row r="499" spans="1:19" x14ac:dyDescent="0.3">
      <c r="A499">
        <v>119762</v>
      </c>
      <c r="C499" t="s">
        <v>113</v>
      </c>
      <c r="D499" t="s">
        <v>129</v>
      </c>
      <c r="E499" t="s">
        <v>112</v>
      </c>
      <c r="F499" t="s">
        <v>61</v>
      </c>
      <c r="G499" t="s">
        <v>112</v>
      </c>
      <c r="H499" t="s">
        <v>61</v>
      </c>
      <c r="I499">
        <f t="shared" si="15"/>
        <v>0</v>
      </c>
      <c r="J499">
        <v>119762</v>
      </c>
      <c r="K499">
        <v>24</v>
      </c>
      <c r="L499">
        <v>565</v>
      </c>
      <c r="M499">
        <v>781</v>
      </c>
      <c r="N499" s="128">
        <v>-2.404943494961866</v>
      </c>
      <c r="O499" s="1">
        <v>42129</v>
      </c>
      <c r="P499">
        <f t="shared" si="14"/>
        <v>0</v>
      </c>
      <c r="Q499" s="1"/>
      <c r="S499">
        <v>119762</v>
      </c>
    </row>
    <row r="500" spans="1:19" x14ac:dyDescent="0.3">
      <c r="A500">
        <v>119768</v>
      </c>
      <c r="C500" t="s">
        <v>113</v>
      </c>
      <c r="D500" t="s">
        <v>129</v>
      </c>
      <c r="E500" t="s">
        <v>112</v>
      </c>
      <c r="F500" t="s">
        <v>61</v>
      </c>
      <c r="G500" t="s">
        <v>112</v>
      </c>
      <c r="H500" t="s">
        <v>61</v>
      </c>
      <c r="I500">
        <f t="shared" si="15"/>
        <v>0</v>
      </c>
      <c r="J500">
        <v>119768</v>
      </c>
      <c r="K500">
        <v>25</v>
      </c>
      <c r="L500">
        <v>460</v>
      </c>
      <c r="M500">
        <v>873</v>
      </c>
      <c r="N500" s="128">
        <v>-4.1137506847950593</v>
      </c>
      <c r="O500" s="1">
        <v>42136</v>
      </c>
      <c r="P500">
        <f t="shared" si="14"/>
        <v>0</v>
      </c>
      <c r="Q500" s="1"/>
      <c r="S500">
        <v>119768</v>
      </c>
    </row>
    <row r="501" spans="1:19" x14ac:dyDescent="0.3">
      <c r="A501">
        <v>119771</v>
      </c>
      <c r="C501" t="s">
        <v>113</v>
      </c>
      <c r="D501" t="s">
        <v>129</v>
      </c>
      <c r="E501" t="s">
        <v>112</v>
      </c>
      <c r="F501" t="s">
        <v>61</v>
      </c>
      <c r="G501" t="s">
        <v>112</v>
      </c>
      <c r="H501" t="s">
        <v>61</v>
      </c>
      <c r="I501">
        <f t="shared" si="15"/>
        <v>0</v>
      </c>
      <c r="J501">
        <v>119771</v>
      </c>
      <c r="K501">
        <v>24</v>
      </c>
      <c r="L501">
        <v>485</v>
      </c>
      <c r="M501">
        <v>759</v>
      </c>
      <c r="N501" s="128">
        <v>-3.1391418915048401</v>
      </c>
      <c r="O501" s="1">
        <v>42102</v>
      </c>
      <c r="P501">
        <f t="shared" si="14"/>
        <v>0</v>
      </c>
      <c r="Q501" s="1"/>
      <c r="S501">
        <v>119771</v>
      </c>
    </row>
    <row r="502" spans="1:19" x14ac:dyDescent="0.3">
      <c r="A502">
        <v>119773</v>
      </c>
      <c r="C502" t="s">
        <v>113</v>
      </c>
      <c r="D502" t="s">
        <v>129</v>
      </c>
      <c r="E502" t="s">
        <v>112</v>
      </c>
      <c r="F502" t="s">
        <v>61</v>
      </c>
      <c r="G502" t="s">
        <v>114</v>
      </c>
      <c r="H502" t="s">
        <v>60</v>
      </c>
      <c r="I502">
        <f t="shared" si="15"/>
        <v>0</v>
      </c>
      <c r="J502">
        <v>119773</v>
      </c>
      <c r="K502">
        <v>26</v>
      </c>
      <c r="L502">
        <v>820</v>
      </c>
      <c r="M502">
        <v>958</v>
      </c>
      <c r="N502" s="128">
        <v>-1.2526096033402923</v>
      </c>
      <c r="O502" s="1">
        <v>42118</v>
      </c>
      <c r="P502">
        <f t="shared" si="14"/>
        <v>0</v>
      </c>
      <c r="Q502" s="1"/>
      <c r="S502">
        <v>119773</v>
      </c>
    </row>
    <row r="503" spans="1:19" x14ac:dyDescent="0.3">
      <c r="A503">
        <v>119842</v>
      </c>
      <c r="C503" t="s">
        <v>111</v>
      </c>
      <c r="D503" t="s">
        <v>130</v>
      </c>
      <c r="E503" t="s">
        <v>112</v>
      </c>
      <c r="F503" t="s">
        <v>61</v>
      </c>
      <c r="G503" t="s">
        <v>112</v>
      </c>
      <c r="H503" t="s">
        <v>61</v>
      </c>
      <c r="I503">
        <f t="shared" si="15"/>
        <v>0</v>
      </c>
      <c r="J503">
        <v>119842</v>
      </c>
      <c r="K503">
        <v>23</v>
      </c>
      <c r="L503">
        <v>600</v>
      </c>
      <c r="M503">
        <v>656</v>
      </c>
      <c r="N503" s="128">
        <v>-0.74231177094379641</v>
      </c>
      <c r="O503" s="1">
        <v>42327</v>
      </c>
      <c r="P503">
        <f t="shared" si="14"/>
        <v>0</v>
      </c>
      <c r="Q503" s="1"/>
      <c r="S503">
        <v>119842</v>
      </c>
    </row>
    <row r="504" spans="1:19" x14ac:dyDescent="0.3">
      <c r="A504">
        <v>119843</v>
      </c>
      <c r="C504" t="s">
        <v>111</v>
      </c>
      <c r="D504" t="s">
        <v>130</v>
      </c>
      <c r="E504" t="s">
        <v>112</v>
      </c>
      <c r="F504" t="s">
        <v>61</v>
      </c>
      <c r="G504" t="s">
        <v>112</v>
      </c>
      <c r="H504" t="s">
        <v>61</v>
      </c>
      <c r="I504">
        <f t="shared" si="15"/>
        <v>0</v>
      </c>
      <c r="J504">
        <v>119843</v>
      </c>
      <c r="K504">
        <v>23</v>
      </c>
      <c r="L504">
        <v>565</v>
      </c>
      <c r="M504">
        <v>638</v>
      </c>
      <c r="N504" s="128">
        <v>-0.99495706692108488</v>
      </c>
      <c r="O504" s="1">
        <v>42327</v>
      </c>
      <c r="P504">
        <f t="shared" si="14"/>
        <v>0</v>
      </c>
      <c r="Q504" s="1"/>
      <c r="S504">
        <v>119843</v>
      </c>
    </row>
    <row r="505" spans="1:19" x14ac:dyDescent="0.3">
      <c r="A505">
        <v>119856</v>
      </c>
      <c r="C505" t="s">
        <v>113</v>
      </c>
      <c r="D505" t="s">
        <v>129</v>
      </c>
      <c r="E505" t="s">
        <v>112</v>
      </c>
      <c r="F505" t="s">
        <v>61</v>
      </c>
      <c r="G505" t="s">
        <v>112</v>
      </c>
      <c r="H505" t="s">
        <v>61</v>
      </c>
      <c r="I505">
        <f t="shared" si="15"/>
        <v>0</v>
      </c>
      <c r="J505">
        <v>119856</v>
      </c>
      <c r="K505">
        <v>23</v>
      </c>
      <c r="L505">
        <v>539</v>
      </c>
      <c r="M505">
        <v>574</v>
      </c>
      <c r="N505" s="128">
        <v>-0.53022269353128315</v>
      </c>
      <c r="O505" s="1">
        <v>42074</v>
      </c>
      <c r="P505">
        <f t="shared" si="14"/>
        <v>0</v>
      </c>
      <c r="Q505" s="1"/>
      <c r="S505">
        <v>119856</v>
      </c>
    </row>
    <row r="506" spans="1:19" x14ac:dyDescent="0.3">
      <c r="A506">
        <v>119857</v>
      </c>
      <c r="C506" t="s">
        <v>113</v>
      </c>
      <c r="D506" t="s">
        <v>129</v>
      </c>
      <c r="E506" t="s">
        <v>114</v>
      </c>
      <c r="F506" t="s">
        <v>60</v>
      </c>
      <c r="G506" t="s">
        <v>112</v>
      </c>
      <c r="H506" t="s">
        <v>61</v>
      </c>
      <c r="I506">
        <f t="shared" si="15"/>
        <v>0</v>
      </c>
      <c r="J506">
        <v>119857</v>
      </c>
      <c r="K506">
        <v>23</v>
      </c>
      <c r="L506">
        <v>840</v>
      </c>
      <c r="M506">
        <v>590</v>
      </c>
      <c r="N506" s="130" t="s">
        <v>67</v>
      </c>
      <c r="O506" s="1">
        <v>42133</v>
      </c>
      <c r="P506">
        <f t="shared" si="14"/>
        <v>0</v>
      </c>
      <c r="Q506" s="9" t="s">
        <v>12</v>
      </c>
      <c r="S506">
        <v>119857</v>
      </c>
    </row>
    <row r="507" spans="1:19" x14ac:dyDescent="0.3">
      <c r="A507">
        <v>119858</v>
      </c>
      <c r="C507" t="s">
        <v>113</v>
      </c>
      <c r="D507" t="s">
        <v>129</v>
      </c>
      <c r="E507" t="s">
        <v>112</v>
      </c>
      <c r="F507" t="s">
        <v>61</v>
      </c>
      <c r="G507" t="s">
        <v>112</v>
      </c>
      <c r="H507" t="s">
        <v>61</v>
      </c>
      <c r="I507">
        <f t="shared" si="15"/>
        <v>0</v>
      </c>
      <c r="J507">
        <v>119858</v>
      </c>
      <c r="K507">
        <v>27</v>
      </c>
      <c r="L507">
        <v>837</v>
      </c>
      <c r="M507">
        <v>1148</v>
      </c>
      <c r="N507" s="128">
        <v>-2.3557036812604149</v>
      </c>
      <c r="O507" s="1">
        <v>42123</v>
      </c>
      <c r="P507">
        <f t="shared" si="14"/>
        <v>0</v>
      </c>
      <c r="Q507" s="1"/>
      <c r="S507">
        <v>119858</v>
      </c>
    </row>
    <row r="508" spans="1:19" x14ac:dyDescent="0.3">
      <c r="A508">
        <v>119886</v>
      </c>
      <c r="C508" t="s">
        <v>113</v>
      </c>
      <c r="D508" t="s">
        <v>129</v>
      </c>
      <c r="E508" t="s">
        <v>112</v>
      </c>
      <c r="F508" t="s">
        <v>61</v>
      </c>
      <c r="G508" t="s">
        <v>112</v>
      </c>
      <c r="H508" t="s">
        <v>61</v>
      </c>
      <c r="I508">
        <f t="shared" si="15"/>
        <v>0</v>
      </c>
      <c r="J508">
        <v>119886</v>
      </c>
      <c r="K508">
        <v>25</v>
      </c>
      <c r="L508">
        <v>950</v>
      </c>
      <c r="M508">
        <v>796</v>
      </c>
      <c r="N508" s="128">
        <v>1.6823246668123224</v>
      </c>
      <c r="O508" s="1">
        <v>42067</v>
      </c>
      <c r="P508">
        <f t="shared" si="14"/>
        <v>0</v>
      </c>
      <c r="Q508" s="1"/>
      <c r="S508">
        <v>119886</v>
      </c>
    </row>
    <row r="509" spans="1:19" x14ac:dyDescent="0.3">
      <c r="A509">
        <v>119901</v>
      </c>
      <c r="C509" t="s">
        <v>113</v>
      </c>
      <c r="D509" t="s">
        <v>129</v>
      </c>
      <c r="E509" t="s">
        <v>112</v>
      </c>
      <c r="F509" t="s">
        <v>61</v>
      </c>
      <c r="G509" t="s">
        <v>112</v>
      </c>
      <c r="H509" t="s">
        <v>61</v>
      </c>
      <c r="I509">
        <f t="shared" si="15"/>
        <v>0</v>
      </c>
      <c r="J509">
        <v>119901</v>
      </c>
      <c r="K509">
        <v>25</v>
      </c>
      <c r="L509">
        <v>897</v>
      </c>
      <c r="M509">
        <v>893</v>
      </c>
      <c r="N509" s="128">
        <v>3.895028969277959E-2</v>
      </c>
      <c r="O509" s="1">
        <v>42184</v>
      </c>
      <c r="P509">
        <f t="shared" si="14"/>
        <v>0</v>
      </c>
      <c r="Q509" s="1"/>
      <c r="S509">
        <v>119901</v>
      </c>
    </row>
    <row r="510" spans="1:19" x14ac:dyDescent="0.3">
      <c r="A510">
        <v>119913</v>
      </c>
      <c r="C510" t="s">
        <v>113</v>
      </c>
      <c r="D510" t="s">
        <v>129</v>
      </c>
      <c r="E510" t="s">
        <v>112</v>
      </c>
      <c r="F510" t="s">
        <v>61</v>
      </c>
      <c r="G510" t="s">
        <v>112</v>
      </c>
      <c r="H510" t="s">
        <v>61</v>
      </c>
      <c r="I510">
        <f t="shared" si="15"/>
        <v>0</v>
      </c>
      <c r="J510">
        <v>119913</v>
      </c>
      <c r="K510">
        <v>23</v>
      </c>
      <c r="L510">
        <v>665</v>
      </c>
      <c r="M510">
        <v>656</v>
      </c>
      <c r="N510" s="128">
        <v>0.11930010604453871</v>
      </c>
      <c r="O510" s="1">
        <v>42200</v>
      </c>
      <c r="P510">
        <f t="shared" si="14"/>
        <v>0</v>
      </c>
      <c r="Q510" s="1"/>
      <c r="S510">
        <v>119913</v>
      </c>
    </row>
    <row r="511" spans="1:19" x14ac:dyDescent="0.3">
      <c r="A511">
        <v>120091</v>
      </c>
      <c r="C511" t="s">
        <v>113</v>
      </c>
      <c r="D511" t="s">
        <v>129</v>
      </c>
      <c r="E511" t="s">
        <v>112</v>
      </c>
      <c r="F511" t="s">
        <v>61</v>
      </c>
      <c r="G511" t="s">
        <v>112</v>
      </c>
      <c r="H511" t="s">
        <v>61</v>
      </c>
      <c r="I511">
        <f t="shared" si="15"/>
        <v>0</v>
      </c>
      <c r="J511">
        <v>120091</v>
      </c>
      <c r="K511">
        <v>27</v>
      </c>
      <c r="L511">
        <v>765</v>
      </c>
      <c r="M511">
        <v>1104</v>
      </c>
      <c r="N511" s="128">
        <v>-2.6701323251417768</v>
      </c>
      <c r="O511" s="1">
        <v>42076</v>
      </c>
      <c r="P511">
        <f t="shared" si="14"/>
        <v>0</v>
      </c>
      <c r="Q511" s="1"/>
      <c r="S511">
        <v>120091</v>
      </c>
    </row>
    <row r="512" spans="1:19" x14ac:dyDescent="0.3">
      <c r="A512">
        <v>120116</v>
      </c>
      <c r="C512" t="s">
        <v>113</v>
      </c>
      <c r="D512" t="s">
        <v>129</v>
      </c>
      <c r="E512" t="s">
        <v>112</v>
      </c>
      <c r="F512" t="s">
        <v>61</v>
      </c>
      <c r="G512" t="s">
        <v>112</v>
      </c>
      <c r="H512" t="s">
        <v>61</v>
      </c>
      <c r="I512">
        <f t="shared" si="15"/>
        <v>0</v>
      </c>
      <c r="J512">
        <v>120116</v>
      </c>
      <c r="K512">
        <v>25</v>
      </c>
      <c r="L512">
        <v>565</v>
      </c>
      <c r="M512">
        <v>893</v>
      </c>
      <c r="N512" s="128">
        <v>-3.1939237548079262</v>
      </c>
      <c r="O512" s="1">
        <v>42199</v>
      </c>
      <c r="P512">
        <f t="shared" si="14"/>
        <v>0</v>
      </c>
      <c r="Q512" s="1"/>
      <c r="S512">
        <v>120116</v>
      </c>
    </row>
    <row r="513" spans="1:19" x14ac:dyDescent="0.3">
      <c r="A513">
        <v>120199</v>
      </c>
      <c r="C513" t="s">
        <v>113</v>
      </c>
      <c r="D513" t="s">
        <v>129</v>
      </c>
      <c r="E513" t="s">
        <v>112</v>
      </c>
      <c r="F513" t="s">
        <v>61</v>
      </c>
      <c r="G513" t="s">
        <v>112</v>
      </c>
      <c r="H513" t="s">
        <v>61</v>
      </c>
      <c r="I513">
        <f t="shared" si="15"/>
        <v>0</v>
      </c>
      <c r="J513">
        <v>120199</v>
      </c>
      <c r="K513">
        <v>26</v>
      </c>
      <c r="L513">
        <v>1085</v>
      </c>
      <c r="M513">
        <v>958</v>
      </c>
      <c r="N513" s="128">
        <v>1.1527639103204139</v>
      </c>
      <c r="O513" s="1">
        <v>42153</v>
      </c>
      <c r="P513">
        <f t="shared" si="14"/>
        <v>0</v>
      </c>
      <c r="Q513" s="1"/>
      <c r="S513">
        <v>120199</v>
      </c>
    </row>
    <row r="514" spans="1:19" x14ac:dyDescent="0.3">
      <c r="A514">
        <v>120205</v>
      </c>
      <c r="C514" t="s">
        <v>113</v>
      </c>
      <c r="D514" t="s">
        <v>129</v>
      </c>
      <c r="E514" t="s">
        <v>112</v>
      </c>
      <c r="F514" t="s">
        <v>61</v>
      </c>
      <c r="G514" t="s">
        <v>112</v>
      </c>
      <c r="H514" t="s">
        <v>61</v>
      </c>
      <c r="I514">
        <f t="shared" si="15"/>
        <v>0</v>
      </c>
      <c r="J514">
        <v>120205</v>
      </c>
      <c r="K514">
        <v>21</v>
      </c>
      <c r="L514">
        <v>460</v>
      </c>
      <c r="M514">
        <v>443</v>
      </c>
      <c r="N514" s="128">
        <v>0.33369319854745311</v>
      </c>
      <c r="O514" s="1">
        <v>42276</v>
      </c>
      <c r="P514">
        <f t="shared" ref="P514:P577" si="16">IF(J514=S514,0,1)</f>
        <v>0</v>
      </c>
      <c r="Q514" s="1"/>
      <c r="S514">
        <v>120205</v>
      </c>
    </row>
    <row r="515" spans="1:19" x14ac:dyDescent="0.3">
      <c r="A515">
        <v>120210</v>
      </c>
      <c r="C515" t="s">
        <v>113</v>
      </c>
      <c r="D515" t="s">
        <v>129</v>
      </c>
      <c r="E515" t="s">
        <v>112</v>
      </c>
      <c r="F515" t="s">
        <v>61</v>
      </c>
      <c r="G515" t="s">
        <v>112</v>
      </c>
      <c r="H515" t="s">
        <v>61</v>
      </c>
      <c r="I515">
        <f t="shared" ref="I515:I578" si="17">IF(A515=S515,0,1)</f>
        <v>0</v>
      </c>
      <c r="J515">
        <v>120210</v>
      </c>
      <c r="K515">
        <v>22</v>
      </c>
      <c r="L515">
        <v>490</v>
      </c>
      <c r="M515">
        <v>513</v>
      </c>
      <c r="N515" s="128">
        <v>-0.38986354775828458</v>
      </c>
      <c r="O515" s="1">
        <v>42034</v>
      </c>
      <c r="P515">
        <f t="shared" si="16"/>
        <v>0</v>
      </c>
      <c r="Q515" s="1"/>
      <c r="S515">
        <v>120210</v>
      </c>
    </row>
    <row r="516" spans="1:19" x14ac:dyDescent="0.3">
      <c r="A516">
        <v>120242</v>
      </c>
      <c r="C516" t="s">
        <v>113</v>
      </c>
      <c r="D516" t="s">
        <v>129</v>
      </c>
      <c r="E516" t="s">
        <v>112</v>
      </c>
      <c r="F516" t="s">
        <v>61</v>
      </c>
      <c r="G516" t="s">
        <v>112</v>
      </c>
      <c r="H516" t="s">
        <v>61</v>
      </c>
      <c r="I516">
        <f t="shared" si="17"/>
        <v>0</v>
      </c>
      <c r="J516">
        <v>120242</v>
      </c>
      <c r="K516">
        <v>26</v>
      </c>
      <c r="L516">
        <v>992</v>
      </c>
      <c r="M516">
        <v>1086</v>
      </c>
      <c r="N516" s="128">
        <v>-0.75266234286171829</v>
      </c>
      <c r="O516" s="1">
        <v>42046</v>
      </c>
      <c r="P516">
        <f t="shared" si="16"/>
        <v>0</v>
      </c>
      <c r="Q516" s="1"/>
      <c r="S516">
        <v>120242</v>
      </c>
    </row>
    <row r="517" spans="1:19" x14ac:dyDescent="0.3">
      <c r="A517">
        <v>120245</v>
      </c>
      <c r="C517" t="s">
        <v>113</v>
      </c>
      <c r="D517" t="s">
        <v>129</v>
      </c>
      <c r="E517" t="s">
        <v>112</v>
      </c>
      <c r="F517" t="s">
        <v>61</v>
      </c>
      <c r="G517" t="s">
        <v>112</v>
      </c>
      <c r="H517" t="s">
        <v>61</v>
      </c>
      <c r="I517">
        <f t="shared" si="17"/>
        <v>0</v>
      </c>
      <c r="J517">
        <v>120245</v>
      </c>
      <c r="K517">
        <v>26</v>
      </c>
      <c r="L517">
        <v>1100</v>
      </c>
      <c r="M517">
        <v>1021</v>
      </c>
      <c r="N517" s="128">
        <v>0.67282715155644501</v>
      </c>
      <c r="O517" s="1">
        <v>42110</v>
      </c>
      <c r="P517">
        <f t="shared" si="16"/>
        <v>0</v>
      </c>
      <c r="Q517" s="1"/>
      <c r="S517">
        <v>120245</v>
      </c>
    </row>
    <row r="518" spans="1:19" x14ac:dyDescent="0.3">
      <c r="A518">
        <v>120417</v>
      </c>
      <c r="C518" t="s">
        <v>113</v>
      </c>
      <c r="D518" t="s">
        <v>129</v>
      </c>
      <c r="E518" t="s">
        <v>112</v>
      </c>
      <c r="F518" t="s">
        <v>61</v>
      </c>
      <c r="G518" t="s">
        <v>112</v>
      </c>
      <c r="H518" t="s">
        <v>61</v>
      </c>
      <c r="I518">
        <f t="shared" si="17"/>
        <v>0</v>
      </c>
      <c r="J518">
        <v>120417</v>
      </c>
      <c r="K518">
        <v>26</v>
      </c>
      <c r="L518">
        <v>1043</v>
      </c>
      <c r="M518">
        <v>1060</v>
      </c>
      <c r="N518" s="128">
        <v>-0.13945857260049219</v>
      </c>
      <c r="O518" s="1">
        <v>42170</v>
      </c>
      <c r="P518">
        <f t="shared" si="16"/>
        <v>0</v>
      </c>
      <c r="Q518" s="1"/>
      <c r="S518">
        <v>120417</v>
      </c>
    </row>
    <row r="519" spans="1:19" x14ac:dyDescent="0.3">
      <c r="A519">
        <v>120426</v>
      </c>
      <c r="C519" t="s">
        <v>113</v>
      </c>
      <c r="D519" t="s">
        <v>129</v>
      </c>
      <c r="E519" t="s">
        <v>112</v>
      </c>
      <c r="F519" t="s">
        <v>61</v>
      </c>
      <c r="G519" t="s">
        <v>112</v>
      </c>
      <c r="H519" t="s">
        <v>61</v>
      </c>
      <c r="I519">
        <f t="shared" si="17"/>
        <v>0</v>
      </c>
      <c r="J519">
        <v>120426</v>
      </c>
      <c r="K519">
        <v>24</v>
      </c>
      <c r="L519">
        <v>700</v>
      </c>
      <c r="M519">
        <v>744</v>
      </c>
      <c r="N519" s="128">
        <v>-0.51425899953249177</v>
      </c>
      <c r="O519" s="1">
        <v>42158</v>
      </c>
      <c r="P519">
        <f t="shared" si="16"/>
        <v>0</v>
      </c>
      <c r="Q519" s="1"/>
      <c r="S519">
        <v>120426</v>
      </c>
    </row>
    <row r="520" spans="1:19" x14ac:dyDescent="0.3">
      <c r="A520">
        <v>120432</v>
      </c>
      <c r="C520" t="s">
        <v>113</v>
      </c>
      <c r="D520" t="s">
        <v>129</v>
      </c>
      <c r="E520" t="s">
        <v>112</v>
      </c>
      <c r="F520" t="s">
        <v>61</v>
      </c>
      <c r="G520" t="s">
        <v>112</v>
      </c>
      <c r="H520" t="s">
        <v>61</v>
      </c>
      <c r="I520">
        <f t="shared" si="17"/>
        <v>0</v>
      </c>
      <c r="J520">
        <v>120432</v>
      </c>
      <c r="K520">
        <v>24</v>
      </c>
      <c r="L520">
        <v>720</v>
      </c>
      <c r="M520">
        <v>691</v>
      </c>
      <c r="N520" s="128">
        <v>0.36494053986031583</v>
      </c>
      <c r="O520" s="1">
        <v>42098</v>
      </c>
      <c r="P520">
        <f t="shared" si="16"/>
        <v>0</v>
      </c>
      <c r="Q520" s="1"/>
      <c r="S520">
        <v>120432</v>
      </c>
    </row>
    <row r="521" spans="1:19" x14ac:dyDescent="0.3">
      <c r="A521">
        <v>120535</v>
      </c>
      <c r="C521" t="s">
        <v>113</v>
      </c>
      <c r="D521" t="s">
        <v>129</v>
      </c>
      <c r="E521" t="s">
        <v>112</v>
      </c>
      <c r="F521" t="s">
        <v>61</v>
      </c>
      <c r="G521" t="s">
        <v>112</v>
      </c>
      <c r="H521" t="s">
        <v>61</v>
      </c>
      <c r="I521">
        <f t="shared" si="17"/>
        <v>0</v>
      </c>
      <c r="J521">
        <v>120535</v>
      </c>
      <c r="K521">
        <v>24</v>
      </c>
      <c r="L521">
        <v>684</v>
      </c>
      <c r="M521">
        <v>763</v>
      </c>
      <c r="N521" s="128">
        <v>-0.90033620149296256</v>
      </c>
      <c r="O521" s="1">
        <v>42209</v>
      </c>
      <c r="P521">
        <f t="shared" si="16"/>
        <v>0</v>
      </c>
      <c r="Q521" s="1"/>
      <c r="S521">
        <v>120535</v>
      </c>
    </row>
    <row r="522" spans="1:19" x14ac:dyDescent="0.3">
      <c r="A522">
        <v>120538</v>
      </c>
      <c r="C522" t="s">
        <v>113</v>
      </c>
      <c r="D522" t="s">
        <v>129</v>
      </c>
      <c r="E522" t="s">
        <v>112</v>
      </c>
      <c r="F522" t="s">
        <v>61</v>
      </c>
      <c r="G522" t="s">
        <v>112</v>
      </c>
      <c r="H522" t="s">
        <v>61</v>
      </c>
      <c r="I522">
        <f t="shared" si="17"/>
        <v>0</v>
      </c>
      <c r="J522">
        <v>120538</v>
      </c>
      <c r="K522">
        <v>24</v>
      </c>
      <c r="L522">
        <v>637</v>
      </c>
      <c r="M522">
        <v>781</v>
      </c>
      <c r="N522" s="128">
        <v>-1.6032956633079107</v>
      </c>
      <c r="O522" s="1">
        <v>42111</v>
      </c>
      <c r="P522">
        <f t="shared" si="16"/>
        <v>0</v>
      </c>
      <c r="Q522" s="1"/>
      <c r="S522">
        <v>120538</v>
      </c>
    </row>
    <row r="523" spans="1:19" x14ac:dyDescent="0.3">
      <c r="A523">
        <v>120547</v>
      </c>
      <c r="C523" t="s">
        <v>113</v>
      </c>
      <c r="D523" t="s">
        <v>129</v>
      </c>
      <c r="E523" t="s">
        <v>112</v>
      </c>
      <c r="F523" t="s">
        <v>61</v>
      </c>
      <c r="G523" t="s">
        <v>112</v>
      </c>
      <c r="H523" t="s">
        <v>61</v>
      </c>
      <c r="I523">
        <f t="shared" si="17"/>
        <v>0</v>
      </c>
      <c r="J523">
        <v>120547</v>
      </c>
      <c r="K523">
        <v>26</v>
      </c>
      <c r="L523">
        <v>977</v>
      </c>
      <c r="M523">
        <v>954</v>
      </c>
      <c r="N523" s="128">
        <v>0.20964360587002095</v>
      </c>
      <c r="O523" s="1">
        <v>42177</v>
      </c>
      <c r="P523">
        <f t="shared" si="16"/>
        <v>0</v>
      </c>
      <c r="Q523" s="1"/>
      <c r="S523">
        <v>120547</v>
      </c>
    </row>
    <row r="524" spans="1:19" x14ac:dyDescent="0.3">
      <c r="A524">
        <v>120551</v>
      </c>
      <c r="C524" t="s">
        <v>113</v>
      </c>
      <c r="D524" t="s">
        <v>129</v>
      </c>
      <c r="E524" t="s">
        <v>112</v>
      </c>
      <c r="F524" t="s">
        <v>61</v>
      </c>
      <c r="G524" t="s">
        <v>112</v>
      </c>
      <c r="H524" t="s">
        <v>61</v>
      </c>
      <c r="I524">
        <f t="shared" si="17"/>
        <v>0</v>
      </c>
      <c r="J524">
        <v>120551</v>
      </c>
      <c r="K524">
        <v>27</v>
      </c>
      <c r="L524">
        <v>875</v>
      </c>
      <c r="M524">
        <v>1131</v>
      </c>
      <c r="N524" s="128">
        <v>-1.9682466459078154</v>
      </c>
      <c r="O524" s="1">
        <v>42159</v>
      </c>
      <c r="P524">
        <f t="shared" si="16"/>
        <v>0</v>
      </c>
      <c r="Q524" s="1"/>
      <c r="S524">
        <v>120551</v>
      </c>
    </row>
    <row r="525" spans="1:19" x14ac:dyDescent="0.3">
      <c r="A525">
        <v>120611</v>
      </c>
      <c r="C525" t="s">
        <v>113</v>
      </c>
      <c r="D525" t="s">
        <v>129</v>
      </c>
      <c r="E525" t="s">
        <v>112</v>
      </c>
      <c r="F525" t="s">
        <v>61</v>
      </c>
      <c r="G525" t="s">
        <v>114</v>
      </c>
      <c r="H525" t="s">
        <v>60</v>
      </c>
      <c r="I525">
        <f t="shared" si="17"/>
        <v>0</v>
      </c>
      <c r="J525">
        <v>120611</v>
      </c>
      <c r="K525">
        <v>23</v>
      </c>
      <c r="L525">
        <v>620</v>
      </c>
      <c r="M525">
        <v>590</v>
      </c>
      <c r="N525" s="128">
        <v>0.44215180545320554</v>
      </c>
      <c r="O525" s="1">
        <v>42170</v>
      </c>
      <c r="P525">
        <f t="shared" si="16"/>
        <v>0</v>
      </c>
      <c r="Q525" s="1"/>
      <c r="S525">
        <v>120611</v>
      </c>
    </row>
    <row r="526" spans="1:19" x14ac:dyDescent="0.3">
      <c r="A526">
        <v>120648</v>
      </c>
      <c r="C526" t="s">
        <v>113</v>
      </c>
      <c r="D526" t="s">
        <v>129</v>
      </c>
      <c r="E526" t="s">
        <v>112</v>
      </c>
      <c r="F526" t="s">
        <v>61</v>
      </c>
      <c r="G526" t="s">
        <v>112</v>
      </c>
      <c r="H526" t="s">
        <v>61</v>
      </c>
      <c r="I526">
        <f t="shared" si="17"/>
        <v>0</v>
      </c>
      <c r="J526">
        <v>120648</v>
      </c>
      <c r="K526">
        <v>24</v>
      </c>
      <c r="L526">
        <v>615</v>
      </c>
      <c r="M526">
        <v>744</v>
      </c>
      <c r="N526" s="128">
        <v>-1.5077138849929874</v>
      </c>
      <c r="O526" s="1">
        <v>42348</v>
      </c>
      <c r="P526">
        <f t="shared" si="16"/>
        <v>0</v>
      </c>
      <c r="Q526" s="1"/>
      <c r="S526">
        <v>120648</v>
      </c>
    </row>
    <row r="527" spans="1:19" x14ac:dyDescent="0.3">
      <c r="A527">
        <v>120691</v>
      </c>
      <c r="C527" t="s">
        <v>111</v>
      </c>
      <c r="D527" t="s">
        <v>130</v>
      </c>
      <c r="E527" t="s">
        <v>112</v>
      </c>
      <c r="F527" t="s">
        <v>61</v>
      </c>
      <c r="G527" t="s">
        <v>112</v>
      </c>
      <c r="H527" t="s">
        <v>61</v>
      </c>
      <c r="I527">
        <f t="shared" si="17"/>
        <v>0</v>
      </c>
      <c r="J527">
        <v>120691</v>
      </c>
      <c r="K527">
        <v>25</v>
      </c>
      <c r="L527">
        <v>715</v>
      </c>
      <c r="M527">
        <v>877</v>
      </c>
      <c r="N527" s="128">
        <v>-1.6062664220911209</v>
      </c>
      <c r="O527" s="1">
        <v>42186</v>
      </c>
      <c r="P527">
        <f t="shared" si="16"/>
        <v>0</v>
      </c>
      <c r="Q527" s="1"/>
      <c r="S527">
        <v>120691</v>
      </c>
    </row>
    <row r="528" spans="1:19" x14ac:dyDescent="0.3">
      <c r="A528">
        <v>120696</v>
      </c>
      <c r="C528" t="s">
        <v>111</v>
      </c>
      <c r="D528" t="s">
        <v>130</v>
      </c>
      <c r="E528" t="s">
        <v>112</v>
      </c>
      <c r="F528" t="s">
        <v>61</v>
      </c>
      <c r="G528" t="s">
        <v>112</v>
      </c>
      <c r="H528" t="s">
        <v>61</v>
      </c>
      <c r="I528">
        <f t="shared" si="17"/>
        <v>0</v>
      </c>
      <c r="J528">
        <v>120696</v>
      </c>
      <c r="K528">
        <v>25</v>
      </c>
      <c r="L528">
        <v>830</v>
      </c>
      <c r="M528">
        <v>877</v>
      </c>
      <c r="N528" s="128">
        <v>-0.46601556690297952</v>
      </c>
      <c r="O528" s="1">
        <v>42186</v>
      </c>
      <c r="P528">
        <f t="shared" si="16"/>
        <v>0</v>
      </c>
      <c r="Q528" s="1"/>
      <c r="S528">
        <v>120696</v>
      </c>
    </row>
    <row r="529" spans="1:19" x14ac:dyDescent="0.3">
      <c r="A529">
        <v>120707</v>
      </c>
      <c r="C529" t="s">
        <v>113</v>
      </c>
      <c r="D529" t="s">
        <v>129</v>
      </c>
      <c r="E529" t="s">
        <v>112</v>
      </c>
      <c r="F529" t="s">
        <v>61</v>
      </c>
      <c r="G529" t="s">
        <v>112</v>
      </c>
      <c r="H529" t="s">
        <v>61</v>
      </c>
      <c r="I529">
        <f t="shared" si="17"/>
        <v>0</v>
      </c>
      <c r="J529">
        <v>120707</v>
      </c>
      <c r="K529">
        <v>24</v>
      </c>
      <c r="L529">
        <v>700</v>
      </c>
      <c r="M529">
        <v>726</v>
      </c>
      <c r="N529" s="128">
        <v>-0.31141454066355251</v>
      </c>
      <c r="O529" s="1">
        <v>42065</v>
      </c>
      <c r="P529">
        <f t="shared" si="16"/>
        <v>0</v>
      </c>
      <c r="Q529" s="1"/>
      <c r="S529">
        <v>120707</v>
      </c>
    </row>
    <row r="530" spans="1:19" x14ac:dyDescent="0.3">
      <c r="A530">
        <v>120723</v>
      </c>
      <c r="C530" t="s">
        <v>111</v>
      </c>
      <c r="D530" t="s">
        <v>130</v>
      </c>
      <c r="E530" t="s">
        <v>112</v>
      </c>
      <c r="F530" t="s">
        <v>61</v>
      </c>
      <c r="G530" t="s">
        <v>112</v>
      </c>
      <c r="H530" t="s">
        <v>61</v>
      </c>
      <c r="I530">
        <f t="shared" si="17"/>
        <v>0</v>
      </c>
      <c r="J530">
        <v>120723</v>
      </c>
      <c r="K530">
        <v>24</v>
      </c>
      <c r="L530">
        <v>620</v>
      </c>
      <c r="M530">
        <v>781</v>
      </c>
      <c r="N530" s="128">
        <v>-1.7925736235595391</v>
      </c>
      <c r="O530" s="1">
        <v>42076</v>
      </c>
      <c r="P530">
        <f t="shared" si="16"/>
        <v>0</v>
      </c>
      <c r="Q530" s="1"/>
      <c r="S530">
        <v>120723</v>
      </c>
    </row>
    <row r="531" spans="1:19" x14ac:dyDescent="0.3">
      <c r="A531">
        <v>120732</v>
      </c>
      <c r="C531" t="s">
        <v>111</v>
      </c>
      <c r="D531" t="s">
        <v>130</v>
      </c>
      <c r="E531" t="s">
        <v>112</v>
      </c>
      <c r="F531" t="s">
        <v>61</v>
      </c>
      <c r="G531" t="s">
        <v>112</v>
      </c>
      <c r="H531" t="s">
        <v>61</v>
      </c>
      <c r="I531">
        <f t="shared" si="17"/>
        <v>0</v>
      </c>
      <c r="J531">
        <v>120732</v>
      </c>
      <c r="K531">
        <v>25</v>
      </c>
      <c r="L531">
        <v>630</v>
      </c>
      <c r="M531">
        <v>858</v>
      </c>
      <c r="N531" s="128">
        <v>-2.3107327455153541</v>
      </c>
      <c r="O531" s="1">
        <v>42076</v>
      </c>
      <c r="P531">
        <f t="shared" si="16"/>
        <v>0</v>
      </c>
      <c r="Q531" s="1"/>
      <c r="S531">
        <v>120732</v>
      </c>
    </row>
    <row r="532" spans="1:19" x14ac:dyDescent="0.3">
      <c r="A532">
        <v>120750</v>
      </c>
      <c r="C532" t="s">
        <v>113</v>
      </c>
      <c r="D532" t="s">
        <v>129</v>
      </c>
      <c r="E532" t="s">
        <v>112</v>
      </c>
      <c r="F532" t="s">
        <v>61</v>
      </c>
      <c r="G532" t="s">
        <v>114</v>
      </c>
      <c r="H532" t="s">
        <v>60</v>
      </c>
      <c r="I532">
        <f t="shared" si="17"/>
        <v>0</v>
      </c>
      <c r="J532">
        <v>120750</v>
      </c>
      <c r="K532">
        <v>26</v>
      </c>
      <c r="L532">
        <v>722</v>
      </c>
      <c r="M532">
        <v>1060</v>
      </c>
      <c r="N532" s="128">
        <v>-2.7727645611156686</v>
      </c>
      <c r="O532" s="1">
        <v>41889</v>
      </c>
      <c r="P532">
        <f t="shared" si="16"/>
        <v>0</v>
      </c>
      <c r="Q532" s="1"/>
      <c r="S532">
        <v>120750</v>
      </c>
    </row>
    <row r="533" spans="1:19" x14ac:dyDescent="0.3">
      <c r="A533">
        <v>120775</v>
      </c>
      <c r="C533" t="s">
        <v>113</v>
      </c>
      <c r="D533" t="s">
        <v>129</v>
      </c>
      <c r="E533" t="s">
        <v>112</v>
      </c>
      <c r="F533" t="s">
        <v>61</v>
      </c>
      <c r="G533" t="s">
        <v>112</v>
      </c>
      <c r="H533" t="s">
        <v>61</v>
      </c>
      <c r="I533">
        <f t="shared" si="17"/>
        <v>0</v>
      </c>
      <c r="J533">
        <v>120775</v>
      </c>
      <c r="K533">
        <v>23</v>
      </c>
      <c r="L533">
        <v>570</v>
      </c>
      <c r="M533">
        <v>573</v>
      </c>
      <c r="N533" s="128">
        <v>-4.5526974732529028E-2</v>
      </c>
      <c r="O533" s="1">
        <v>42045</v>
      </c>
      <c r="P533">
        <f t="shared" si="16"/>
        <v>0</v>
      </c>
      <c r="Q533" s="1"/>
      <c r="S533">
        <v>120775</v>
      </c>
    </row>
    <row r="534" spans="1:19" x14ac:dyDescent="0.3">
      <c r="A534">
        <v>120789</v>
      </c>
      <c r="C534" t="s">
        <v>113</v>
      </c>
      <c r="D534" t="s">
        <v>129</v>
      </c>
      <c r="E534" t="s">
        <v>112</v>
      </c>
      <c r="F534" t="s">
        <v>61</v>
      </c>
      <c r="G534" t="s">
        <v>112</v>
      </c>
      <c r="H534" t="s">
        <v>61</v>
      </c>
      <c r="I534">
        <f t="shared" si="17"/>
        <v>0</v>
      </c>
      <c r="J534">
        <v>120789</v>
      </c>
      <c r="K534">
        <v>26</v>
      </c>
      <c r="L534">
        <v>796</v>
      </c>
      <c r="M534">
        <v>996</v>
      </c>
      <c r="N534" s="128">
        <v>-1.7461148943600489</v>
      </c>
      <c r="O534" s="1">
        <v>42080</v>
      </c>
      <c r="P534">
        <f t="shared" si="16"/>
        <v>0</v>
      </c>
      <c r="Q534" s="1"/>
      <c r="S534">
        <v>120789</v>
      </c>
    </row>
    <row r="535" spans="1:19" x14ac:dyDescent="0.3">
      <c r="A535">
        <v>120790</v>
      </c>
      <c r="C535" t="s">
        <v>113</v>
      </c>
      <c r="D535" t="s">
        <v>129</v>
      </c>
      <c r="E535" t="s">
        <v>112</v>
      </c>
      <c r="F535" t="s">
        <v>61</v>
      </c>
      <c r="G535" t="s">
        <v>112</v>
      </c>
      <c r="H535" t="s">
        <v>61</v>
      </c>
      <c r="I535">
        <f t="shared" si="17"/>
        <v>0</v>
      </c>
      <c r="J535">
        <v>120790</v>
      </c>
      <c r="K535">
        <v>27</v>
      </c>
      <c r="L535">
        <v>1242</v>
      </c>
      <c r="M535">
        <v>1245</v>
      </c>
      <c r="N535" s="128">
        <v>-2.0953378732320584E-2</v>
      </c>
      <c r="O535" s="1">
        <v>42116</v>
      </c>
      <c r="P535">
        <f t="shared" si="16"/>
        <v>0</v>
      </c>
      <c r="Q535" s="1"/>
      <c r="S535">
        <v>120790</v>
      </c>
    </row>
    <row r="536" spans="1:19" x14ac:dyDescent="0.3">
      <c r="A536">
        <v>120809</v>
      </c>
      <c r="C536" t="s">
        <v>113</v>
      </c>
      <c r="D536" t="s">
        <v>129</v>
      </c>
      <c r="E536" t="s">
        <v>112</v>
      </c>
      <c r="F536" t="s">
        <v>61</v>
      </c>
      <c r="G536" t="s">
        <v>112</v>
      </c>
      <c r="H536" t="s">
        <v>61</v>
      </c>
      <c r="I536">
        <f t="shared" si="17"/>
        <v>0</v>
      </c>
      <c r="J536">
        <v>120809</v>
      </c>
      <c r="K536">
        <v>27</v>
      </c>
      <c r="L536">
        <v>965</v>
      </c>
      <c r="M536">
        <v>1131</v>
      </c>
      <c r="N536" s="128">
        <v>-1.2762849344558491</v>
      </c>
      <c r="O536" s="1">
        <v>42082</v>
      </c>
      <c r="P536">
        <f t="shared" si="16"/>
        <v>0</v>
      </c>
      <c r="Q536" s="1"/>
      <c r="S536">
        <v>120809</v>
      </c>
    </row>
    <row r="537" spans="1:19" x14ac:dyDescent="0.3">
      <c r="A537">
        <v>120821</v>
      </c>
      <c r="C537" t="s">
        <v>113</v>
      </c>
      <c r="D537" t="s">
        <v>129</v>
      </c>
      <c r="E537" t="s">
        <v>112</v>
      </c>
      <c r="F537" t="s">
        <v>61</v>
      </c>
      <c r="G537" t="s">
        <v>114</v>
      </c>
      <c r="H537" t="s">
        <v>60</v>
      </c>
      <c r="I537">
        <f t="shared" si="17"/>
        <v>0</v>
      </c>
      <c r="J537">
        <v>120821</v>
      </c>
      <c r="K537">
        <v>26</v>
      </c>
      <c r="L537">
        <v>735</v>
      </c>
      <c r="M537">
        <v>1017</v>
      </c>
      <c r="N537" s="128">
        <v>-2.4111837886366549</v>
      </c>
      <c r="O537" s="1">
        <v>42207</v>
      </c>
      <c r="P537">
        <f t="shared" si="16"/>
        <v>0</v>
      </c>
      <c r="Q537" s="1"/>
      <c r="S537">
        <v>120821</v>
      </c>
    </row>
    <row r="538" spans="1:19" x14ac:dyDescent="0.3">
      <c r="A538">
        <v>120826</v>
      </c>
      <c r="C538" t="s">
        <v>113</v>
      </c>
      <c r="D538" t="s">
        <v>129</v>
      </c>
      <c r="E538" t="s">
        <v>112</v>
      </c>
      <c r="F538" t="s">
        <v>61</v>
      </c>
      <c r="G538" t="s">
        <v>112</v>
      </c>
      <c r="H538" t="s">
        <v>61</v>
      </c>
      <c r="I538">
        <f t="shared" si="17"/>
        <v>0</v>
      </c>
      <c r="J538">
        <v>120826</v>
      </c>
      <c r="K538">
        <v>27</v>
      </c>
      <c r="L538">
        <v>720</v>
      </c>
      <c r="M538">
        <v>1194</v>
      </c>
      <c r="N538" s="128">
        <v>-3.4520428228097004</v>
      </c>
      <c r="O538" s="1">
        <v>42063</v>
      </c>
      <c r="P538">
        <f t="shared" si="16"/>
        <v>0</v>
      </c>
      <c r="Q538" s="1"/>
      <c r="S538">
        <v>120826</v>
      </c>
    </row>
    <row r="539" spans="1:19" x14ac:dyDescent="0.3">
      <c r="A539">
        <v>120828</v>
      </c>
      <c r="C539" t="s">
        <v>113</v>
      </c>
      <c r="D539" t="s">
        <v>129</v>
      </c>
      <c r="E539" t="s">
        <v>112</v>
      </c>
      <c r="F539" t="s">
        <v>61</v>
      </c>
      <c r="G539" t="s">
        <v>112</v>
      </c>
      <c r="H539" t="s">
        <v>61</v>
      </c>
      <c r="I539">
        <f t="shared" si="17"/>
        <v>0</v>
      </c>
      <c r="J539">
        <v>120828</v>
      </c>
      <c r="K539">
        <v>26</v>
      </c>
      <c r="L539">
        <v>932</v>
      </c>
      <c r="M539">
        <v>1000</v>
      </c>
      <c r="N539" s="128">
        <v>-0.59130434782608698</v>
      </c>
      <c r="O539" s="1">
        <v>42201</v>
      </c>
      <c r="P539">
        <f t="shared" si="16"/>
        <v>0</v>
      </c>
      <c r="Q539" s="1"/>
      <c r="S539">
        <v>120828</v>
      </c>
    </row>
    <row r="540" spans="1:19" x14ac:dyDescent="0.3">
      <c r="A540">
        <v>120839</v>
      </c>
      <c r="C540" t="s">
        <v>113</v>
      </c>
      <c r="D540" t="s">
        <v>129</v>
      </c>
      <c r="E540" t="s">
        <v>112</v>
      </c>
      <c r="F540" t="s">
        <v>61</v>
      </c>
      <c r="G540" t="s">
        <v>112</v>
      </c>
      <c r="H540" t="s">
        <v>61</v>
      </c>
      <c r="I540">
        <f t="shared" si="17"/>
        <v>0</v>
      </c>
      <c r="J540">
        <v>120839</v>
      </c>
      <c r="K540">
        <v>27</v>
      </c>
      <c r="L540">
        <v>840</v>
      </c>
      <c r="M540">
        <v>1199</v>
      </c>
      <c r="N540" s="128">
        <v>-2.6036189578271745</v>
      </c>
      <c r="O540" s="1">
        <v>42094</v>
      </c>
      <c r="P540">
        <f t="shared" si="16"/>
        <v>0</v>
      </c>
      <c r="Q540" s="1"/>
      <c r="S540">
        <v>120839</v>
      </c>
    </row>
    <row r="541" spans="1:19" x14ac:dyDescent="0.3">
      <c r="A541">
        <v>120846</v>
      </c>
      <c r="C541" t="s">
        <v>113</v>
      </c>
      <c r="D541" t="s">
        <v>129</v>
      </c>
      <c r="E541" t="s">
        <v>112</v>
      </c>
      <c r="F541" t="s">
        <v>61</v>
      </c>
      <c r="G541" t="s">
        <v>114</v>
      </c>
      <c r="H541" t="s">
        <v>60</v>
      </c>
      <c r="I541">
        <f t="shared" si="17"/>
        <v>0</v>
      </c>
      <c r="J541">
        <v>120846</v>
      </c>
      <c r="K541">
        <v>26</v>
      </c>
      <c r="L541">
        <v>965</v>
      </c>
      <c r="M541">
        <v>975</v>
      </c>
      <c r="N541" s="128">
        <v>-8.9186176142697887E-2</v>
      </c>
      <c r="O541" s="1">
        <v>42200</v>
      </c>
      <c r="P541">
        <f t="shared" si="16"/>
        <v>0</v>
      </c>
      <c r="Q541" s="1"/>
      <c r="S541">
        <v>120846</v>
      </c>
    </row>
    <row r="542" spans="1:19" x14ac:dyDescent="0.3">
      <c r="A542">
        <v>120918</v>
      </c>
      <c r="C542" t="s">
        <v>113</v>
      </c>
      <c r="D542" t="s">
        <v>129</v>
      </c>
      <c r="E542" t="s">
        <v>112</v>
      </c>
      <c r="F542" t="s">
        <v>61</v>
      </c>
      <c r="G542" t="s">
        <v>112</v>
      </c>
      <c r="H542" t="s">
        <v>61</v>
      </c>
      <c r="I542">
        <f t="shared" si="17"/>
        <v>0</v>
      </c>
      <c r="J542">
        <v>120918</v>
      </c>
      <c r="K542">
        <v>25</v>
      </c>
      <c r="L542">
        <v>490</v>
      </c>
      <c r="M542">
        <v>877</v>
      </c>
      <c r="N542" s="128">
        <v>-3.8371920083287887</v>
      </c>
      <c r="O542" s="1">
        <v>42231</v>
      </c>
      <c r="P542">
        <f t="shared" si="16"/>
        <v>0</v>
      </c>
      <c r="Q542" s="1"/>
      <c r="S542">
        <v>120918</v>
      </c>
    </row>
    <row r="543" spans="1:19" x14ac:dyDescent="0.3">
      <c r="A543">
        <v>120965</v>
      </c>
      <c r="C543" t="s">
        <v>113</v>
      </c>
      <c r="D543" t="s">
        <v>129</v>
      </c>
      <c r="E543" t="s">
        <v>114</v>
      </c>
      <c r="F543" t="s">
        <v>60</v>
      </c>
      <c r="G543" t="s">
        <v>112</v>
      </c>
      <c r="H543" t="s">
        <v>61</v>
      </c>
      <c r="I543">
        <f t="shared" si="17"/>
        <v>0</v>
      </c>
      <c r="J543">
        <v>120965</v>
      </c>
      <c r="K543">
        <v>25</v>
      </c>
      <c r="L543">
        <v>556</v>
      </c>
      <c r="M543">
        <v>815</v>
      </c>
      <c r="N543" s="128">
        <v>-2.763403574286476</v>
      </c>
      <c r="O543" s="1">
        <v>42206</v>
      </c>
      <c r="P543">
        <f t="shared" si="16"/>
        <v>0</v>
      </c>
      <c r="Q543" s="1"/>
      <c r="S543">
        <v>120965</v>
      </c>
    </row>
    <row r="544" spans="1:19" x14ac:dyDescent="0.3">
      <c r="A544">
        <v>120966</v>
      </c>
      <c r="C544" t="s">
        <v>113</v>
      </c>
      <c r="D544" t="s">
        <v>129</v>
      </c>
      <c r="E544" t="s">
        <v>112</v>
      </c>
      <c r="F544" t="s">
        <v>61</v>
      </c>
      <c r="G544" t="s">
        <v>112</v>
      </c>
      <c r="H544" t="s">
        <v>61</v>
      </c>
      <c r="I544">
        <f t="shared" si="17"/>
        <v>0</v>
      </c>
      <c r="J544">
        <v>120966</v>
      </c>
      <c r="K544">
        <v>25</v>
      </c>
      <c r="L544">
        <v>524</v>
      </c>
      <c r="M544">
        <v>796</v>
      </c>
      <c r="N544" s="128">
        <v>-2.971378632291894</v>
      </c>
      <c r="O544" s="1">
        <v>42152</v>
      </c>
      <c r="P544">
        <f t="shared" si="16"/>
        <v>0</v>
      </c>
      <c r="Q544" s="1"/>
      <c r="S544">
        <v>120966</v>
      </c>
    </row>
    <row r="545" spans="1:19" x14ac:dyDescent="0.3">
      <c r="A545">
        <v>120967</v>
      </c>
      <c r="C545" t="s">
        <v>113</v>
      </c>
      <c r="D545" t="s">
        <v>129</v>
      </c>
      <c r="E545" t="s">
        <v>112</v>
      </c>
      <c r="F545" t="s">
        <v>61</v>
      </c>
      <c r="G545" t="s">
        <v>112</v>
      </c>
      <c r="H545" t="s">
        <v>61</v>
      </c>
      <c r="I545">
        <f t="shared" si="17"/>
        <v>0</v>
      </c>
      <c r="J545">
        <v>120967</v>
      </c>
      <c r="K545">
        <v>25</v>
      </c>
      <c r="L545">
        <v>847</v>
      </c>
      <c r="M545">
        <v>917</v>
      </c>
      <c r="N545" s="128">
        <v>-0.66379024228343841</v>
      </c>
      <c r="O545" s="1">
        <v>42173</v>
      </c>
      <c r="P545">
        <f t="shared" si="16"/>
        <v>0</v>
      </c>
      <c r="Q545" s="1"/>
      <c r="S545">
        <v>120967</v>
      </c>
    </row>
    <row r="546" spans="1:19" x14ac:dyDescent="0.3">
      <c r="A546">
        <v>120994</v>
      </c>
      <c r="C546" t="s">
        <v>113</v>
      </c>
      <c r="D546" t="s">
        <v>129</v>
      </c>
      <c r="E546" t="s">
        <v>112</v>
      </c>
      <c r="F546" t="s">
        <v>61</v>
      </c>
      <c r="G546" t="s">
        <v>112</v>
      </c>
      <c r="H546" t="s">
        <v>61</v>
      </c>
      <c r="I546">
        <f t="shared" si="17"/>
        <v>0</v>
      </c>
      <c r="J546">
        <v>120994</v>
      </c>
      <c r="K546">
        <v>26</v>
      </c>
      <c r="L546">
        <v>1018</v>
      </c>
      <c r="M546">
        <v>1043</v>
      </c>
      <c r="N546" s="128">
        <v>-0.20842886322897994</v>
      </c>
      <c r="O546" s="1">
        <v>42201</v>
      </c>
      <c r="P546">
        <f t="shared" si="16"/>
        <v>0</v>
      </c>
      <c r="Q546" s="1"/>
      <c r="S546">
        <v>120994</v>
      </c>
    </row>
    <row r="547" spans="1:19" x14ac:dyDescent="0.3">
      <c r="A547">
        <v>121006</v>
      </c>
      <c r="C547" t="s">
        <v>111</v>
      </c>
      <c r="D547" t="s">
        <v>130</v>
      </c>
      <c r="E547" t="s">
        <v>112</v>
      </c>
      <c r="F547" t="s">
        <v>61</v>
      </c>
      <c r="G547" t="s">
        <v>112</v>
      </c>
      <c r="H547" t="s">
        <v>61</v>
      </c>
      <c r="I547">
        <f t="shared" si="17"/>
        <v>0</v>
      </c>
      <c r="J547">
        <v>121006</v>
      </c>
      <c r="K547">
        <v>23</v>
      </c>
      <c r="L547">
        <v>526</v>
      </c>
      <c r="M547">
        <v>574</v>
      </c>
      <c r="N547" s="128">
        <v>-0.72716255112861683</v>
      </c>
      <c r="O547" s="1">
        <v>42180</v>
      </c>
      <c r="P547">
        <f t="shared" si="16"/>
        <v>0</v>
      </c>
      <c r="Q547" s="1"/>
      <c r="S547">
        <v>121006</v>
      </c>
    </row>
    <row r="548" spans="1:19" x14ac:dyDescent="0.3">
      <c r="A548">
        <v>121009</v>
      </c>
      <c r="C548" t="s">
        <v>111</v>
      </c>
      <c r="D548" t="s">
        <v>130</v>
      </c>
      <c r="E548" t="s">
        <v>112</v>
      </c>
      <c r="F548" t="s">
        <v>61</v>
      </c>
      <c r="G548" t="s">
        <v>112</v>
      </c>
      <c r="H548" t="s">
        <v>61</v>
      </c>
      <c r="I548">
        <f t="shared" si="17"/>
        <v>0</v>
      </c>
      <c r="J548">
        <v>121009</v>
      </c>
      <c r="K548">
        <v>23</v>
      </c>
      <c r="L548">
        <v>510</v>
      </c>
      <c r="M548">
        <v>590</v>
      </c>
      <c r="N548" s="128">
        <v>-1.1790714812085481</v>
      </c>
      <c r="O548" s="1">
        <v>42180</v>
      </c>
      <c r="P548">
        <f t="shared" si="16"/>
        <v>0</v>
      </c>
      <c r="Q548" s="1"/>
      <c r="S548">
        <v>121009</v>
      </c>
    </row>
    <row r="549" spans="1:19" x14ac:dyDescent="0.3">
      <c r="A549">
        <v>121080</v>
      </c>
      <c r="C549" t="s">
        <v>113</v>
      </c>
      <c r="D549" t="s">
        <v>129</v>
      </c>
      <c r="E549" t="s">
        <v>112</v>
      </c>
      <c r="F549" t="s">
        <v>61</v>
      </c>
      <c r="G549" t="s">
        <v>112</v>
      </c>
      <c r="H549" t="s">
        <v>61</v>
      </c>
      <c r="I549">
        <f t="shared" si="17"/>
        <v>0</v>
      </c>
      <c r="J549">
        <v>121080</v>
      </c>
      <c r="K549">
        <v>27</v>
      </c>
      <c r="L549">
        <v>1188</v>
      </c>
      <c r="M549">
        <v>1194</v>
      </c>
      <c r="N549" s="128">
        <v>-4.3696744592527856E-2</v>
      </c>
      <c r="O549" s="1">
        <v>42087</v>
      </c>
      <c r="P549">
        <f t="shared" si="16"/>
        <v>0</v>
      </c>
      <c r="Q549" s="1"/>
      <c r="S549">
        <v>121080</v>
      </c>
    </row>
    <row r="550" spans="1:19" x14ac:dyDescent="0.3">
      <c r="A550">
        <v>121098</v>
      </c>
      <c r="C550" t="s">
        <v>113</v>
      </c>
      <c r="D550" t="s">
        <v>129</v>
      </c>
      <c r="E550" t="s">
        <v>112</v>
      </c>
      <c r="F550" t="s">
        <v>61</v>
      </c>
      <c r="G550" t="s">
        <v>112</v>
      </c>
      <c r="H550" t="s">
        <v>61</v>
      </c>
      <c r="I550">
        <f t="shared" si="17"/>
        <v>0</v>
      </c>
      <c r="J550">
        <v>121098</v>
      </c>
      <c r="K550">
        <v>26</v>
      </c>
      <c r="L550">
        <v>800</v>
      </c>
      <c r="M550">
        <v>1064</v>
      </c>
      <c r="N550" s="128">
        <v>-2.1575678326250407</v>
      </c>
      <c r="O550" s="1">
        <v>42254</v>
      </c>
      <c r="P550">
        <f t="shared" si="16"/>
        <v>0</v>
      </c>
      <c r="Q550" s="1"/>
      <c r="S550">
        <v>121098</v>
      </c>
    </row>
    <row r="551" spans="1:19" x14ac:dyDescent="0.3">
      <c r="A551">
        <v>121099</v>
      </c>
      <c r="C551" t="s">
        <v>113</v>
      </c>
      <c r="D551" t="s">
        <v>129</v>
      </c>
      <c r="E551" t="s">
        <v>112</v>
      </c>
      <c r="F551" t="s">
        <v>61</v>
      </c>
      <c r="G551" t="s">
        <v>112</v>
      </c>
      <c r="H551" t="s">
        <v>61</v>
      </c>
      <c r="I551">
        <f t="shared" si="17"/>
        <v>0</v>
      </c>
      <c r="J551">
        <v>121099</v>
      </c>
      <c r="K551">
        <v>24</v>
      </c>
      <c r="L551">
        <v>805</v>
      </c>
      <c r="M551">
        <v>781</v>
      </c>
      <c r="N551" s="128">
        <v>0.26721594388465181</v>
      </c>
      <c r="O551" s="1">
        <v>42247</v>
      </c>
      <c r="P551">
        <f t="shared" si="16"/>
        <v>0</v>
      </c>
      <c r="Q551" s="1"/>
      <c r="S551">
        <v>121099</v>
      </c>
    </row>
    <row r="552" spans="1:19" x14ac:dyDescent="0.3">
      <c r="A552">
        <v>121108</v>
      </c>
      <c r="C552" t="s">
        <v>113</v>
      </c>
      <c r="D552" t="s">
        <v>129</v>
      </c>
      <c r="E552" t="s">
        <v>112</v>
      </c>
      <c r="F552" t="s">
        <v>61</v>
      </c>
      <c r="G552" t="s">
        <v>112</v>
      </c>
      <c r="H552" t="s">
        <v>61</v>
      </c>
      <c r="I552">
        <f t="shared" si="17"/>
        <v>0</v>
      </c>
      <c r="J552">
        <v>121108</v>
      </c>
      <c r="K552">
        <v>26</v>
      </c>
      <c r="L552">
        <v>510</v>
      </c>
      <c r="M552">
        <v>1038</v>
      </c>
      <c r="N552" s="128">
        <v>-4.4232219150540333</v>
      </c>
      <c r="O552" s="1">
        <v>42193</v>
      </c>
      <c r="P552">
        <f t="shared" si="16"/>
        <v>0</v>
      </c>
      <c r="Q552" s="1"/>
      <c r="S552">
        <v>121108</v>
      </c>
    </row>
    <row r="553" spans="1:19" x14ac:dyDescent="0.3">
      <c r="A553">
        <v>121141</v>
      </c>
      <c r="C553" t="s">
        <v>111</v>
      </c>
      <c r="D553" t="s">
        <v>130</v>
      </c>
      <c r="E553" t="s">
        <v>112</v>
      </c>
      <c r="F553" t="s">
        <v>61</v>
      </c>
      <c r="G553" t="s">
        <v>112</v>
      </c>
      <c r="H553" t="s">
        <v>61</v>
      </c>
      <c r="I553">
        <f t="shared" si="17"/>
        <v>0</v>
      </c>
      <c r="J553">
        <v>121141</v>
      </c>
      <c r="K553">
        <v>24</v>
      </c>
      <c r="L553">
        <v>550</v>
      </c>
      <c r="M553">
        <v>708</v>
      </c>
      <c r="N553" s="128">
        <v>-1.9405551461557355</v>
      </c>
      <c r="O553" s="1">
        <v>42113</v>
      </c>
      <c r="P553">
        <f t="shared" si="16"/>
        <v>0</v>
      </c>
      <c r="Q553" s="1"/>
      <c r="S553">
        <v>121141</v>
      </c>
    </row>
    <row r="554" spans="1:19" x14ac:dyDescent="0.3">
      <c r="A554">
        <v>121210</v>
      </c>
      <c r="C554" t="s">
        <v>113</v>
      </c>
      <c r="D554" t="s">
        <v>129</v>
      </c>
      <c r="E554" t="s">
        <v>112</v>
      </c>
      <c r="F554" t="s">
        <v>61</v>
      </c>
      <c r="G554" t="s">
        <v>112</v>
      </c>
      <c r="H554" t="s">
        <v>61</v>
      </c>
      <c r="I554">
        <f t="shared" si="17"/>
        <v>0</v>
      </c>
      <c r="J554">
        <v>121210</v>
      </c>
      <c r="K554">
        <v>22</v>
      </c>
      <c r="L554">
        <v>520</v>
      </c>
      <c r="M554">
        <v>513</v>
      </c>
      <c r="N554" s="128">
        <v>0.11865412323078225</v>
      </c>
      <c r="O554" s="1">
        <v>42109</v>
      </c>
      <c r="P554">
        <f t="shared" si="16"/>
        <v>0</v>
      </c>
      <c r="Q554" s="1"/>
      <c r="S554">
        <v>121210</v>
      </c>
    </row>
    <row r="555" spans="1:19" x14ac:dyDescent="0.3">
      <c r="A555">
        <v>121213</v>
      </c>
      <c r="C555" t="s">
        <v>113</v>
      </c>
      <c r="D555" t="s">
        <v>129</v>
      </c>
      <c r="E555" t="s">
        <v>112</v>
      </c>
      <c r="F555" t="s">
        <v>61</v>
      </c>
      <c r="G555" t="s">
        <v>112</v>
      </c>
      <c r="H555" t="s">
        <v>61</v>
      </c>
      <c r="I555">
        <f t="shared" si="17"/>
        <v>0</v>
      </c>
      <c r="J555">
        <v>121213</v>
      </c>
      <c r="K555">
        <v>23</v>
      </c>
      <c r="L555">
        <v>460</v>
      </c>
      <c r="M555">
        <v>574</v>
      </c>
      <c r="N555" s="128">
        <v>-1.727011058930465</v>
      </c>
      <c r="O555" s="1">
        <v>42123</v>
      </c>
      <c r="P555">
        <f t="shared" si="16"/>
        <v>0</v>
      </c>
      <c r="Q555" s="1"/>
      <c r="S555">
        <v>121213</v>
      </c>
    </row>
    <row r="556" spans="1:19" x14ac:dyDescent="0.3">
      <c r="A556">
        <v>121223</v>
      </c>
      <c r="C556" t="s">
        <v>111</v>
      </c>
      <c r="D556" t="s">
        <v>130</v>
      </c>
      <c r="E556" t="s">
        <v>112</v>
      </c>
      <c r="F556" t="s">
        <v>61</v>
      </c>
      <c r="G556" t="s">
        <v>112</v>
      </c>
      <c r="H556" t="s">
        <v>61</v>
      </c>
      <c r="I556">
        <f t="shared" si="17"/>
        <v>0</v>
      </c>
      <c r="J556">
        <v>121223</v>
      </c>
      <c r="K556">
        <v>21</v>
      </c>
      <c r="L556">
        <v>370</v>
      </c>
      <c r="M556">
        <v>389</v>
      </c>
      <c r="N556" s="128">
        <v>-0.42472337096233376</v>
      </c>
      <c r="O556" s="1">
        <v>42023</v>
      </c>
      <c r="P556">
        <f t="shared" si="16"/>
        <v>0</v>
      </c>
      <c r="Q556" s="1"/>
      <c r="S556">
        <v>121223</v>
      </c>
    </row>
    <row r="557" spans="1:19" x14ac:dyDescent="0.3">
      <c r="A557">
        <v>121224</v>
      </c>
      <c r="C557" t="s">
        <v>111</v>
      </c>
      <c r="D557" t="s">
        <v>130</v>
      </c>
      <c r="E557" t="s">
        <v>112</v>
      </c>
      <c r="F557" t="s">
        <v>61</v>
      </c>
      <c r="G557" t="s">
        <v>112</v>
      </c>
      <c r="H557" t="s">
        <v>61</v>
      </c>
      <c r="I557">
        <f t="shared" si="17"/>
        <v>0</v>
      </c>
      <c r="J557">
        <v>121224</v>
      </c>
      <c r="K557">
        <v>21</v>
      </c>
      <c r="L557">
        <v>368</v>
      </c>
      <c r="M557">
        <v>389</v>
      </c>
      <c r="N557" s="128">
        <v>-0.46943109422152679</v>
      </c>
      <c r="O557" s="1">
        <v>42027</v>
      </c>
      <c r="P557">
        <f t="shared" si="16"/>
        <v>0</v>
      </c>
      <c r="Q557" s="1"/>
      <c r="S557">
        <v>121224</v>
      </c>
    </row>
    <row r="558" spans="1:19" x14ac:dyDescent="0.3">
      <c r="A558">
        <v>121225</v>
      </c>
      <c r="C558" t="s">
        <v>113</v>
      </c>
      <c r="D558" t="s">
        <v>129</v>
      </c>
      <c r="E558" t="s">
        <v>112</v>
      </c>
      <c r="F558" t="s">
        <v>61</v>
      </c>
      <c r="G558" t="s">
        <v>112</v>
      </c>
      <c r="H558" t="s">
        <v>61</v>
      </c>
      <c r="I558">
        <f t="shared" si="17"/>
        <v>0</v>
      </c>
      <c r="J558">
        <v>121225</v>
      </c>
      <c r="K558">
        <v>24</v>
      </c>
      <c r="L558">
        <v>489</v>
      </c>
      <c r="M558">
        <v>691</v>
      </c>
      <c r="N558" s="128">
        <v>-2.5419996224753034</v>
      </c>
      <c r="O558" s="1">
        <v>42053</v>
      </c>
      <c r="P558">
        <f t="shared" si="16"/>
        <v>0</v>
      </c>
      <c r="Q558" s="1"/>
      <c r="S558">
        <v>121225</v>
      </c>
    </row>
    <row r="559" spans="1:19" x14ac:dyDescent="0.3">
      <c r="A559">
        <v>121228</v>
      </c>
      <c r="C559" t="s">
        <v>113</v>
      </c>
      <c r="D559" t="s">
        <v>129</v>
      </c>
      <c r="E559" t="s">
        <v>112</v>
      </c>
      <c r="F559" t="s">
        <v>61</v>
      </c>
      <c r="G559" t="s">
        <v>112</v>
      </c>
      <c r="H559" t="s">
        <v>61</v>
      </c>
      <c r="I559">
        <f t="shared" si="17"/>
        <v>0</v>
      </c>
      <c r="J559">
        <v>121228</v>
      </c>
      <c r="K559">
        <v>23</v>
      </c>
      <c r="L559">
        <v>596</v>
      </c>
      <c r="M559">
        <v>590</v>
      </c>
      <c r="N559" s="128">
        <v>8.8430361090641105E-2</v>
      </c>
      <c r="O559" s="1">
        <v>42304</v>
      </c>
      <c r="P559">
        <f t="shared" si="16"/>
        <v>0</v>
      </c>
      <c r="Q559" s="1"/>
      <c r="S559">
        <v>121228</v>
      </c>
    </row>
    <row r="560" spans="1:19" x14ac:dyDescent="0.3">
      <c r="A560">
        <v>121229</v>
      </c>
      <c r="C560" t="s">
        <v>113</v>
      </c>
      <c r="D560" t="s">
        <v>129</v>
      </c>
      <c r="E560" t="s">
        <v>112</v>
      </c>
      <c r="F560" t="s">
        <v>61</v>
      </c>
      <c r="G560" t="s">
        <v>112</v>
      </c>
      <c r="H560" t="s">
        <v>61</v>
      </c>
      <c r="I560">
        <f t="shared" si="17"/>
        <v>0</v>
      </c>
      <c r="J560">
        <v>121229</v>
      </c>
      <c r="K560">
        <v>24</v>
      </c>
      <c r="L560">
        <v>677</v>
      </c>
      <c r="M560">
        <v>763</v>
      </c>
      <c r="N560" s="128">
        <v>-0.98011282694170598</v>
      </c>
      <c r="O560" s="1">
        <v>42137</v>
      </c>
      <c r="P560">
        <f t="shared" si="16"/>
        <v>0</v>
      </c>
      <c r="Q560" s="1"/>
      <c r="S560">
        <v>121229</v>
      </c>
    </row>
    <row r="561" spans="1:19" x14ac:dyDescent="0.3">
      <c r="A561">
        <v>121252</v>
      </c>
      <c r="C561" t="s">
        <v>113</v>
      </c>
      <c r="D561" t="s">
        <v>129</v>
      </c>
      <c r="E561" t="s">
        <v>112</v>
      </c>
      <c r="F561" t="s">
        <v>61</v>
      </c>
      <c r="G561" t="s">
        <v>112</v>
      </c>
      <c r="H561" t="s">
        <v>61</v>
      </c>
      <c r="I561">
        <f t="shared" si="17"/>
        <v>0</v>
      </c>
      <c r="J561">
        <v>121252</v>
      </c>
      <c r="K561">
        <v>27</v>
      </c>
      <c r="L561">
        <v>1150</v>
      </c>
      <c r="M561">
        <v>1222</v>
      </c>
      <c r="N561" s="128">
        <v>-0.51234611826656229</v>
      </c>
      <c r="O561" s="1">
        <v>42146</v>
      </c>
      <c r="P561">
        <f t="shared" si="16"/>
        <v>0</v>
      </c>
      <c r="Q561" s="1"/>
      <c r="S561">
        <v>121252</v>
      </c>
    </row>
    <row r="562" spans="1:19" x14ac:dyDescent="0.3">
      <c r="A562">
        <v>121300</v>
      </c>
      <c r="C562" t="s">
        <v>113</v>
      </c>
      <c r="D562" t="s">
        <v>129</v>
      </c>
      <c r="E562" t="s">
        <v>112</v>
      </c>
      <c r="F562" t="s">
        <v>61</v>
      </c>
      <c r="G562" t="s">
        <v>112</v>
      </c>
      <c r="H562" t="s">
        <v>61</v>
      </c>
      <c r="I562">
        <f t="shared" si="17"/>
        <v>0</v>
      </c>
      <c r="J562">
        <v>121300</v>
      </c>
      <c r="K562">
        <v>25</v>
      </c>
      <c r="L562">
        <v>914</v>
      </c>
      <c r="M562">
        <v>893</v>
      </c>
      <c r="N562" s="128">
        <v>0.20448902088709284</v>
      </c>
      <c r="O562" s="1">
        <v>42195</v>
      </c>
      <c r="P562">
        <f t="shared" si="16"/>
        <v>0</v>
      </c>
      <c r="Q562" s="1"/>
      <c r="S562">
        <v>121300</v>
      </c>
    </row>
    <row r="563" spans="1:19" x14ac:dyDescent="0.3">
      <c r="A563">
        <v>121323</v>
      </c>
      <c r="C563" t="s">
        <v>113</v>
      </c>
      <c r="D563" t="s">
        <v>129</v>
      </c>
      <c r="E563" t="s">
        <v>112</v>
      </c>
      <c r="F563" t="s">
        <v>61</v>
      </c>
      <c r="G563" t="s">
        <v>112</v>
      </c>
      <c r="H563" t="s">
        <v>61</v>
      </c>
      <c r="I563">
        <f t="shared" si="17"/>
        <v>0</v>
      </c>
      <c r="J563">
        <v>121323</v>
      </c>
      <c r="K563">
        <v>24</v>
      </c>
      <c r="L563">
        <v>680</v>
      </c>
      <c r="M563">
        <v>691</v>
      </c>
      <c r="N563" s="128">
        <v>-0.13842572201598188</v>
      </c>
      <c r="O563" s="1">
        <v>42285</v>
      </c>
      <c r="P563">
        <f t="shared" si="16"/>
        <v>0</v>
      </c>
      <c r="Q563" s="1"/>
      <c r="S563">
        <v>121323</v>
      </c>
    </row>
    <row r="564" spans="1:19" x14ac:dyDescent="0.3">
      <c r="A564">
        <v>121339</v>
      </c>
      <c r="C564" t="s">
        <v>113</v>
      </c>
      <c r="D564" t="s">
        <v>129</v>
      </c>
      <c r="E564" t="s">
        <v>112</v>
      </c>
      <c r="F564" t="s">
        <v>61</v>
      </c>
      <c r="G564" t="s">
        <v>112</v>
      </c>
      <c r="H564" t="s">
        <v>61</v>
      </c>
      <c r="I564">
        <f t="shared" si="17"/>
        <v>0</v>
      </c>
      <c r="J564">
        <v>121339</v>
      </c>
      <c r="K564">
        <v>25</v>
      </c>
      <c r="L564">
        <v>795</v>
      </c>
      <c r="M564">
        <v>897</v>
      </c>
      <c r="N564" s="128">
        <v>-0.9888032572342591</v>
      </c>
      <c r="O564" s="1">
        <v>42194</v>
      </c>
      <c r="P564">
        <f t="shared" si="16"/>
        <v>0</v>
      </c>
      <c r="Q564" s="1"/>
      <c r="S564">
        <v>121339</v>
      </c>
    </row>
    <row r="565" spans="1:19" x14ac:dyDescent="0.3">
      <c r="A565">
        <v>121342</v>
      </c>
      <c r="C565" t="s">
        <v>113</v>
      </c>
      <c r="D565" t="s">
        <v>129</v>
      </c>
      <c r="E565" t="s">
        <v>112</v>
      </c>
      <c r="F565" t="s">
        <v>61</v>
      </c>
      <c r="G565" t="s">
        <v>112</v>
      </c>
      <c r="H565" t="s">
        <v>61</v>
      </c>
      <c r="I565">
        <f t="shared" si="17"/>
        <v>0</v>
      </c>
      <c r="J565">
        <v>121342</v>
      </c>
      <c r="K565">
        <v>25</v>
      </c>
      <c r="L565">
        <v>590</v>
      </c>
      <c r="M565">
        <v>834</v>
      </c>
      <c r="N565" s="128">
        <v>-2.5440517151496191</v>
      </c>
      <c r="O565" s="1">
        <v>41946</v>
      </c>
      <c r="P565">
        <f t="shared" si="16"/>
        <v>0</v>
      </c>
      <c r="Q565" s="1"/>
      <c r="S565">
        <v>121342</v>
      </c>
    </row>
    <row r="566" spans="1:19" x14ac:dyDescent="0.3">
      <c r="A566">
        <v>121362</v>
      </c>
      <c r="C566" t="s">
        <v>113</v>
      </c>
      <c r="D566" t="s">
        <v>129</v>
      </c>
      <c r="E566" t="s">
        <v>112</v>
      </c>
      <c r="F566" t="s">
        <v>61</v>
      </c>
      <c r="G566" t="s">
        <v>112</v>
      </c>
      <c r="H566" t="s">
        <v>61</v>
      </c>
      <c r="I566">
        <f t="shared" si="17"/>
        <v>0</v>
      </c>
      <c r="J566">
        <v>121362</v>
      </c>
      <c r="K566">
        <v>26</v>
      </c>
      <c r="L566">
        <v>945</v>
      </c>
      <c r="M566">
        <v>1038</v>
      </c>
      <c r="N566" s="128">
        <v>-0.77909022367429004</v>
      </c>
      <c r="O566" s="1">
        <v>42088</v>
      </c>
      <c r="P566">
        <f t="shared" si="16"/>
        <v>0</v>
      </c>
      <c r="Q566" s="1"/>
      <c r="S566">
        <v>121362</v>
      </c>
    </row>
    <row r="567" spans="1:19" x14ac:dyDescent="0.3">
      <c r="A567">
        <v>121470</v>
      </c>
      <c r="C567" t="s">
        <v>113</v>
      </c>
      <c r="D567" t="s">
        <v>129</v>
      </c>
      <c r="E567" t="s">
        <v>112</v>
      </c>
      <c r="F567" t="s">
        <v>61</v>
      </c>
      <c r="G567" t="s">
        <v>112</v>
      </c>
      <c r="H567" t="s">
        <v>61</v>
      </c>
      <c r="I567">
        <f t="shared" si="17"/>
        <v>0</v>
      </c>
      <c r="J567">
        <v>121470</v>
      </c>
      <c r="K567">
        <v>27</v>
      </c>
      <c r="L567">
        <v>1240</v>
      </c>
      <c r="M567">
        <v>1245</v>
      </c>
      <c r="N567" s="128">
        <v>-3.4922297887200977E-2</v>
      </c>
      <c r="O567" s="1">
        <v>42073</v>
      </c>
      <c r="P567">
        <f t="shared" si="16"/>
        <v>0</v>
      </c>
      <c r="Q567" s="1"/>
      <c r="S567">
        <v>121470</v>
      </c>
    </row>
    <row r="568" spans="1:19" x14ac:dyDescent="0.3">
      <c r="A568">
        <v>121530</v>
      </c>
      <c r="C568" t="s">
        <v>113</v>
      </c>
      <c r="D568" t="s">
        <v>129</v>
      </c>
      <c r="E568" t="s">
        <v>114</v>
      </c>
      <c r="F568" t="s">
        <v>60</v>
      </c>
      <c r="G568" t="s">
        <v>112</v>
      </c>
      <c r="H568" t="s">
        <v>61</v>
      </c>
      <c r="I568">
        <f t="shared" si="17"/>
        <v>0</v>
      </c>
      <c r="J568">
        <v>121530</v>
      </c>
      <c r="K568">
        <v>24</v>
      </c>
      <c r="L568">
        <v>567</v>
      </c>
      <c r="M568">
        <v>744</v>
      </c>
      <c r="N568" s="128">
        <v>-2.0687237026647964</v>
      </c>
      <c r="O568" s="1">
        <v>42164</v>
      </c>
      <c r="P568">
        <f t="shared" si="16"/>
        <v>0</v>
      </c>
      <c r="Q568" s="1"/>
      <c r="S568">
        <v>121530</v>
      </c>
    </row>
    <row r="569" spans="1:19" x14ac:dyDescent="0.3">
      <c r="A569">
        <v>121562</v>
      </c>
      <c r="C569" t="s">
        <v>113</v>
      </c>
      <c r="D569" t="s">
        <v>129</v>
      </c>
      <c r="E569" t="s">
        <v>112</v>
      </c>
      <c r="F569" t="s">
        <v>61</v>
      </c>
      <c r="G569" t="s">
        <v>112</v>
      </c>
      <c r="H569" t="s">
        <v>61</v>
      </c>
      <c r="I569">
        <f t="shared" si="17"/>
        <v>0</v>
      </c>
      <c r="J569">
        <v>121562</v>
      </c>
      <c r="K569">
        <v>27</v>
      </c>
      <c r="L569">
        <v>645</v>
      </c>
      <c r="M569">
        <v>1194</v>
      </c>
      <c r="N569" s="128">
        <v>-3.998252130216299</v>
      </c>
      <c r="O569" s="1">
        <v>42128</v>
      </c>
      <c r="P569">
        <f t="shared" si="16"/>
        <v>0</v>
      </c>
      <c r="Q569" s="1"/>
      <c r="S569">
        <v>121562</v>
      </c>
    </row>
    <row r="570" spans="1:19" x14ac:dyDescent="0.3">
      <c r="A570">
        <v>121604</v>
      </c>
      <c r="C570" t="s">
        <v>113</v>
      </c>
      <c r="D570" t="s">
        <v>129</v>
      </c>
      <c r="E570" t="s">
        <v>112</v>
      </c>
      <c r="F570" t="s">
        <v>61</v>
      </c>
      <c r="G570" t="s">
        <v>112</v>
      </c>
      <c r="H570" t="s">
        <v>61</v>
      </c>
      <c r="I570">
        <f t="shared" si="17"/>
        <v>0</v>
      </c>
      <c r="J570">
        <v>121604</v>
      </c>
      <c r="K570">
        <v>24</v>
      </c>
      <c r="L570">
        <v>590</v>
      </c>
      <c r="M570">
        <v>800</v>
      </c>
      <c r="N570" s="128">
        <v>-2.2826086956521738</v>
      </c>
      <c r="O570" s="1">
        <v>42318</v>
      </c>
      <c r="P570">
        <f t="shared" si="16"/>
        <v>0</v>
      </c>
      <c r="Q570" s="1"/>
      <c r="S570">
        <v>121604</v>
      </c>
    </row>
    <row r="571" spans="1:19" x14ac:dyDescent="0.3">
      <c r="A571">
        <v>121626</v>
      </c>
      <c r="C571" t="s">
        <v>113</v>
      </c>
      <c r="D571" t="s">
        <v>129</v>
      </c>
      <c r="E571" t="s">
        <v>112</v>
      </c>
      <c r="F571" t="s">
        <v>61</v>
      </c>
      <c r="G571" t="s">
        <v>112</v>
      </c>
      <c r="H571" t="s">
        <v>61</v>
      </c>
      <c r="I571">
        <f t="shared" si="17"/>
        <v>0</v>
      </c>
      <c r="J571">
        <v>121626</v>
      </c>
      <c r="K571">
        <v>26</v>
      </c>
      <c r="L571">
        <v>940</v>
      </c>
      <c r="M571">
        <v>954</v>
      </c>
      <c r="N571" s="128">
        <v>-0.12760915139914319</v>
      </c>
      <c r="O571" s="1">
        <v>42205</v>
      </c>
      <c r="P571">
        <f t="shared" si="16"/>
        <v>0</v>
      </c>
      <c r="Q571" s="1"/>
      <c r="S571">
        <v>121626</v>
      </c>
    </row>
    <row r="572" spans="1:19" x14ac:dyDescent="0.3">
      <c r="A572">
        <v>121664</v>
      </c>
      <c r="C572" t="s">
        <v>113</v>
      </c>
      <c r="D572" t="s">
        <v>129</v>
      </c>
      <c r="E572" t="s">
        <v>112</v>
      </c>
      <c r="F572" t="s">
        <v>61</v>
      </c>
      <c r="G572" t="s">
        <v>112</v>
      </c>
      <c r="H572" t="s">
        <v>61</v>
      </c>
      <c r="I572">
        <f t="shared" si="17"/>
        <v>0</v>
      </c>
      <c r="J572">
        <v>121664</v>
      </c>
      <c r="K572">
        <v>24</v>
      </c>
      <c r="L572">
        <v>700</v>
      </c>
      <c r="M572">
        <v>781</v>
      </c>
      <c r="N572" s="128">
        <v>-0.9018538106106998</v>
      </c>
      <c r="O572" s="1">
        <v>42106</v>
      </c>
      <c r="P572">
        <f t="shared" si="16"/>
        <v>0</v>
      </c>
      <c r="Q572" s="1"/>
      <c r="S572">
        <v>121664</v>
      </c>
    </row>
    <row r="573" spans="1:19" x14ac:dyDescent="0.3">
      <c r="A573">
        <v>121665</v>
      </c>
      <c r="C573" t="s">
        <v>113</v>
      </c>
      <c r="D573" t="s">
        <v>129</v>
      </c>
      <c r="E573" t="s">
        <v>112</v>
      </c>
      <c r="F573" t="s">
        <v>61</v>
      </c>
      <c r="G573" t="s">
        <v>112</v>
      </c>
      <c r="H573" t="s">
        <v>61</v>
      </c>
      <c r="I573">
        <f t="shared" si="17"/>
        <v>0</v>
      </c>
      <c r="J573">
        <v>121665</v>
      </c>
      <c r="K573">
        <v>24</v>
      </c>
      <c r="L573">
        <v>722</v>
      </c>
      <c r="M573">
        <v>708</v>
      </c>
      <c r="N573" s="128">
        <v>0.17194792434291328</v>
      </c>
      <c r="O573" s="1">
        <v>42208</v>
      </c>
      <c r="P573">
        <f t="shared" si="16"/>
        <v>0</v>
      </c>
      <c r="Q573" s="1"/>
      <c r="S573">
        <v>121665</v>
      </c>
    </row>
    <row r="574" spans="1:19" x14ac:dyDescent="0.3">
      <c r="A574">
        <v>121674</v>
      </c>
      <c r="C574" t="s">
        <v>113</v>
      </c>
      <c r="D574" t="s">
        <v>129</v>
      </c>
      <c r="E574" t="s">
        <v>112</v>
      </c>
      <c r="F574" t="s">
        <v>61</v>
      </c>
      <c r="G574" t="s">
        <v>112</v>
      </c>
      <c r="H574" t="s">
        <v>61</v>
      </c>
      <c r="I574">
        <f t="shared" si="17"/>
        <v>0</v>
      </c>
      <c r="J574">
        <v>121674</v>
      </c>
      <c r="K574">
        <v>26</v>
      </c>
      <c r="L574">
        <v>670</v>
      </c>
      <c r="M574">
        <v>933</v>
      </c>
      <c r="N574" s="128">
        <v>-2.4511859825714151</v>
      </c>
      <c r="O574" s="1">
        <v>42164</v>
      </c>
      <c r="P574">
        <f t="shared" si="16"/>
        <v>0</v>
      </c>
      <c r="Q574" s="1"/>
      <c r="S574">
        <v>121674</v>
      </c>
    </row>
    <row r="575" spans="1:19" x14ac:dyDescent="0.3">
      <c r="A575">
        <v>121796</v>
      </c>
      <c r="C575" t="s">
        <v>113</v>
      </c>
      <c r="D575" t="s">
        <v>129</v>
      </c>
      <c r="E575" t="s">
        <v>112</v>
      </c>
      <c r="F575" t="s">
        <v>61</v>
      </c>
      <c r="G575" t="s">
        <v>112</v>
      </c>
      <c r="H575" t="s">
        <v>61</v>
      </c>
      <c r="I575">
        <f t="shared" si="17"/>
        <v>0</v>
      </c>
      <c r="J575">
        <v>121796</v>
      </c>
      <c r="K575">
        <v>26</v>
      </c>
      <c r="L575">
        <v>872</v>
      </c>
      <c r="M575">
        <v>1086</v>
      </c>
      <c r="N575" s="128">
        <v>-1.7135078869405076</v>
      </c>
      <c r="O575" s="1">
        <v>42166</v>
      </c>
      <c r="P575">
        <f t="shared" si="16"/>
        <v>0</v>
      </c>
      <c r="Q575" s="1"/>
      <c r="S575">
        <v>121796</v>
      </c>
    </row>
    <row r="576" spans="1:19" x14ac:dyDescent="0.3">
      <c r="A576">
        <v>121797</v>
      </c>
      <c r="C576" t="s">
        <v>113</v>
      </c>
      <c r="D576" t="s">
        <v>129</v>
      </c>
      <c r="E576" t="s">
        <v>112</v>
      </c>
      <c r="F576" t="s">
        <v>61</v>
      </c>
      <c r="G576" t="s">
        <v>112</v>
      </c>
      <c r="H576" t="s">
        <v>61</v>
      </c>
      <c r="I576">
        <f t="shared" si="17"/>
        <v>0</v>
      </c>
      <c r="J576">
        <v>121797</v>
      </c>
      <c r="K576">
        <v>27</v>
      </c>
      <c r="L576">
        <v>1200</v>
      </c>
      <c r="M576">
        <v>1217</v>
      </c>
      <c r="N576" s="128">
        <v>-0.12146761459040405</v>
      </c>
      <c r="O576" s="1">
        <v>42032</v>
      </c>
      <c r="P576">
        <f t="shared" si="16"/>
        <v>0</v>
      </c>
      <c r="Q576" s="1"/>
      <c r="S576">
        <v>121797</v>
      </c>
    </row>
    <row r="577" spans="1:19" x14ac:dyDescent="0.3">
      <c r="A577">
        <v>121819</v>
      </c>
      <c r="C577" t="s">
        <v>113</v>
      </c>
      <c r="D577" t="s">
        <v>129</v>
      </c>
      <c r="E577" t="s">
        <v>112</v>
      </c>
      <c r="F577" t="s">
        <v>61</v>
      </c>
      <c r="G577" t="s">
        <v>112</v>
      </c>
      <c r="H577" t="s">
        <v>61</v>
      </c>
      <c r="I577">
        <f t="shared" si="17"/>
        <v>0</v>
      </c>
      <c r="J577">
        <v>121819</v>
      </c>
      <c r="K577">
        <v>23</v>
      </c>
      <c r="L577">
        <v>525</v>
      </c>
      <c r="M577">
        <v>605</v>
      </c>
      <c r="N577" s="128">
        <v>-1.1498383039885016</v>
      </c>
      <c r="O577" s="1">
        <v>42123</v>
      </c>
      <c r="P577">
        <f t="shared" si="16"/>
        <v>0</v>
      </c>
      <c r="Q577" s="1"/>
      <c r="S577">
        <v>121819</v>
      </c>
    </row>
    <row r="578" spans="1:19" x14ac:dyDescent="0.3">
      <c r="A578">
        <v>121900</v>
      </c>
      <c r="C578" t="s">
        <v>113</v>
      </c>
      <c r="D578" t="s">
        <v>129</v>
      </c>
      <c r="E578" t="s">
        <v>112</v>
      </c>
      <c r="F578" t="s">
        <v>61</v>
      </c>
      <c r="G578" t="s">
        <v>112</v>
      </c>
      <c r="H578" t="s">
        <v>61</v>
      </c>
      <c r="I578">
        <f t="shared" si="17"/>
        <v>0</v>
      </c>
      <c r="J578">
        <v>121900</v>
      </c>
      <c r="K578">
        <v>26</v>
      </c>
      <c r="L578">
        <v>906</v>
      </c>
      <c r="M578">
        <v>1064</v>
      </c>
      <c r="N578" s="128">
        <v>-1.2912716574043805</v>
      </c>
      <c r="O578" s="1">
        <v>42139</v>
      </c>
      <c r="P578">
        <f t="shared" ref="P578:P641" si="18">IF(J578=S578,0,1)</f>
        <v>0</v>
      </c>
      <c r="Q578" s="1"/>
      <c r="S578">
        <v>121900</v>
      </c>
    </row>
    <row r="579" spans="1:19" x14ac:dyDescent="0.3">
      <c r="A579">
        <v>121904</v>
      </c>
      <c r="C579" t="s">
        <v>113</v>
      </c>
      <c r="D579" t="s">
        <v>129</v>
      </c>
      <c r="E579" t="s">
        <v>112</v>
      </c>
      <c r="F579" t="s">
        <v>61</v>
      </c>
      <c r="G579" t="s">
        <v>112</v>
      </c>
      <c r="H579" t="s">
        <v>61</v>
      </c>
      <c r="I579">
        <f t="shared" ref="I579:I642" si="19">IF(A579=S579,0,1)</f>
        <v>0</v>
      </c>
      <c r="J579">
        <v>121904</v>
      </c>
      <c r="K579">
        <v>27</v>
      </c>
      <c r="L579">
        <v>1623</v>
      </c>
      <c r="M579">
        <v>1176</v>
      </c>
      <c r="N579" s="128">
        <v>3.3052351375332738</v>
      </c>
      <c r="O579" s="1">
        <v>42096</v>
      </c>
      <c r="P579">
        <f t="shared" si="18"/>
        <v>0</v>
      </c>
      <c r="Q579" s="1"/>
      <c r="S579">
        <v>121904</v>
      </c>
    </row>
    <row r="580" spans="1:19" x14ac:dyDescent="0.3">
      <c r="A580">
        <v>121940</v>
      </c>
      <c r="C580" t="s">
        <v>113</v>
      </c>
      <c r="D580" t="s">
        <v>129</v>
      </c>
      <c r="E580" t="s">
        <v>112</v>
      </c>
      <c r="F580" t="s">
        <v>61</v>
      </c>
      <c r="G580" t="s">
        <v>112</v>
      </c>
      <c r="H580" t="s">
        <v>61</v>
      </c>
      <c r="I580">
        <f t="shared" si="19"/>
        <v>0</v>
      </c>
      <c r="J580">
        <v>121940</v>
      </c>
      <c r="K580">
        <v>24</v>
      </c>
      <c r="L580">
        <v>813</v>
      </c>
      <c r="M580">
        <v>763</v>
      </c>
      <c r="N580" s="128">
        <v>0.56983303891959658</v>
      </c>
      <c r="O580" s="1">
        <v>42261</v>
      </c>
      <c r="P580">
        <f t="shared" si="18"/>
        <v>0</v>
      </c>
      <c r="Q580" s="1"/>
      <c r="S580">
        <v>121940</v>
      </c>
    </row>
    <row r="581" spans="1:19" x14ac:dyDescent="0.3">
      <c r="A581">
        <v>122048</v>
      </c>
      <c r="C581" t="s">
        <v>113</v>
      </c>
      <c r="D581" t="s">
        <v>129</v>
      </c>
      <c r="E581" t="s">
        <v>112</v>
      </c>
      <c r="F581" t="s">
        <v>61</v>
      </c>
      <c r="G581" t="s">
        <v>112</v>
      </c>
      <c r="H581" t="s">
        <v>61</v>
      </c>
      <c r="I581">
        <f t="shared" si="19"/>
        <v>0</v>
      </c>
      <c r="J581">
        <v>122048</v>
      </c>
      <c r="K581">
        <v>22</v>
      </c>
      <c r="L581">
        <v>485</v>
      </c>
      <c r="M581">
        <v>543</v>
      </c>
      <c r="N581" s="128">
        <v>-0.92881735927616305</v>
      </c>
      <c r="O581" s="1">
        <v>42049</v>
      </c>
      <c r="P581">
        <f t="shared" si="18"/>
        <v>0</v>
      </c>
      <c r="Q581" s="1"/>
      <c r="S581">
        <v>122048</v>
      </c>
    </row>
    <row r="582" spans="1:19" x14ac:dyDescent="0.3">
      <c r="A582">
        <v>122056</v>
      </c>
      <c r="C582" t="s">
        <v>113</v>
      </c>
      <c r="D582" t="s">
        <v>129</v>
      </c>
      <c r="E582" t="s">
        <v>112</v>
      </c>
      <c r="F582" t="s">
        <v>61</v>
      </c>
      <c r="G582" t="s">
        <v>112</v>
      </c>
      <c r="H582" t="s">
        <v>61</v>
      </c>
      <c r="I582">
        <f t="shared" si="19"/>
        <v>0</v>
      </c>
      <c r="J582">
        <v>122056</v>
      </c>
      <c r="K582">
        <v>26</v>
      </c>
      <c r="L582">
        <v>805</v>
      </c>
      <c r="M582">
        <v>933</v>
      </c>
      <c r="N582" s="128">
        <v>-1.1929726455100425</v>
      </c>
      <c r="O582" s="1">
        <v>42230</v>
      </c>
      <c r="P582">
        <f t="shared" si="18"/>
        <v>0</v>
      </c>
      <c r="Q582" s="1"/>
      <c r="S582">
        <v>122056</v>
      </c>
    </row>
    <row r="583" spans="1:19" x14ac:dyDescent="0.3">
      <c r="A583">
        <v>122099</v>
      </c>
      <c r="C583" t="s">
        <v>113</v>
      </c>
      <c r="D583" t="s">
        <v>129</v>
      </c>
      <c r="E583" t="s">
        <v>112</v>
      </c>
      <c r="F583" t="s">
        <v>61</v>
      </c>
      <c r="G583" t="s">
        <v>112</v>
      </c>
      <c r="H583" t="s">
        <v>61</v>
      </c>
      <c r="I583">
        <f t="shared" si="19"/>
        <v>0</v>
      </c>
      <c r="J583">
        <v>122099</v>
      </c>
      <c r="K583">
        <v>26</v>
      </c>
      <c r="L583">
        <v>914</v>
      </c>
      <c r="M583">
        <v>958</v>
      </c>
      <c r="N583" s="128">
        <v>-0.39938277207951345</v>
      </c>
      <c r="O583" s="1">
        <v>42124</v>
      </c>
      <c r="P583">
        <f t="shared" si="18"/>
        <v>0</v>
      </c>
      <c r="Q583" s="1"/>
      <c r="S583">
        <v>122099</v>
      </c>
    </row>
    <row r="584" spans="1:19" x14ac:dyDescent="0.3">
      <c r="A584">
        <v>122100</v>
      </c>
      <c r="C584" t="s">
        <v>113</v>
      </c>
      <c r="D584" t="s">
        <v>129</v>
      </c>
      <c r="E584" t="s">
        <v>112</v>
      </c>
      <c r="F584" t="s">
        <v>61</v>
      </c>
      <c r="G584" t="s">
        <v>112</v>
      </c>
      <c r="H584" t="s">
        <v>61</v>
      </c>
      <c r="I584">
        <f t="shared" si="19"/>
        <v>0</v>
      </c>
      <c r="J584">
        <v>122100</v>
      </c>
      <c r="K584">
        <v>26</v>
      </c>
      <c r="L584">
        <v>965</v>
      </c>
      <c r="M584">
        <v>1000</v>
      </c>
      <c r="N584" s="128">
        <v>-0.30434782608695654</v>
      </c>
      <c r="O584" s="1">
        <v>42223</v>
      </c>
      <c r="P584">
        <f t="shared" si="18"/>
        <v>0</v>
      </c>
      <c r="Q584" s="1"/>
      <c r="S584">
        <v>122100</v>
      </c>
    </row>
    <row r="585" spans="1:19" x14ac:dyDescent="0.3">
      <c r="A585">
        <v>122128</v>
      </c>
      <c r="C585" t="s">
        <v>113</v>
      </c>
      <c r="D585" t="s">
        <v>129</v>
      </c>
      <c r="E585" t="s">
        <v>112</v>
      </c>
      <c r="F585" t="s">
        <v>61</v>
      </c>
      <c r="G585" t="s">
        <v>112</v>
      </c>
      <c r="H585" t="s">
        <v>61</v>
      </c>
      <c r="I585">
        <f t="shared" si="19"/>
        <v>0</v>
      </c>
      <c r="J585">
        <v>122128</v>
      </c>
      <c r="K585">
        <v>27</v>
      </c>
      <c r="L585">
        <v>1040</v>
      </c>
      <c r="M585">
        <v>1082</v>
      </c>
      <c r="N585" s="128">
        <v>-0.33753917865466526</v>
      </c>
      <c r="O585" s="1">
        <v>42214</v>
      </c>
      <c r="P585">
        <f t="shared" si="18"/>
        <v>0</v>
      </c>
      <c r="Q585" s="1"/>
      <c r="S585">
        <v>122128</v>
      </c>
    </row>
    <row r="586" spans="1:19" x14ac:dyDescent="0.3">
      <c r="A586">
        <v>122166</v>
      </c>
      <c r="C586" t="s">
        <v>113</v>
      </c>
      <c r="D586" t="s">
        <v>129</v>
      </c>
      <c r="E586" t="s">
        <v>112</v>
      </c>
      <c r="F586" t="s">
        <v>61</v>
      </c>
      <c r="G586" t="s">
        <v>112</v>
      </c>
      <c r="H586" t="s">
        <v>61</v>
      </c>
      <c r="I586">
        <f t="shared" si="19"/>
        <v>0</v>
      </c>
      <c r="J586">
        <v>122166</v>
      </c>
      <c r="K586">
        <v>26</v>
      </c>
      <c r="L586">
        <v>950</v>
      </c>
      <c r="M586">
        <v>1017</v>
      </c>
      <c r="N586" s="128">
        <v>-0.57286990722927622</v>
      </c>
      <c r="O586" s="1">
        <v>42143</v>
      </c>
      <c r="P586">
        <f t="shared" si="18"/>
        <v>0</v>
      </c>
      <c r="Q586" s="1"/>
      <c r="S586">
        <v>122166</v>
      </c>
    </row>
    <row r="587" spans="1:19" x14ac:dyDescent="0.3">
      <c r="A587">
        <v>122243</v>
      </c>
      <c r="C587" t="s">
        <v>113</v>
      </c>
      <c r="D587" t="s">
        <v>129</v>
      </c>
      <c r="E587" t="s">
        <v>112</v>
      </c>
      <c r="F587" t="s">
        <v>61</v>
      </c>
      <c r="G587" t="s">
        <v>112</v>
      </c>
      <c r="H587" t="s">
        <v>61</v>
      </c>
      <c r="I587">
        <f t="shared" si="19"/>
        <v>0</v>
      </c>
      <c r="J587">
        <v>122243</v>
      </c>
      <c r="K587">
        <v>25</v>
      </c>
      <c r="L587">
        <v>1047</v>
      </c>
      <c r="M587">
        <v>897</v>
      </c>
      <c r="N587" s="128">
        <v>1.4541224371092045</v>
      </c>
      <c r="O587" s="1">
        <v>42186</v>
      </c>
      <c r="P587">
        <f t="shared" si="18"/>
        <v>0</v>
      </c>
      <c r="Q587" s="1"/>
      <c r="S587">
        <v>122243</v>
      </c>
    </row>
    <row r="588" spans="1:19" x14ac:dyDescent="0.3">
      <c r="A588">
        <v>122247</v>
      </c>
      <c r="C588" t="s">
        <v>113</v>
      </c>
      <c r="D588" t="s">
        <v>129</v>
      </c>
      <c r="E588" t="s">
        <v>112</v>
      </c>
      <c r="F588" t="s">
        <v>61</v>
      </c>
      <c r="G588" t="s">
        <v>112</v>
      </c>
      <c r="H588" t="s">
        <v>61</v>
      </c>
      <c r="I588">
        <f t="shared" si="19"/>
        <v>0</v>
      </c>
      <c r="J588">
        <v>122247</v>
      </c>
      <c r="K588">
        <v>23</v>
      </c>
      <c r="L588">
        <v>760</v>
      </c>
      <c r="M588">
        <v>673</v>
      </c>
      <c r="N588" s="128">
        <v>1.1241036242651332</v>
      </c>
      <c r="O588" s="1">
        <v>42222</v>
      </c>
      <c r="P588">
        <f t="shared" si="18"/>
        <v>0</v>
      </c>
      <c r="Q588" s="1"/>
      <c r="S588">
        <v>122247</v>
      </c>
    </row>
    <row r="589" spans="1:19" x14ac:dyDescent="0.3">
      <c r="A589">
        <v>122314</v>
      </c>
      <c r="C589" t="s">
        <v>113</v>
      </c>
      <c r="D589" t="s">
        <v>129</v>
      </c>
      <c r="E589" t="s">
        <v>112</v>
      </c>
      <c r="F589" t="s">
        <v>61</v>
      </c>
      <c r="G589" t="s">
        <v>112</v>
      </c>
      <c r="H589" t="s">
        <v>61</v>
      </c>
      <c r="I589">
        <f t="shared" si="19"/>
        <v>0</v>
      </c>
      <c r="J589">
        <v>122314</v>
      </c>
      <c r="K589">
        <v>27</v>
      </c>
      <c r="L589">
        <v>641</v>
      </c>
      <c r="M589">
        <v>1153</v>
      </c>
      <c r="N589" s="128">
        <v>-3.8613824050680643</v>
      </c>
      <c r="O589" s="1">
        <v>42154</v>
      </c>
      <c r="P589">
        <f t="shared" si="18"/>
        <v>0</v>
      </c>
      <c r="Q589" s="1"/>
      <c r="S589">
        <v>122314</v>
      </c>
    </row>
    <row r="590" spans="1:19" x14ac:dyDescent="0.3">
      <c r="A590">
        <v>122339</v>
      </c>
      <c r="C590" t="s">
        <v>113</v>
      </c>
      <c r="D590" t="s">
        <v>129</v>
      </c>
      <c r="E590" t="s">
        <v>112</v>
      </c>
      <c r="F590" t="s">
        <v>61</v>
      </c>
      <c r="G590" t="s">
        <v>112</v>
      </c>
      <c r="H590" t="s">
        <v>61</v>
      </c>
      <c r="I590">
        <f t="shared" si="19"/>
        <v>0</v>
      </c>
      <c r="J590">
        <v>122339</v>
      </c>
      <c r="K590">
        <v>23</v>
      </c>
      <c r="L590">
        <v>550</v>
      </c>
      <c r="M590">
        <v>589</v>
      </c>
      <c r="N590" s="128">
        <v>-0.57577323392633051</v>
      </c>
      <c r="O590" s="1">
        <v>42297</v>
      </c>
      <c r="P590">
        <f t="shared" si="18"/>
        <v>0</v>
      </c>
      <c r="Q590" s="1"/>
      <c r="S590">
        <v>122339</v>
      </c>
    </row>
    <row r="591" spans="1:19" x14ac:dyDescent="0.3">
      <c r="A591">
        <v>122344</v>
      </c>
      <c r="C591" t="s">
        <v>113</v>
      </c>
      <c r="D591" t="s">
        <v>129</v>
      </c>
      <c r="E591" t="s">
        <v>112</v>
      </c>
      <c r="F591" t="s">
        <v>61</v>
      </c>
      <c r="G591" t="s">
        <v>112</v>
      </c>
      <c r="H591" t="s">
        <v>61</v>
      </c>
      <c r="I591">
        <f t="shared" si="19"/>
        <v>0</v>
      </c>
      <c r="J591">
        <v>122344</v>
      </c>
      <c r="K591">
        <v>25</v>
      </c>
      <c r="L591">
        <v>884</v>
      </c>
      <c r="M591">
        <v>938</v>
      </c>
      <c r="N591" s="128">
        <v>-0.50060257717623058</v>
      </c>
      <c r="O591" s="1">
        <v>42249</v>
      </c>
      <c r="P591">
        <f t="shared" si="18"/>
        <v>0</v>
      </c>
      <c r="Q591" s="1"/>
      <c r="S591">
        <v>122344</v>
      </c>
    </row>
    <row r="592" spans="1:19" x14ac:dyDescent="0.3">
      <c r="A592">
        <v>122379</v>
      </c>
      <c r="C592" t="s">
        <v>113</v>
      </c>
      <c r="D592" t="s">
        <v>129</v>
      </c>
      <c r="E592" t="s">
        <v>112</v>
      </c>
      <c r="F592" t="s">
        <v>61</v>
      </c>
      <c r="G592" t="s">
        <v>112</v>
      </c>
      <c r="H592" t="s">
        <v>61</v>
      </c>
      <c r="I592">
        <f t="shared" si="19"/>
        <v>0</v>
      </c>
      <c r="J592">
        <v>122379</v>
      </c>
      <c r="K592">
        <v>27</v>
      </c>
      <c r="L592">
        <v>705</v>
      </c>
      <c r="M592">
        <v>1217</v>
      </c>
      <c r="N592" s="128">
        <v>-3.6583187453109924</v>
      </c>
      <c r="O592" s="1">
        <v>42150</v>
      </c>
      <c r="P592">
        <f t="shared" si="18"/>
        <v>0</v>
      </c>
      <c r="Q592" s="1"/>
      <c r="S592">
        <v>122379</v>
      </c>
    </row>
    <row r="593" spans="1:19" x14ac:dyDescent="0.3">
      <c r="A593">
        <v>122453</v>
      </c>
      <c r="C593" t="s">
        <v>111</v>
      </c>
      <c r="D593" t="s">
        <v>130</v>
      </c>
      <c r="E593" t="s">
        <v>112</v>
      </c>
      <c r="F593" t="s">
        <v>61</v>
      </c>
      <c r="G593" t="s">
        <v>112</v>
      </c>
      <c r="H593" t="s">
        <v>61</v>
      </c>
      <c r="I593">
        <f t="shared" si="19"/>
        <v>0</v>
      </c>
      <c r="J593">
        <v>122453</v>
      </c>
      <c r="K593">
        <v>26</v>
      </c>
      <c r="L593">
        <v>525</v>
      </c>
      <c r="M593">
        <v>954</v>
      </c>
      <c r="N593" s="128">
        <v>-3.9103089964451732</v>
      </c>
      <c r="O593" s="1">
        <v>42296</v>
      </c>
      <c r="P593">
        <f t="shared" si="18"/>
        <v>0</v>
      </c>
      <c r="Q593" s="1"/>
      <c r="S593">
        <v>122453</v>
      </c>
    </row>
    <row r="594" spans="1:19" x14ac:dyDescent="0.3">
      <c r="A594">
        <v>122454</v>
      </c>
      <c r="C594" t="s">
        <v>111</v>
      </c>
      <c r="D594" t="s">
        <v>130</v>
      </c>
      <c r="E594" t="s">
        <v>112</v>
      </c>
      <c r="F594" t="s">
        <v>61</v>
      </c>
      <c r="G594" t="s">
        <v>112</v>
      </c>
      <c r="H594" t="s">
        <v>61</v>
      </c>
      <c r="I594">
        <f t="shared" si="19"/>
        <v>0</v>
      </c>
      <c r="J594">
        <v>122454</v>
      </c>
      <c r="K594">
        <v>26</v>
      </c>
      <c r="L594">
        <v>468</v>
      </c>
      <c r="M594">
        <v>954</v>
      </c>
      <c r="N594" s="128">
        <v>-4.4298605414273995</v>
      </c>
      <c r="O594" s="1">
        <v>42296</v>
      </c>
      <c r="P594">
        <f t="shared" si="18"/>
        <v>0</v>
      </c>
      <c r="Q594" s="1"/>
      <c r="S594">
        <v>122454</v>
      </c>
    </row>
    <row r="595" spans="1:19" x14ac:dyDescent="0.3">
      <c r="A595">
        <v>122467</v>
      </c>
      <c r="C595" t="s">
        <v>113</v>
      </c>
      <c r="D595" t="s">
        <v>129</v>
      </c>
      <c r="E595" t="s">
        <v>112</v>
      </c>
      <c r="F595" t="s">
        <v>61</v>
      </c>
      <c r="G595" t="s">
        <v>112</v>
      </c>
      <c r="H595" t="s">
        <v>61</v>
      </c>
      <c r="I595">
        <f t="shared" si="19"/>
        <v>0</v>
      </c>
      <c r="J595">
        <v>122467</v>
      </c>
      <c r="K595">
        <v>25</v>
      </c>
      <c r="L595">
        <v>720</v>
      </c>
      <c r="M595">
        <v>897</v>
      </c>
      <c r="N595" s="128">
        <v>-1.7158644757888615</v>
      </c>
      <c r="O595" s="1">
        <v>42213</v>
      </c>
      <c r="P595">
        <f t="shared" si="18"/>
        <v>0</v>
      </c>
      <c r="Q595" s="1"/>
      <c r="S595">
        <v>122467</v>
      </c>
    </row>
    <row r="596" spans="1:19" x14ac:dyDescent="0.3">
      <c r="A596">
        <v>122470</v>
      </c>
      <c r="C596" t="s">
        <v>113</v>
      </c>
      <c r="D596" t="s">
        <v>129</v>
      </c>
      <c r="E596" t="s">
        <v>112</v>
      </c>
      <c r="F596" t="s">
        <v>61</v>
      </c>
      <c r="G596" t="s">
        <v>112</v>
      </c>
      <c r="H596" t="s">
        <v>61</v>
      </c>
      <c r="I596">
        <f t="shared" si="19"/>
        <v>0</v>
      </c>
      <c r="J596">
        <v>122470</v>
      </c>
      <c r="K596">
        <v>27</v>
      </c>
      <c r="L596">
        <v>1220</v>
      </c>
      <c r="M596">
        <v>1176</v>
      </c>
      <c r="N596" s="128">
        <v>0.3253475303164744</v>
      </c>
      <c r="O596" s="1">
        <v>42167</v>
      </c>
      <c r="P596">
        <f t="shared" si="18"/>
        <v>0</v>
      </c>
      <c r="Q596" s="1"/>
      <c r="S596">
        <v>122470</v>
      </c>
    </row>
    <row r="597" spans="1:19" x14ac:dyDescent="0.3">
      <c r="A597">
        <v>122473</v>
      </c>
      <c r="C597" t="s">
        <v>111</v>
      </c>
      <c r="D597" t="s">
        <v>130</v>
      </c>
      <c r="E597" t="s">
        <v>112</v>
      </c>
      <c r="F597" t="s">
        <v>61</v>
      </c>
      <c r="G597" t="s">
        <v>112</v>
      </c>
      <c r="H597" t="s">
        <v>61</v>
      </c>
      <c r="I597">
        <f t="shared" si="19"/>
        <v>0</v>
      </c>
      <c r="J597">
        <v>122473</v>
      </c>
      <c r="K597">
        <v>22</v>
      </c>
      <c r="L597">
        <v>500</v>
      </c>
      <c r="M597">
        <v>559</v>
      </c>
      <c r="N597" s="128">
        <v>-0.91778797542194923</v>
      </c>
      <c r="O597" s="1">
        <v>42157</v>
      </c>
      <c r="P597">
        <f t="shared" si="18"/>
        <v>0</v>
      </c>
      <c r="Q597" s="1"/>
      <c r="S597">
        <v>122473</v>
      </c>
    </row>
    <row r="598" spans="1:19" x14ac:dyDescent="0.3">
      <c r="A598">
        <v>122475</v>
      </c>
      <c r="C598" t="s">
        <v>111</v>
      </c>
      <c r="D598" t="s">
        <v>130</v>
      </c>
      <c r="E598" t="s">
        <v>112</v>
      </c>
      <c r="F598" t="s">
        <v>61</v>
      </c>
      <c r="G598" t="s">
        <v>112</v>
      </c>
      <c r="H598" t="s">
        <v>61</v>
      </c>
      <c r="I598">
        <f t="shared" si="19"/>
        <v>0</v>
      </c>
      <c r="J598">
        <v>122475</v>
      </c>
      <c r="K598">
        <v>22</v>
      </c>
      <c r="L598">
        <v>490</v>
      </c>
      <c r="M598">
        <v>559</v>
      </c>
      <c r="N598" s="128">
        <v>-1.0733452593917712</v>
      </c>
      <c r="O598" s="1">
        <v>42157</v>
      </c>
      <c r="P598">
        <f t="shared" si="18"/>
        <v>0</v>
      </c>
      <c r="Q598" s="1"/>
      <c r="S598">
        <v>122475</v>
      </c>
    </row>
    <row r="599" spans="1:19" x14ac:dyDescent="0.3">
      <c r="A599">
        <v>122478</v>
      </c>
      <c r="C599" t="s">
        <v>113</v>
      </c>
      <c r="D599" t="s">
        <v>129</v>
      </c>
      <c r="E599" t="s">
        <v>112</v>
      </c>
      <c r="F599" t="s">
        <v>61</v>
      </c>
      <c r="G599" t="s">
        <v>112</v>
      </c>
      <c r="H599" t="s">
        <v>61</v>
      </c>
      <c r="I599">
        <f t="shared" si="19"/>
        <v>0</v>
      </c>
      <c r="J599">
        <v>122478</v>
      </c>
      <c r="K599">
        <v>24</v>
      </c>
      <c r="L599">
        <v>700</v>
      </c>
      <c r="M599">
        <v>781</v>
      </c>
      <c r="N599" s="128">
        <v>-0.9018538106106998</v>
      </c>
      <c r="O599" s="1">
        <v>42048</v>
      </c>
      <c r="P599">
        <f t="shared" si="18"/>
        <v>0</v>
      </c>
      <c r="Q599" s="1"/>
      <c r="S599">
        <v>122478</v>
      </c>
    </row>
    <row r="600" spans="1:19" x14ac:dyDescent="0.3">
      <c r="A600">
        <v>122489</v>
      </c>
      <c r="C600" t="s">
        <v>113</v>
      </c>
      <c r="D600" t="s">
        <v>129</v>
      </c>
      <c r="E600" t="s">
        <v>112</v>
      </c>
      <c r="F600" t="s">
        <v>61</v>
      </c>
      <c r="G600" t="s">
        <v>112</v>
      </c>
      <c r="H600" t="s">
        <v>61</v>
      </c>
      <c r="I600">
        <f t="shared" si="19"/>
        <v>0</v>
      </c>
      <c r="J600">
        <v>122489</v>
      </c>
      <c r="K600">
        <v>23</v>
      </c>
      <c r="L600">
        <v>600</v>
      </c>
      <c r="M600">
        <v>673</v>
      </c>
      <c r="N600" s="128">
        <v>-0.94321338587764059</v>
      </c>
      <c r="O600" s="1">
        <v>42129</v>
      </c>
      <c r="P600">
        <f t="shared" si="18"/>
        <v>0</v>
      </c>
      <c r="Q600" s="1"/>
      <c r="S600">
        <v>122489</v>
      </c>
    </row>
    <row r="601" spans="1:19" x14ac:dyDescent="0.3">
      <c r="A601">
        <v>122603</v>
      </c>
      <c r="C601" t="s">
        <v>113</v>
      </c>
      <c r="D601" t="s">
        <v>129</v>
      </c>
      <c r="E601" t="s">
        <v>112</v>
      </c>
      <c r="F601" t="s">
        <v>61</v>
      </c>
      <c r="G601" t="s">
        <v>112</v>
      </c>
      <c r="H601" t="s">
        <v>61</v>
      </c>
      <c r="I601">
        <f t="shared" si="19"/>
        <v>0</v>
      </c>
      <c r="J601">
        <v>122603</v>
      </c>
      <c r="K601">
        <v>27</v>
      </c>
      <c r="L601">
        <v>1102</v>
      </c>
      <c r="M601">
        <v>1199</v>
      </c>
      <c r="N601" s="128">
        <v>-0.70348478804801096</v>
      </c>
      <c r="O601" s="1">
        <v>42235</v>
      </c>
      <c r="P601">
        <f t="shared" si="18"/>
        <v>0</v>
      </c>
      <c r="Q601" s="1"/>
      <c r="S601">
        <v>122603</v>
      </c>
    </row>
    <row r="602" spans="1:19" x14ac:dyDescent="0.3">
      <c r="A602">
        <v>122623</v>
      </c>
      <c r="C602" t="s">
        <v>113</v>
      </c>
      <c r="D602" t="s">
        <v>129</v>
      </c>
      <c r="E602" t="s">
        <v>112</v>
      </c>
      <c r="F602" t="s">
        <v>61</v>
      </c>
      <c r="G602" t="s">
        <v>112</v>
      </c>
      <c r="H602" t="s">
        <v>61</v>
      </c>
      <c r="I602">
        <f t="shared" si="19"/>
        <v>0</v>
      </c>
      <c r="J602">
        <v>122623</v>
      </c>
      <c r="K602">
        <v>26</v>
      </c>
      <c r="L602">
        <v>1250</v>
      </c>
      <c r="M602">
        <v>1038</v>
      </c>
      <c r="N602" s="128">
        <v>1.7759906174080589</v>
      </c>
      <c r="O602" s="1">
        <v>42152</v>
      </c>
      <c r="P602">
        <f t="shared" si="18"/>
        <v>0</v>
      </c>
      <c r="Q602" s="1"/>
      <c r="S602">
        <v>122623</v>
      </c>
    </row>
    <row r="603" spans="1:19" x14ac:dyDescent="0.3">
      <c r="A603">
        <v>122633</v>
      </c>
      <c r="C603" t="s">
        <v>113</v>
      </c>
      <c r="D603" t="s">
        <v>129</v>
      </c>
      <c r="E603" t="s">
        <v>112</v>
      </c>
      <c r="F603" t="s">
        <v>61</v>
      </c>
      <c r="G603" t="s">
        <v>112</v>
      </c>
      <c r="H603" t="s">
        <v>61</v>
      </c>
      <c r="I603">
        <f t="shared" si="19"/>
        <v>0</v>
      </c>
      <c r="J603">
        <v>122633</v>
      </c>
      <c r="K603">
        <v>26</v>
      </c>
      <c r="L603">
        <v>735</v>
      </c>
      <c r="M603">
        <v>958</v>
      </c>
      <c r="N603" s="128">
        <v>-2.0241445039484431</v>
      </c>
      <c r="O603" s="1">
        <v>42057</v>
      </c>
      <c r="P603">
        <f t="shared" si="18"/>
        <v>0</v>
      </c>
      <c r="Q603" s="1"/>
      <c r="S603">
        <v>122633</v>
      </c>
    </row>
    <row r="604" spans="1:19" x14ac:dyDescent="0.3">
      <c r="A604">
        <v>122635</v>
      </c>
      <c r="C604" t="s">
        <v>113</v>
      </c>
      <c r="D604" t="s">
        <v>129</v>
      </c>
      <c r="E604" t="s">
        <v>112</v>
      </c>
      <c r="F604" t="s">
        <v>61</v>
      </c>
      <c r="G604" t="s">
        <v>112</v>
      </c>
      <c r="H604" t="s">
        <v>61</v>
      </c>
      <c r="I604">
        <f t="shared" si="19"/>
        <v>0</v>
      </c>
      <c r="J604">
        <v>122635</v>
      </c>
      <c r="K604">
        <v>24</v>
      </c>
      <c r="L604">
        <v>694</v>
      </c>
      <c r="M604">
        <v>723</v>
      </c>
      <c r="N604" s="128">
        <v>-0.34878826147092423</v>
      </c>
      <c r="O604" s="1">
        <v>42228</v>
      </c>
      <c r="P604">
        <f t="shared" si="18"/>
        <v>0</v>
      </c>
      <c r="Q604" s="1"/>
      <c r="S604">
        <v>122635</v>
      </c>
    </row>
    <row r="605" spans="1:19" x14ac:dyDescent="0.3">
      <c r="A605">
        <v>122638</v>
      </c>
      <c r="C605" t="s">
        <v>113</v>
      </c>
      <c r="D605" t="s">
        <v>129</v>
      </c>
      <c r="E605" t="s">
        <v>112</v>
      </c>
      <c r="F605" t="s">
        <v>61</v>
      </c>
      <c r="G605" t="s">
        <v>112</v>
      </c>
      <c r="H605" t="s">
        <v>61</v>
      </c>
      <c r="I605">
        <f t="shared" si="19"/>
        <v>0</v>
      </c>
      <c r="J605">
        <v>122638</v>
      </c>
      <c r="K605">
        <v>23</v>
      </c>
      <c r="L605">
        <v>500</v>
      </c>
      <c r="M605">
        <v>573</v>
      </c>
      <c r="N605" s="128">
        <v>-1.1078230518248731</v>
      </c>
      <c r="O605" s="1">
        <v>42081</v>
      </c>
      <c r="P605">
        <f t="shared" si="18"/>
        <v>0</v>
      </c>
      <c r="Q605" s="1"/>
      <c r="S605">
        <v>122638</v>
      </c>
    </row>
    <row r="606" spans="1:19" x14ac:dyDescent="0.3">
      <c r="A606">
        <v>122639</v>
      </c>
      <c r="C606" t="s">
        <v>113</v>
      </c>
      <c r="D606" t="s">
        <v>129</v>
      </c>
      <c r="E606" t="s">
        <v>112</v>
      </c>
      <c r="F606" t="s">
        <v>61</v>
      </c>
      <c r="G606" t="s">
        <v>112</v>
      </c>
      <c r="H606" t="s">
        <v>61</v>
      </c>
      <c r="I606">
        <f t="shared" si="19"/>
        <v>0</v>
      </c>
      <c r="J606">
        <v>122639</v>
      </c>
      <c r="K606">
        <v>25</v>
      </c>
      <c r="L606">
        <v>676</v>
      </c>
      <c r="M606">
        <v>858</v>
      </c>
      <c r="N606" s="128">
        <v>-1.8445322793148879</v>
      </c>
      <c r="O606" s="1">
        <v>42171</v>
      </c>
      <c r="P606">
        <f t="shared" si="18"/>
        <v>0</v>
      </c>
      <c r="Q606" s="1"/>
      <c r="S606">
        <v>122639</v>
      </c>
    </row>
    <row r="607" spans="1:19" x14ac:dyDescent="0.3">
      <c r="A607">
        <v>122646</v>
      </c>
      <c r="C607" t="s">
        <v>113</v>
      </c>
      <c r="D607" t="s">
        <v>129</v>
      </c>
      <c r="E607" t="s">
        <v>112</v>
      </c>
      <c r="F607" t="s">
        <v>61</v>
      </c>
      <c r="G607" t="s">
        <v>112</v>
      </c>
      <c r="H607" t="s">
        <v>61</v>
      </c>
      <c r="I607">
        <f t="shared" si="19"/>
        <v>0</v>
      </c>
      <c r="J607">
        <v>122646</v>
      </c>
      <c r="K607">
        <v>26</v>
      </c>
      <c r="L607">
        <v>874</v>
      </c>
      <c r="M607">
        <v>1064</v>
      </c>
      <c r="N607" s="128">
        <v>-1.5527950310559007</v>
      </c>
      <c r="O607" s="1">
        <v>42136</v>
      </c>
      <c r="P607">
        <f t="shared" si="18"/>
        <v>0</v>
      </c>
      <c r="Q607" s="1"/>
      <c r="S607">
        <v>122646</v>
      </c>
    </row>
    <row r="608" spans="1:19" x14ac:dyDescent="0.3">
      <c r="A608">
        <v>122648</v>
      </c>
      <c r="C608" t="s">
        <v>115</v>
      </c>
      <c r="D608" t="s">
        <v>130</v>
      </c>
      <c r="E608" t="s">
        <v>112</v>
      </c>
      <c r="F608" t="s">
        <v>61</v>
      </c>
      <c r="G608" t="s">
        <v>112</v>
      </c>
      <c r="H608" t="s">
        <v>61</v>
      </c>
      <c r="I608">
        <f t="shared" si="19"/>
        <v>0</v>
      </c>
      <c r="J608">
        <v>122648</v>
      </c>
      <c r="K608">
        <v>25</v>
      </c>
      <c r="L608">
        <v>580</v>
      </c>
      <c r="M608">
        <v>838</v>
      </c>
      <c r="N608" s="128">
        <v>-2.6771816955484069</v>
      </c>
      <c r="O608" s="1">
        <v>42099</v>
      </c>
      <c r="P608">
        <f t="shared" si="18"/>
        <v>0</v>
      </c>
      <c r="Q608" s="1"/>
      <c r="S608">
        <v>122648</v>
      </c>
    </row>
    <row r="609" spans="1:19" x14ac:dyDescent="0.3">
      <c r="A609">
        <v>122653</v>
      </c>
      <c r="C609" t="s">
        <v>113</v>
      </c>
      <c r="D609" t="s">
        <v>129</v>
      </c>
      <c r="E609" t="s">
        <v>112</v>
      </c>
      <c r="F609" t="s">
        <v>61</v>
      </c>
      <c r="G609" t="s">
        <v>112</v>
      </c>
      <c r="H609" t="s">
        <v>61</v>
      </c>
      <c r="I609">
        <f t="shared" si="19"/>
        <v>0</v>
      </c>
      <c r="J609">
        <v>122653</v>
      </c>
      <c r="K609">
        <v>23</v>
      </c>
      <c r="L609">
        <v>588</v>
      </c>
      <c r="M609">
        <v>574</v>
      </c>
      <c r="N609" s="128">
        <v>0.21208907741251323</v>
      </c>
      <c r="O609" s="1">
        <v>42523</v>
      </c>
      <c r="P609">
        <f t="shared" si="18"/>
        <v>0</v>
      </c>
      <c r="Q609" s="1"/>
      <c r="S609">
        <v>122653</v>
      </c>
    </row>
    <row r="610" spans="1:19" x14ac:dyDescent="0.3">
      <c r="A610">
        <v>122666</v>
      </c>
      <c r="C610" t="s">
        <v>113</v>
      </c>
      <c r="D610" t="s">
        <v>129</v>
      </c>
      <c r="E610" t="s">
        <v>112</v>
      </c>
      <c r="F610" t="s">
        <v>61</v>
      </c>
      <c r="G610" t="s">
        <v>112</v>
      </c>
      <c r="H610" t="s">
        <v>61</v>
      </c>
      <c r="I610">
        <f t="shared" si="19"/>
        <v>0</v>
      </c>
      <c r="J610">
        <v>122666</v>
      </c>
      <c r="K610">
        <v>22</v>
      </c>
      <c r="L610">
        <v>472</v>
      </c>
      <c r="M610">
        <v>457</v>
      </c>
      <c r="N610" s="128">
        <v>0.28541527923128152</v>
      </c>
      <c r="O610" s="1">
        <v>42164</v>
      </c>
      <c r="P610">
        <f t="shared" si="18"/>
        <v>0</v>
      </c>
      <c r="Q610" s="1"/>
      <c r="S610">
        <v>122666</v>
      </c>
    </row>
    <row r="611" spans="1:19" x14ac:dyDescent="0.3">
      <c r="A611">
        <v>122671</v>
      </c>
      <c r="C611" t="s">
        <v>113</v>
      </c>
      <c r="D611" t="s">
        <v>129</v>
      </c>
      <c r="E611" t="s">
        <v>112</v>
      </c>
      <c r="F611" t="s">
        <v>61</v>
      </c>
      <c r="G611" t="s">
        <v>112</v>
      </c>
      <c r="H611" t="s">
        <v>61</v>
      </c>
      <c r="I611">
        <f t="shared" si="19"/>
        <v>0</v>
      </c>
      <c r="J611">
        <v>122671</v>
      </c>
      <c r="K611">
        <v>27</v>
      </c>
      <c r="L611">
        <v>1300</v>
      </c>
      <c r="M611">
        <v>1108</v>
      </c>
      <c r="N611" s="128">
        <v>1.5068278135300581</v>
      </c>
      <c r="O611" s="1">
        <v>42258</v>
      </c>
      <c r="P611">
        <f t="shared" si="18"/>
        <v>0</v>
      </c>
      <c r="Q611" s="1"/>
      <c r="S611">
        <v>122671</v>
      </c>
    </row>
    <row r="612" spans="1:19" x14ac:dyDescent="0.3">
      <c r="A612">
        <v>122676</v>
      </c>
      <c r="C612" t="s">
        <v>113</v>
      </c>
      <c r="D612" t="s">
        <v>129</v>
      </c>
      <c r="E612" t="s">
        <v>112</v>
      </c>
      <c r="F612" t="s">
        <v>61</v>
      </c>
      <c r="G612" t="s">
        <v>112</v>
      </c>
      <c r="H612" t="s">
        <v>61</v>
      </c>
      <c r="I612">
        <f t="shared" si="19"/>
        <v>0</v>
      </c>
      <c r="J612">
        <v>122676</v>
      </c>
      <c r="K612">
        <v>27</v>
      </c>
      <c r="L612">
        <v>550</v>
      </c>
      <c r="M612">
        <v>1222</v>
      </c>
      <c r="N612" s="128">
        <v>-4.7818971038212483</v>
      </c>
      <c r="O612" s="1">
        <v>42166</v>
      </c>
      <c r="P612">
        <f t="shared" si="18"/>
        <v>0</v>
      </c>
      <c r="Q612" s="1"/>
      <c r="S612">
        <v>122676</v>
      </c>
    </row>
    <row r="613" spans="1:19" x14ac:dyDescent="0.3">
      <c r="A613">
        <v>122828</v>
      </c>
      <c r="C613" t="s">
        <v>113</v>
      </c>
      <c r="D613" t="s">
        <v>129</v>
      </c>
      <c r="E613" t="s">
        <v>112</v>
      </c>
      <c r="F613" t="s">
        <v>61</v>
      </c>
      <c r="G613" t="s">
        <v>112</v>
      </c>
      <c r="H613" t="s">
        <v>61</v>
      </c>
      <c r="I613">
        <f t="shared" si="19"/>
        <v>0</v>
      </c>
      <c r="J613">
        <v>122828</v>
      </c>
      <c r="K613">
        <v>24</v>
      </c>
      <c r="L613">
        <v>680</v>
      </c>
      <c r="M613">
        <v>759</v>
      </c>
      <c r="N613" s="128">
        <v>-0.90508105630978963</v>
      </c>
      <c r="O613" s="1">
        <v>42114</v>
      </c>
      <c r="P613">
        <f t="shared" si="18"/>
        <v>0</v>
      </c>
      <c r="Q613" s="1"/>
      <c r="S613">
        <v>122828</v>
      </c>
    </row>
    <row r="614" spans="1:19" x14ac:dyDescent="0.3">
      <c r="A614">
        <v>122873</v>
      </c>
      <c r="C614" t="s">
        <v>113</v>
      </c>
      <c r="D614" t="s">
        <v>129</v>
      </c>
      <c r="E614" t="s">
        <v>112</v>
      </c>
      <c r="F614" t="s">
        <v>61</v>
      </c>
      <c r="G614" t="s">
        <v>112</v>
      </c>
      <c r="H614" t="s">
        <v>61</v>
      </c>
      <c r="I614">
        <f t="shared" si="19"/>
        <v>0</v>
      </c>
      <c r="J614">
        <v>122873</v>
      </c>
      <c r="K614">
        <v>24</v>
      </c>
      <c r="L614">
        <v>600</v>
      </c>
      <c r="M614">
        <v>671</v>
      </c>
      <c r="N614" s="128">
        <v>-0.9201062657940775</v>
      </c>
      <c r="O614" s="1">
        <v>42254</v>
      </c>
      <c r="P614">
        <f t="shared" si="18"/>
        <v>0</v>
      </c>
      <c r="Q614" s="1"/>
      <c r="S614">
        <v>122873</v>
      </c>
    </row>
    <row r="615" spans="1:19" x14ac:dyDescent="0.3">
      <c r="A615">
        <v>122876</v>
      </c>
      <c r="C615" t="s">
        <v>113</v>
      </c>
      <c r="D615" t="s">
        <v>129</v>
      </c>
      <c r="E615" t="s">
        <v>112</v>
      </c>
      <c r="F615" t="s">
        <v>61</v>
      </c>
      <c r="G615" t="s">
        <v>112</v>
      </c>
      <c r="H615" t="s">
        <v>61</v>
      </c>
      <c r="I615">
        <f t="shared" si="19"/>
        <v>0</v>
      </c>
      <c r="J615">
        <v>122876</v>
      </c>
      <c r="K615">
        <v>24</v>
      </c>
      <c r="L615">
        <v>400</v>
      </c>
      <c r="M615">
        <v>800</v>
      </c>
      <c r="N615" s="128">
        <v>-4.3478260869565215</v>
      </c>
      <c r="O615" s="1">
        <v>42156</v>
      </c>
      <c r="P615">
        <f t="shared" si="18"/>
        <v>0</v>
      </c>
      <c r="Q615" s="1"/>
      <c r="S615">
        <v>122876</v>
      </c>
    </row>
    <row r="616" spans="1:19" x14ac:dyDescent="0.3">
      <c r="A616">
        <v>122887</v>
      </c>
      <c r="C616" t="s">
        <v>113</v>
      </c>
      <c r="D616" t="s">
        <v>129</v>
      </c>
      <c r="E616" t="s">
        <v>112</v>
      </c>
      <c r="F616" t="s">
        <v>61</v>
      </c>
      <c r="G616" t="s">
        <v>112</v>
      </c>
      <c r="H616" t="s">
        <v>61</v>
      </c>
      <c r="I616">
        <f t="shared" si="19"/>
        <v>0</v>
      </c>
      <c r="J616">
        <v>122887</v>
      </c>
      <c r="K616">
        <v>24</v>
      </c>
      <c r="L616">
        <v>830</v>
      </c>
      <c r="M616">
        <v>800</v>
      </c>
      <c r="N616" s="128">
        <v>0.32608695652173914</v>
      </c>
      <c r="O616" s="1">
        <v>42167</v>
      </c>
      <c r="P616">
        <f t="shared" si="18"/>
        <v>0</v>
      </c>
      <c r="Q616" s="1"/>
      <c r="S616">
        <v>122887</v>
      </c>
    </row>
    <row r="617" spans="1:19" x14ac:dyDescent="0.3">
      <c r="A617">
        <v>122915</v>
      </c>
      <c r="C617" t="s">
        <v>113</v>
      </c>
      <c r="D617" t="s">
        <v>129</v>
      </c>
      <c r="E617" t="s">
        <v>112</v>
      </c>
      <c r="F617" t="s">
        <v>61</v>
      </c>
      <c r="G617" t="s">
        <v>112</v>
      </c>
      <c r="H617" t="s">
        <v>61</v>
      </c>
      <c r="I617">
        <f t="shared" si="19"/>
        <v>0</v>
      </c>
      <c r="J617">
        <v>122915</v>
      </c>
      <c r="K617">
        <v>22</v>
      </c>
      <c r="L617">
        <v>635</v>
      </c>
      <c r="M617">
        <v>543</v>
      </c>
      <c r="N617" s="128">
        <v>1.4732965009208103</v>
      </c>
      <c r="O617" s="1">
        <v>42167</v>
      </c>
      <c r="P617">
        <f t="shared" si="18"/>
        <v>0</v>
      </c>
      <c r="Q617" s="1"/>
      <c r="S617">
        <v>122915</v>
      </c>
    </row>
    <row r="618" spans="1:19" x14ac:dyDescent="0.3">
      <c r="A618">
        <v>122948</v>
      </c>
      <c r="C618" t="s">
        <v>111</v>
      </c>
      <c r="D618" t="s">
        <v>130</v>
      </c>
      <c r="E618" t="s">
        <v>112</v>
      </c>
      <c r="F618" t="s">
        <v>61</v>
      </c>
      <c r="G618" t="s">
        <v>112</v>
      </c>
      <c r="H618" t="s">
        <v>61</v>
      </c>
      <c r="I618">
        <f t="shared" si="19"/>
        <v>0</v>
      </c>
      <c r="J618">
        <v>122948</v>
      </c>
      <c r="K618">
        <v>23</v>
      </c>
      <c r="L618">
        <v>512</v>
      </c>
      <c r="M618">
        <v>654</v>
      </c>
      <c r="N618" s="128">
        <v>-1.8880468022869297</v>
      </c>
      <c r="O618" s="1">
        <v>42167</v>
      </c>
      <c r="P618">
        <f t="shared" si="18"/>
        <v>0</v>
      </c>
      <c r="Q618" s="1"/>
      <c r="S618">
        <v>122948</v>
      </c>
    </row>
    <row r="619" spans="1:19" x14ac:dyDescent="0.3">
      <c r="A619">
        <v>122968</v>
      </c>
      <c r="C619" t="s">
        <v>111</v>
      </c>
      <c r="D619" t="s">
        <v>130</v>
      </c>
      <c r="E619" t="s">
        <v>112</v>
      </c>
      <c r="F619" t="s">
        <v>61</v>
      </c>
      <c r="G619" t="s">
        <v>112</v>
      </c>
      <c r="H619" t="s">
        <v>61</v>
      </c>
      <c r="I619">
        <f t="shared" si="19"/>
        <v>0</v>
      </c>
      <c r="J619">
        <v>122968</v>
      </c>
      <c r="K619">
        <v>23</v>
      </c>
      <c r="L619">
        <v>475</v>
      </c>
      <c r="M619">
        <v>621</v>
      </c>
      <c r="N619" s="128">
        <v>-2.0443884338024221</v>
      </c>
      <c r="O619" s="1">
        <v>42158</v>
      </c>
      <c r="P619">
        <f t="shared" si="18"/>
        <v>0</v>
      </c>
      <c r="Q619" s="1"/>
      <c r="S619">
        <v>122968</v>
      </c>
    </row>
    <row r="620" spans="1:19" x14ac:dyDescent="0.3">
      <c r="A620">
        <v>122970</v>
      </c>
      <c r="C620" t="s">
        <v>111</v>
      </c>
      <c r="D620" t="s">
        <v>130</v>
      </c>
      <c r="E620" t="s">
        <v>112</v>
      </c>
      <c r="F620" t="s">
        <v>61</v>
      </c>
      <c r="G620" t="s">
        <v>112</v>
      </c>
      <c r="H620" t="s">
        <v>61</v>
      </c>
      <c r="I620">
        <f t="shared" si="19"/>
        <v>0</v>
      </c>
      <c r="J620">
        <v>122970</v>
      </c>
      <c r="K620">
        <v>23</v>
      </c>
      <c r="L620">
        <v>500</v>
      </c>
      <c r="M620">
        <v>639</v>
      </c>
      <c r="N620" s="128">
        <v>-1.8915424916649657</v>
      </c>
      <c r="O620" s="1">
        <v>42158</v>
      </c>
      <c r="P620">
        <f t="shared" si="18"/>
        <v>0</v>
      </c>
      <c r="Q620" s="1"/>
      <c r="S620">
        <v>122970</v>
      </c>
    </row>
    <row r="621" spans="1:19" x14ac:dyDescent="0.3">
      <c r="A621">
        <v>123182</v>
      </c>
      <c r="C621" t="s">
        <v>113</v>
      </c>
      <c r="D621" t="s">
        <v>129</v>
      </c>
      <c r="E621" t="s">
        <v>114</v>
      </c>
      <c r="F621" t="s">
        <v>60</v>
      </c>
      <c r="G621" t="s">
        <v>112</v>
      </c>
      <c r="H621" t="s">
        <v>61</v>
      </c>
      <c r="I621">
        <f t="shared" si="19"/>
        <v>0</v>
      </c>
      <c r="J621">
        <v>123182</v>
      </c>
      <c r="K621">
        <v>22</v>
      </c>
      <c r="L621">
        <v>392</v>
      </c>
      <c r="M621">
        <v>513</v>
      </c>
      <c r="N621" s="128">
        <v>-2.0510212729892361</v>
      </c>
      <c r="O621" s="1">
        <v>42170</v>
      </c>
      <c r="P621">
        <f t="shared" si="18"/>
        <v>0</v>
      </c>
      <c r="Q621" s="1"/>
      <c r="S621">
        <v>123182</v>
      </c>
    </row>
    <row r="622" spans="1:19" x14ac:dyDescent="0.3">
      <c r="A622">
        <v>123193</v>
      </c>
      <c r="C622" t="s">
        <v>113</v>
      </c>
      <c r="D622" t="s">
        <v>129</v>
      </c>
      <c r="E622" t="s">
        <v>112</v>
      </c>
      <c r="F622" t="s">
        <v>61</v>
      </c>
      <c r="G622" t="s">
        <v>112</v>
      </c>
      <c r="H622" t="s">
        <v>61</v>
      </c>
      <c r="I622">
        <f t="shared" si="19"/>
        <v>0</v>
      </c>
      <c r="J622">
        <v>123193</v>
      </c>
      <c r="K622">
        <v>24</v>
      </c>
      <c r="L622">
        <v>643</v>
      </c>
      <c r="M622">
        <v>691</v>
      </c>
      <c r="N622" s="128">
        <v>-0.60403951425155722</v>
      </c>
      <c r="O622" s="1">
        <v>42134</v>
      </c>
      <c r="P622">
        <f t="shared" si="18"/>
        <v>0</v>
      </c>
      <c r="Q622" s="1"/>
      <c r="S622">
        <v>123193</v>
      </c>
    </row>
    <row r="623" spans="1:19" x14ac:dyDescent="0.3">
      <c r="A623">
        <v>123225</v>
      </c>
      <c r="C623" t="s">
        <v>113</v>
      </c>
      <c r="D623" t="s">
        <v>129</v>
      </c>
      <c r="E623" t="s">
        <v>114</v>
      </c>
      <c r="F623" t="s">
        <v>60</v>
      </c>
      <c r="G623" t="s">
        <v>112</v>
      </c>
      <c r="H623" t="s">
        <v>61</v>
      </c>
      <c r="I623">
        <f t="shared" si="19"/>
        <v>0</v>
      </c>
      <c r="J623">
        <v>123225</v>
      </c>
      <c r="K623">
        <v>27</v>
      </c>
      <c r="L623">
        <v>825</v>
      </c>
      <c r="M623">
        <v>1153</v>
      </c>
      <c r="N623" s="128">
        <v>-2.4736981032467287</v>
      </c>
      <c r="O623" s="1">
        <v>42249</v>
      </c>
      <c r="P623">
        <f t="shared" si="18"/>
        <v>0</v>
      </c>
      <c r="Q623" s="1"/>
      <c r="S623">
        <v>123225</v>
      </c>
    </row>
    <row r="624" spans="1:19" x14ac:dyDescent="0.3">
      <c r="A624">
        <v>123253</v>
      </c>
      <c r="C624" t="s">
        <v>113</v>
      </c>
      <c r="D624" t="s">
        <v>129</v>
      </c>
      <c r="E624" t="s">
        <v>112</v>
      </c>
      <c r="F624" t="s">
        <v>61</v>
      </c>
      <c r="G624" t="s">
        <v>112</v>
      </c>
      <c r="H624" t="s">
        <v>61</v>
      </c>
      <c r="I624">
        <f t="shared" si="19"/>
        <v>0</v>
      </c>
      <c r="J624">
        <v>123253</v>
      </c>
      <c r="K624">
        <v>26</v>
      </c>
      <c r="L624">
        <v>653</v>
      </c>
      <c r="M624">
        <v>1000</v>
      </c>
      <c r="N624" s="128">
        <v>-3.017391304347826</v>
      </c>
      <c r="O624" s="1">
        <v>42291</v>
      </c>
      <c r="P624">
        <f t="shared" si="18"/>
        <v>0</v>
      </c>
      <c r="Q624" s="1"/>
      <c r="S624">
        <v>123253</v>
      </c>
    </row>
    <row r="625" spans="1:19" x14ac:dyDescent="0.3">
      <c r="A625">
        <v>123332</v>
      </c>
      <c r="C625" t="s">
        <v>113</v>
      </c>
      <c r="D625" t="s">
        <v>129</v>
      </c>
      <c r="E625" t="s">
        <v>112</v>
      </c>
      <c r="F625" t="s">
        <v>61</v>
      </c>
      <c r="G625" t="s">
        <v>112</v>
      </c>
      <c r="H625" t="s">
        <v>61</v>
      </c>
      <c r="I625">
        <f t="shared" si="19"/>
        <v>0</v>
      </c>
      <c r="J625">
        <v>123332</v>
      </c>
      <c r="K625">
        <v>26</v>
      </c>
      <c r="L625">
        <v>915</v>
      </c>
      <c r="M625">
        <v>1064</v>
      </c>
      <c r="N625" s="128">
        <v>-1.2177182085648905</v>
      </c>
      <c r="O625" s="1">
        <v>42130</v>
      </c>
      <c r="P625">
        <f t="shared" si="18"/>
        <v>0</v>
      </c>
      <c r="Q625" s="1"/>
      <c r="S625">
        <v>123332</v>
      </c>
    </row>
    <row r="626" spans="1:19" x14ac:dyDescent="0.3">
      <c r="A626">
        <v>123421</v>
      </c>
      <c r="C626" t="s">
        <v>113</v>
      </c>
      <c r="D626" t="s">
        <v>129</v>
      </c>
      <c r="E626" t="s">
        <v>112</v>
      </c>
      <c r="F626" t="s">
        <v>61</v>
      </c>
      <c r="G626" t="s">
        <v>112</v>
      </c>
      <c r="H626" t="s">
        <v>61</v>
      </c>
      <c r="I626">
        <f t="shared" si="19"/>
        <v>0</v>
      </c>
      <c r="J626">
        <v>123421</v>
      </c>
      <c r="K626">
        <v>23</v>
      </c>
      <c r="L626">
        <v>618</v>
      </c>
      <c r="M626">
        <v>654</v>
      </c>
      <c r="N626" s="128">
        <v>-0.47865975269246108</v>
      </c>
      <c r="O626" s="1">
        <v>42124</v>
      </c>
      <c r="P626">
        <f t="shared" si="18"/>
        <v>0</v>
      </c>
      <c r="Q626" s="1"/>
      <c r="S626">
        <v>123421</v>
      </c>
    </row>
    <row r="627" spans="1:19" x14ac:dyDescent="0.3">
      <c r="A627">
        <v>123422</v>
      </c>
      <c r="C627" t="s">
        <v>113</v>
      </c>
      <c r="D627" t="s">
        <v>129</v>
      </c>
      <c r="E627" t="s">
        <v>112</v>
      </c>
      <c r="F627" t="s">
        <v>61</v>
      </c>
      <c r="G627" t="s">
        <v>112</v>
      </c>
      <c r="H627" t="s">
        <v>61</v>
      </c>
      <c r="I627">
        <f t="shared" si="19"/>
        <v>0</v>
      </c>
      <c r="J627">
        <v>123422</v>
      </c>
      <c r="K627">
        <v>27</v>
      </c>
      <c r="L627">
        <v>553</v>
      </c>
      <c r="M627">
        <v>1082</v>
      </c>
      <c r="N627" s="128">
        <v>-4.251386321626617</v>
      </c>
      <c r="O627" s="1">
        <v>42229</v>
      </c>
      <c r="P627">
        <f t="shared" si="18"/>
        <v>0</v>
      </c>
      <c r="Q627" s="1"/>
      <c r="S627">
        <v>123422</v>
      </c>
    </row>
    <row r="628" spans="1:19" x14ac:dyDescent="0.3">
      <c r="A628">
        <v>123466</v>
      </c>
      <c r="C628" t="s">
        <v>113</v>
      </c>
      <c r="D628" t="s">
        <v>129</v>
      </c>
      <c r="E628" t="s">
        <v>112</v>
      </c>
      <c r="F628" t="s">
        <v>61</v>
      </c>
      <c r="G628" t="s">
        <v>112</v>
      </c>
      <c r="H628" t="s">
        <v>61</v>
      </c>
      <c r="I628">
        <f t="shared" si="19"/>
        <v>0</v>
      </c>
      <c r="J628">
        <v>123466</v>
      </c>
      <c r="K628">
        <v>24</v>
      </c>
      <c r="L628">
        <v>640</v>
      </c>
      <c r="M628">
        <v>726</v>
      </c>
      <c r="N628" s="128">
        <v>-1.030063480656366</v>
      </c>
      <c r="O628" s="1">
        <v>42122</v>
      </c>
      <c r="P628">
        <f t="shared" si="18"/>
        <v>0</v>
      </c>
      <c r="Q628" s="1"/>
      <c r="S628">
        <v>123466</v>
      </c>
    </row>
    <row r="629" spans="1:19" x14ac:dyDescent="0.3">
      <c r="A629">
        <v>123472</v>
      </c>
      <c r="C629" t="s">
        <v>113</v>
      </c>
      <c r="D629" t="s">
        <v>129</v>
      </c>
      <c r="E629" t="s">
        <v>112</v>
      </c>
      <c r="F629" t="s">
        <v>61</v>
      </c>
      <c r="G629" t="s">
        <v>112</v>
      </c>
      <c r="H629" t="s">
        <v>61</v>
      </c>
      <c r="I629">
        <f t="shared" si="19"/>
        <v>0</v>
      </c>
      <c r="J629">
        <v>123472</v>
      </c>
      <c r="K629">
        <v>24</v>
      </c>
      <c r="L629">
        <v>760</v>
      </c>
      <c r="M629">
        <v>741</v>
      </c>
      <c r="N629" s="128">
        <v>0.2229654403567447</v>
      </c>
      <c r="O629" s="1">
        <v>42265</v>
      </c>
      <c r="P629">
        <f t="shared" si="18"/>
        <v>0</v>
      </c>
      <c r="Q629" s="1"/>
      <c r="S629">
        <v>123472</v>
      </c>
    </row>
    <row r="630" spans="1:19" x14ac:dyDescent="0.3">
      <c r="A630">
        <v>123484</v>
      </c>
      <c r="C630" t="s">
        <v>113</v>
      </c>
      <c r="D630" t="s">
        <v>129</v>
      </c>
      <c r="E630" t="s">
        <v>112</v>
      </c>
      <c r="F630" t="s">
        <v>61</v>
      </c>
      <c r="G630" t="s">
        <v>112</v>
      </c>
      <c r="H630" t="s">
        <v>61</v>
      </c>
      <c r="I630">
        <f t="shared" si="19"/>
        <v>0</v>
      </c>
      <c r="J630">
        <v>123484</v>
      </c>
      <c r="K630">
        <v>24</v>
      </c>
      <c r="L630">
        <v>420</v>
      </c>
      <c r="M630">
        <v>744</v>
      </c>
      <c r="N630" s="128">
        <v>-3.7868162692847123</v>
      </c>
      <c r="O630" s="1">
        <v>42120</v>
      </c>
      <c r="P630">
        <f t="shared" si="18"/>
        <v>0</v>
      </c>
      <c r="Q630" s="1"/>
      <c r="S630">
        <v>123484</v>
      </c>
    </row>
    <row r="631" spans="1:19" x14ac:dyDescent="0.3">
      <c r="A631">
        <v>123579</v>
      </c>
      <c r="C631" t="s">
        <v>113</v>
      </c>
      <c r="D631" t="s">
        <v>129</v>
      </c>
      <c r="E631" t="s">
        <v>112</v>
      </c>
      <c r="F631" t="s">
        <v>61</v>
      </c>
      <c r="G631" t="s">
        <v>112</v>
      </c>
      <c r="H631" t="s">
        <v>61</v>
      </c>
      <c r="I631">
        <f t="shared" si="19"/>
        <v>0</v>
      </c>
      <c r="J631">
        <v>123579</v>
      </c>
      <c r="K631">
        <v>25</v>
      </c>
      <c r="L631">
        <v>735</v>
      </c>
      <c r="M631">
        <v>819</v>
      </c>
      <c r="N631" s="128">
        <v>-0.89186176142697882</v>
      </c>
      <c r="O631" s="1">
        <v>42192</v>
      </c>
      <c r="P631">
        <f t="shared" si="18"/>
        <v>0</v>
      </c>
      <c r="Q631" s="1"/>
      <c r="S631">
        <v>123579</v>
      </c>
    </row>
    <row r="632" spans="1:19" x14ac:dyDescent="0.3">
      <c r="A632">
        <v>123587</v>
      </c>
      <c r="C632" t="s">
        <v>113</v>
      </c>
      <c r="D632" t="s">
        <v>129</v>
      </c>
      <c r="E632" t="s">
        <v>112</v>
      </c>
      <c r="F632" t="s">
        <v>61</v>
      </c>
      <c r="G632" t="s">
        <v>112</v>
      </c>
      <c r="H632" t="s">
        <v>61</v>
      </c>
      <c r="I632">
        <f t="shared" si="19"/>
        <v>0</v>
      </c>
      <c r="J632">
        <v>123587</v>
      </c>
      <c r="K632">
        <v>23</v>
      </c>
      <c r="L632">
        <v>588</v>
      </c>
      <c r="M632">
        <v>623</v>
      </c>
      <c r="N632" s="128">
        <v>-0.48851978505129462</v>
      </c>
      <c r="O632" s="1">
        <v>42178</v>
      </c>
      <c r="P632">
        <f t="shared" si="18"/>
        <v>0</v>
      </c>
      <c r="Q632" s="1"/>
      <c r="S632">
        <v>123587</v>
      </c>
    </row>
    <row r="633" spans="1:19" x14ac:dyDescent="0.3">
      <c r="A633">
        <v>123593</v>
      </c>
      <c r="C633" t="s">
        <v>111</v>
      </c>
      <c r="D633" t="s">
        <v>130</v>
      </c>
      <c r="E633" t="s">
        <v>112</v>
      </c>
      <c r="F633" t="s">
        <v>61</v>
      </c>
      <c r="G633" t="s">
        <v>112</v>
      </c>
      <c r="H633" t="s">
        <v>61</v>
      </c>
      <c r="I633">
        <f t="shared" si="19"/>
        <v>0</v>
      </c>
      <c r="J633">
        <v>123593</v>
      </c>
      <c r="K633">
        <v>25</v>
      </c>
      <c r="L633">
        <v>850</v>
      </c>
      <c r="M633">
        <v>858</v>
      </c>
      <c r="N633" s="128">
        <v>-8.1078341947907168E-2</v>
      </c>
      <c r="O633" s="1">
        <v>42265</v>
      </c>
      <c r="P633">
        <f t="shared" si="18"/>
        <v>0</v>
      </c>
      <c r="Q633" s="1"/>
      <c r="S633">
        <v>123593</v>
      </c>
    </row>
    <row r="634" spans="1:19" x14ac:dyDescent="0.3">
      <c r="A634">
        <v>123595</v>
      </c>
      <c r="C634" t="s">
        <v>111</v>
      </c>
      <c r="D634" t="s">
        <v>130</v>
      </c>
      <c r="E634" t="s">
        <v>112</v>
      </c>
      <c r="F634" t="s">
        <v>61</v>
      </c>
      <c r="G634" t="s">
        <v>112</v>
      </c>
      <c r="H634" t="s">
        <v>61</v>
      </c>
      <c r="I634">
        <f t="shared" si="19"/>
        <v>0</v>
      </c>
      <c r="J634">
        <v>123595</v>
      </c>
      <c r="K634">
        <v>25</v>
      </c>
      <c r="L634">
        <v>790</v>
      </c>
      <c r="M634">
        <v>858</v>
      </c>
      <c r="N634" s="128">
        <v>-0.68916590655721088</v>
      </c>
      <c r="O634" s="1">
        <v>42265</v>
      </c>
      <c r="P634">
        <f t="shared" si="18"/>
        <v>0</v>
      </c>
      <c r="Q634" s="1"/>
      <c r="S634">
        <v>123595</v>
      </c>
    </row>
    <row r="635" spans="1:19" x14ac:dyDescent="0.3">
      <c r="A635">
        <v>123596</v>
      </c>
      <c r="C635" t="s">
        <v>113</v>
      </c>
      <c r="D635" t="s">
        <v>129</v>
      </c>
      <c r="E635" t="s">
        <v>112</v>
      </c>
      <c r="F635" t="s">
        <v>61</v>
      </c>
      <c r="G635" t="s">
        <v>114</v>
      </c>
      <c r="H635" t="s">
        <v>60</v>
      </c>
      <c r="I635">
        <f t="shared" si="19"/>
        <v>0</v>
      </c>
      <c r="J635">
        <v>123596</v>
      </c>
      <c r="K635">
        <v>24</v>
      </c>
      <c r="L635">
        <v>749</v>
      </c>
      <c r="M635">
        <v>778</v>
      </c>
      <c r="N635" s="128">
        <v>-0.32413099362914943</v>
      </c>
      <c r="O635" s="1">
        <v>42286</v>
      </c>
      <c r="P635">
        <f t="shared" si="18"/>
        <v>0</v>
      </c>
      <c r="Q635" s="1"/>
      <c r="S635">
        <v>123596</v>
      </c>
    </row>
    <row r="636" spans="1:19" x14ac:dyDescent="0.3">
      <c r="A636">
        <v>123602</v>
      </c>
      <c r="C636" t="s">
        <v>113</v>
      </c>
      <c r="D636" t="s">
        <v>129</v>
      </c>
      <c r="E636" t="s">
        <v>112</v>
      </c>
      <c r="F636" t="s">
        <v>61</v>
      </c>
      <c r="G636" t="s">
        <v>112</v>
      </c>
      <c r="H636" t="s">
        <v>61</v>
      </c>
      <c r="I636">
        <f t="shared" si="19"/>
        <v>0</v>
      </c>
      <c r="J636">
        <v>123602</v>
      </c>
      <c r="K636">
        <v>27</v>
      </c>
      <c r="L636">
        <v>884</v>
      </c>
      <c r="M636">
        <v>1126</v>
      </c>
      <c r="N636" s="128">
        <v>-1.8688701830257162</v>
      </c>
      <c r="O636" s="1">
        <v>42250</v>
      </c>
      <c r="P636">
        <f t="shared" si="18"/>
        <v>0</v>
      </c>
      <c r="Q636" s="1"/>
      <c r="S636">
        <v>123602</v>
      </c>
    </row>
    <row r="637" spans="1:19" x14ac:dyDescent="0.3">
      <c r="A637">
        <v>123715</v>
      </c>
      <c r="C637" t="s">
        <v>113</v>
      </c>
      <c r="D637" t="s">
        <v>129</v>
      </c>
      <c r="E637" t="s">
        <v>112</v>
      </c>
      <c r="F637" t="s">
        <v>61</v>
      </c>
      <c r="G637" t="s">
        <v>112</v>
      </c>
      <c r="H637" t="s">
        <v>61</v>
      </c>
      <c r="I637">
        <f t="shared" si="19"/>
        <v>0</v>
      </c>
      <c r="J637">
        <v>123715</v>
      </c>
      <c r="K637">
        <v>25</v>
      </c>
      <c r="L637">
        <v>685</v>
      </c>
      <c r="M637">
        <v>897</v>
      </c>
      <c r="N637" s="128">
        <v>-2.0551597111143423</v>
      </c>
      <c r="O637" s="1">
        <v>42283</v>
      </c>
      <c r="P637">
        <f t="shared" si="18"/>
        <v>0</v>
      </c>
      <c r="Q637" s="1"/>
      <c r="S637">
        <v>123715</v>
      </c>
    </row>
    <row r="638" spans="1:19" x14ac:dyDescent="0.3">
      <c r="A638">
        <v>123728</v>
      </c>
      <c r="C638" t="s">
        <v>113</v>
      </c>
      <c r="D638" t="s">
        <v>129</v>
      </c>
      <c r="E638" t="s">
        <v>112</v>
      </c>
      <c r="F638" t="s">
        <v>61</v>
      </c>
      <c r="G638" t="s">
        <v>112</v>
      </c>
      <c r="H638" t="s">
        <v>61</v>
      </c>
      <c r="I638">
        <f t="shared" si="19"/>
        <v>0</v>
      </c>
      <c r="J638">
        <v>123728</v>
      </c>
      <c r="K638">
        <v>27</v>
      </c>
      <c r="L638">
        <v>1380</v>
      </c>
      <c r="M638">
        <v>1222</v>
      </c>
      <c r="N638" s="128">
        <v>1.1243150928627339</v>
      </c>
      <c r="O638" s="1">
        <v>42257</v>
      </c>
      <c r="P638">
        <f t="shared" si="18"/>
        <v>0</v>
      </c>
      <c r="Q638" s="1"/>
      <c r="S638">
        <v>123728</v>
      </c>
    </row>
    <row r="639" spans="1:19" x14ac:dyDescent="0.3">
      <c r="A639">
        <v>123843</v>
      </c>
      <c r="C639" t="s">
        <v>113</v>
      </c>
      <c r="D639" t="s">
        <v>129</v>
      </c>
      <c r="E639" t="s">
        <v>112</v>
      </c>
      <c r="F639" t="s">
        <v>61</v>
      </c>
      <c r="G639" t="s">
        <v>112</v>
      </c>
      <c r="H639" t="s">
        <v>61</v>
      </c>
      <c r="I639">
        <f t="shared" si="19"/>
        <v>0</v>
      </c>
      <c r="J639">
        <v>123843</v>
      </c>
      <c r="K639">
        <v>23</v>
      </c>
      <c r="L639">
        <v>555</v>
      </c>
      <c r="M639">
        <v>589</v>
      </c>
      <c r="N639" s="128">
        <v>-0.50195615265372406</v>
      </c>
      <c r="O639" s="1">
        <v>42356</v>
      </c>
      <c r="P639">
        <f t="shared" si="18"/>
        <v>0</v>
      </c>
      <c r="Q639" s="1"/>
      <c r="S639">
        <v>123843</v>
      </c>
    </row>
    <row r="640" spans="1:19" x14ac:dyDescent="0.3">
      <c r="A640">
        <v>123870</v>
      </c>
      <c r="C640" t="s">
        <v>113</v>
      </c>
      <c r="D640" t="s">
        <v>129</v>
      </c>
      <c r="E640" t="s">
        <v>112</v>
      </c>
      <c r="F640" t="s">
        <v>61</v>
      </c>
      <c r="G640" t="s">
        <v>112</v>
      </c>
      <c r="H640" t="s">
        <v>61</v>
      </c>
      <c r="I640">
        <f t="shared" si="19"/>
        <v>0</v>
      </c>
      <c r="J640">
        <v>123870</v>
      </c>
      <c r="K640">
        <v>24</v>
      </c>
      <c r="L640">
        <v>800</v>
      </c>
      <c r="M640">
        <v>763</v>
      </c>
      <c r="N640" s="128">
        <v>0.42167644880050142</v>
      </c>
      <c r="O640" s="1">
        <v>42201</v>
      </c>
      <c r="P640">
        <f t="shared" si="18"/>
        <v>0</v>
      </c>
      <c r="Q640" s="1"/>
      <c r="S640">
        <v>123870</v>
      </c>
    </row>
    <row r="641" spans="1:19" x14ac:dyDescent="0.3">
      <c r="A641">
        <v>123937</v>
      </c>
      <c r="C641" t="s">
        <v>113</v>
      </c>
      <c r="D641" t="s">
        <v>129</v>
      </c>
      <c r="E641" t="s">
        <v>112</v>
      </c>
      <c r="F641" t="s">
        <v>61</v>
      </c>
      <c r="G641" t="s">
        <v>112</v>
      </c>
      <c r="H641" t="s">
        <v>61</v>
      </c>
      <c r="I641">
        <f t="shared" si="19"/>
        <v>0</v>
      </c>
      <c r="J641">
        <v>123937</v>
      </c>
      <c r="K641">
        <v>26</v>
      </c>
      <c r="L641">
        <v>770</v>
      </c>
      <c r="M641">
        <v>1038</v>
      </c>
      <c r="N641" s="128">
        <v>-2.2451202144592441</v>
      </c>
      <c r="O641" s="1">
        <v>42330</v>
      </c>
      <c r="P641">
        <f t="shared" si="18"/>
        <v>0</v>
      </c>
      <c r="Q641" s="1"/>
      <c r="S641">
        <v>123937</v>
      </c>
    </row>
    <row r="642" spans="1:19" x14ac:dyDescent="0.3">
      <c r="A642">
        <v>123963</v>
      </c>
      <c r="C642" t="s">
        <v>111</v>
      </c>
      <c r="D642" t="s">
        <v>130</v>
      </c>
      <c r="E642" t="s">
        <v>112</v>
      </c>
      <c r="F642" t="s">
        <v>61</v>
      </c>
      <c r="G642" t="s">
        <v>112</v>
      </c>
      <c r="H642" t="s">
        <v>61</v>
      </c>
      <c r="I642">
        <f t="shared" si="19"/>
        <v>0</v>
      </c>
      <c r="J642">
        <v>123963</v>
      </c>
      <c r="K642">
        <v>24</v>
      </c>
      <c r="L642">
        <v>660</v>
      </c>
      <c r="M642">
        <v>671</v>
      </c>
      <c r="N642" s="128">
        <v>-0.14255167498218102</v>
      </c>
      <c r="O642" s="1">
        <v>42397</v>
      </c>
      <c r="P642">
        <f t="shared" ref="P642:P705" si="20">IF(J642=S642,0,1)</f>
        <v>0</v>
      </c>
      <c r="Q642" s="1"/>
      <c r="S642">
        <v>123963</v>
      </c>
    </row>
    <row r="643" spans="1:19" x14ac:dyDescent="0.3">
      <c r="A643">
        <v>123964</v>
      </c>
      <c r="C643" t="s">
        <v>111</v>
      </c>
      <c r="D643" t="s">
        <v>130</v>
      </c>
      <c r="E643" t="s">
        <v>112</v>
      </c>
      <c r="F643" t="s">
        <v>61</v>
      </c>
      <c r="G643" t="s">
        <v>112</v>
      </c>
      <c r="H643" t="s">
        <v>61</v>
      </c>
      <c r="I643">
        <f t="shared" ref="I643:I706" si="21">IF(A643=S643,0,1)</f>
        <v>0</v>
      </c>
      <c r="J643">
        <v>123964</v>
      </c>
      <c r="K643">
        <v>24</v>
      </c>
      <c r="L643">
        <v>700</v>
      </c>
      <c r="M643">
        <v>691</v>
      </c>
      <c r="N643" s="128">
        <v>0.11325740892216699</v>
      </c>
      <c r="O643" s="1">
        <v>42397</v>
      </c>
      <c r="P643">
        <f t="shared" si="20"/>
        <v>0</v>
      </c>
      <c r="Q643" s="1"/>
      <c r="S643">
        <v>123964</v>
      </c>
    </row>
    <row r="644" spans="1:19" x14ac:dyDescent="0.3">
      <c r="A644">
        <v>123971</v>
      </c>
      <c r="C644" t="s">
        <v>113</v>
      </c>
      <c r="D644" t="s">
        <v>129</v>
      </c>
      <c r="E644" t="s">
        <v>112</v>
      </c>
      <c r="F644" t="s">
        <v>61</v>
      </c>
      <c r="G644" t="s">
        <v>112</v>
      </c>
      <c r="H644" t="s">
        <v>61</v>
      </c>
      <c r="I644">
        <f t="shared" si="21"/>
        <v>0</v>
      </c>
      <c r="J644">
        <v>123971</v>
      </c>
      <c r="K644">
        <v>23</v>
      </c>
      <c r="L644">
        <v>624</v>
      </c>
      <c r="M644">
        <v>673</v>
      </c>
      <c r="N644" s="128">
        <v>-0.63311583435622443</v>
      </c>
      <c r="O644" s="1">
        <v>42208</v>
      </c>
      <c r="P644">
        <f t="shared" si="20"/>
        <v>0</v>
      </c>
      <c r="Q644" s="1"/>
      <c r="S644">
        <v>123971</v>
      </c>
    </row>
    <row r="645" spans="1:19" x14ac:dyDescent="0.3">
      <c r="A645">
        <v>123983</v>
      </c>
      <c r="C645" t="s">
        <v>111</v>
      </c>
      <c r="D645" t="s">
        <v>130</v>
      </c>
      <c r="E645" t="s">
        <v>112</v>
      </c>
      <c r="F645" t="s">
        <v>61</v>
      </c>
      <c r="G645" t="s">
        <v>112</v>
      </c>
      <c r="H645" t="s">
        <v>61</v>
      </c>
      <c r="I645">
        <f t="shared" si="21"/>
        <v>0</v>
      </c>
      <c r="J645">
        <v>123983</v>
      </c>
      <c r="K645">
        <v>25</v>
      </c>
      <c r="L645">
        <v>818</v>
      </c>
      <c r="M645">
        <v>913</v>
      </c>
      <c r="N645" s="128">
        <v>-0.90480499071384346</v>
      </c>
      <c r="O645" s="1">
        <v>42242</v>
      </c>
      <c r="P645">
        <f t="shared" si="20"/>
        <v>0</v>
      </c>
      <c r="Q645" s="1"/>
      <c r="S645">
        <v>123983</v>
      </c>
    </row>
    <row r="646" spans="1:19" x14ac:dyDescent="0.3">
      <c r="A646">
        <v>123986</v>
      </c>
      <c r="C646" t="s">
        <v>111</v>
      </c>
      <c r="D646" t="s">
        <v>130</v>
      </c>
      <c r="E646" t="s">
        <v>112</v>
      </c>
      <c r="F646" t="s">
        <v>61</v>
      </c>
      <c r="G646" t="s">
        <v>112</v>
      </c>
      <c r="H646" t="s">
        <v>61</v>
      </c>
      <c r="I646">
        <f t="shared" si="21"/>
        <v>0</v>
      </c>
      <c r="J646">
        <v>123986</v>
      </c>
      <c r="K646">
        <v>25</v>
      </c>
      <c r="L646">
        <v>720</v>
      </c>
      <c r="M646">
        <v>913</v>
      </c>
      <c r="N646" s="128">
        <v>-1.8381827706081242</v>
      </c>
      <c r="O646" s="1">
        <v>42242</v>
      </c>
      <c r="P646">
        <f t="shared" si="20"/>
        <v>0</v>
      </c>
      <c r="Q646" s="1"/>
      <c r="S646">
        <v>123986</v>
      </c>
    </row>
    <row r="647" spans="1:19" x14ac:dyDescent="0.3">
      <c r="A647">
        <v>124010</v>
      </c>
      <c r="C647" t="s">
        <v>113</v>
      </c>
      <c r="D647" t="s">
        <v>129</v>
      </c>
      <c r="E647" t="s">
        <v>112</v>
      </c>
      <c r="F647" t="s">
        <v>61</v>
      </c>
      <c r="G647" t="s">
        <v>112</v>
      </c>
      <c r="H647" t="s">
        <v>61</v>
      </c>
      <c r="I647">
        <f t="shared" si="21"/>
        <v>0</v>
      </c>
      <c r="J647">
        <v>124010</v>
      </c>
      <c r="K647">
        <v>27</v>
      </c>
      <c r="L647">
        <v>707</v>
      </c>
      <c r="M647">
        <v>1126</v>
      </c>
      <c r="N647" s="128">
        <v>-3.2357711020155993</v>
      </c>
      <c r="O647" s="1">
        <v>42151</v>
      </c>
      <c r="P647">
        <f t="shared" si="20"/>
        <v>0</v>
      </c>
      <c r="Q647" s="1"/>
      <c r="S647">
        <v>124010</v>
      </c>
    </row>
    <row r="648" spans="1:19" x14ac:dyDescent="0.3">
      <c r="A648">
        <v>124091</v>
      </c>
      <c r="C648" t="s">
        <v>111</v>
      </c>
      <c r="D648" t="s">
        <v>130</v>
      </c>
      <c r="E648" t="s">
        <v>112</v>
      </c>
      <c r="F648" t="s">
        <v>61</v>
      </c>
      <c r="G648" t="s">
        <v>112</v>
      </c>
      <c r="H648" t="s">
        <v>61</v>
      </c>
      <c r="I648">
        <f t="shared" si="21"/>
        <v>0</v>
      </c>
      <c r="J648">
        <v>124091</v>
      </c>
      <c r="K648">
        <v>26</v>
      </c>
      <c r="L648">
        <v>670</v>
      </c>
      <c r="M648">
        <v>954</v>
      </c>
      <c r="N648" s="128">
        <v>-2.5886427855254759</v>
      </c>
      <c r="O648" s="1">
        <v>42220</v>
      </c>
      <c r="P648">
        <f t="shared" si="20"/>
        <v>0</v>
      </c>
      <c r="Q648" s="1"/>
      <c r="S648">
        <v>124091</v>
      </c>
    </row>
    <row r="649" spans="1:19" x14ac:dyDescent="0.3">
      <c r="A649">
        <v>124093</v>
      </c>
      <c r="C649" t="s">
        <v>111</v>
      </c>
      <c r="D649" t="s">
        <v>130</v>
      </c>
      <c r="E649" t="s">
        <v>112</v>
      </c>
      <c r="F649" t="s">
        <v>61</v>
      </c>
      <c r="G649" t="s">
        <v>112</v>
      </c>
      <c r="H649" t="s">
        <v>61</v>
      </c>
      <c r="I649">
        <f t="shared" si="21"/>
        <v>0</v>
      </c>
      <c r="J649">
        <v>124093</v>
      </c>
      <c r="K649">
        <v>26</v>
      </c>
      <c r="L649">
        <v>707</v>
      </c>
      <c r="M649">
        <v>996</v>
      </c>
      <c r="N649" s="128">
        <v>-2.5231360223502706</v>
      </c>
      <c r="O649" s="1">
        <v>42208</v>
      </c>
      <c r="P649">
        <f t="shared" si="20"/>
        <v>0</v>
      </c>
      <c r="Q649" s="1"/>
      <c r="S649">
        <v>124093</v>
      </c>
    </row>
    <row r="650" spans="1:19" x14ac:dyDescent="0.3">
      <c r="A650">
        <v>124095</v>
      </c>
      <c r="C650" t="s">
        <v>111</v>
      </c>
      <c r="D650" t="s">
        <v>130</v>
      </c>
      <c r="E650" t="s">
        <v>112</v>
      </c>
      <c r="F650" t="s">
        <v>61</v>
      </c>
      <c r="G650" t="s">
        <v>112</v>
      </c>
      <c r="H650" t="s">
        <v>61</v>
      </c>
      <c r="I650">
        <f t="shared" si="21"/>
        <v>0</v>
      </c>
      <c r="J650">
        <v>124095</v>
      </c>
      <c r="K650">
        <v>26</v>
      </c>
      <c r="L650">
        <v>946</v>
      </c>
      <c r="M650">
        <v>996</v>
      </c>
      <c r="N650" s="128">
        <v>-0.43652872359001221</v>
      </c>
      <c r="O650" s="1">
        <v>42208</v>
      </c>
      <c r="P650">
        <f t="shared" si="20"/>
        <v>0</v>
      </c>
      <c r="Q650" s="1"/>
      <c r="S650">
        <v>124095</v>
      </c>
    </row>
    <row r="651" spans="1:19" x14ac:dyDescent="0.3">
      <c r="A651">
        <v>124097</v>
      </c>
      <c r="C651" t="s">
        <v>113</v>
      </c>
      <c r="D651" t="s">
        <v>129</v>
      </c>
      <c r="E651" t="s">
        <v>112</v>
      </c>
      <c r="F651" t="s">
        <v>61</v>
      </c>
      <c r="G651" t="s">
        <v>112</v>
      </c>
      <c r="H651" t="s">
        <v>61</v>
      </c>
      <c r="I651">
        <f t="shared" si="21"/>
        <v>0</v>
      </c>
      <c r="J651">
        <v>124097</v>
      </c>
      <c r="K651">
        <v>27</v>
      </c>
      <c r="L651">
        <v>1226</v>
      </c>
      <c r="M651">
        <v>1194</v>
      </c>
      <c r="N651" s="128">
        <v>0.23304930449348191</v>
      </c>
      <c r="O651" s="1">
        <v>42268</v>
      </c>
      <c r="P651">
        <f t="shared" si="20"/>
        <v>0</v>
      </c>
      <c r="Q651" s="1"/>
      <c r="S651">
        <v>124097</v>
      </c>
    </row>
    <row r="652" spans="1:19" x14ac:dyDescent="0.3">
      <c r="A652">
        <v>124106</v>
      </c>
      <c r="C652" t="s">
        <v>113</v>
      </c>
      <c r="D652" t="s">
        <v>129</v>
      </c>
      <c r="E652" t="s">
        <v>112</v>
      </c>
      <c r="F652" t="s">
        <v>61</v>
      </c>
      <c r="G652" t="s">
        <v>112</v>
      </c>
      <c r="H652" t="s">
        <v>61</v>
      </c>
      <c r="I652">
        <f t="shared" si="21"/>
        <v>0</v>
      </c>
      <c r="J652">
        <v>124106</v>
      </c>
      <c r="K652">
        <v>26</v>
      </c>
      <c r="L652">
        <v>1130</v>
      </c>
      <c r="M652">
        <v>1086</v>
      </c>
      <c r="N652" s="128">
        <v>0.3523100328288894</v>
      </c>
      <c r="O652" s="1">
        <v>42226</v>
      </c>
      <c r="P652">
        <f t="shared" si="20"/>
        <v>0</v>
      </c>
      <c r="Q652" s="1"/>
      <c r="S652">
        <v>124106</v>
      </c>
    </row>
    <row r="653" spans="1:19" x14ac:dyDescent="0.3">
      <c r="A653">
        <v>124113</v>
      </c>
      <c r="C653" t="s">
        <v>113</v>
      </c>
      <c r="D653" t="s">
        <v>129</v>
      </c>
      <c r="E653" t="s">
        <v>112</v>
      </c>
      <c r="F653" t="s">
        <v>61</v>
      </c>
      <c r="G653" t="s">
        <v>112</v>
      </c>
      <c r="H653" t="s">
        <v>61</v>
      </c>
      <c r="I653">
        <f t="shared" si="21"/>
        <v>0</v>
      </c>
      <c r="J653">
        <v>124113</v>
      </c>
      <c r="K653">
        <v>27</v>
      </c>
      <c r="L653">
        <v>1200</v>
      </c>
      <c r="M653">
        <v>1148</v>
      </c>
      <c r="N653" s="128">
        <v>0.39387971519466747</v>
      </c>
      <c r="O653" s="1">
        <v>42124</v>
      </c>
      <c r="P653">
        <f t="shared" si="20"/>
        <v>0</v>
      </c>
      <c r="Q653" s="1"/>
      <c r="S653">
        <v>124113</v>
      </c>
    </row>
    <row r="654" spans="1:19" x14ac:dyDescent="0.3">
      <c r="A654">
        <v>124137</v>
      </c>
      <c r="C654" t="s">
        <v>113</v>
      </c>
      <c r="D654" t="s">
        <v>129</v>
      </c>
      <c r="E654" t="s">
        <v>112</v>
      </c>
      <c r="F654" t="s">
        <v>61</v>
      </c>
      <c r="G654" t="s">
        <v>112</v>
      </c>
      <c r="H654" t="s">
        <v>61</v>
      </c>
      <c r="I654">
        <f t="shared" si="21"/>
        <v>0</v>
      </c>
      <c r="J654">
        <v>124137</v>
      </c>
      <c r="K654">
        <v>26</v>
      </c>
      <c r="L654">
        <v>699</v>
      </c>
      <c r="M654">
        <v>1086</v>
      </c>
      <c r="N654" s="128">
        <v>-3.0987268796540954</v>
      </c>
      <c r="O654" s="1">
        <v>42265</v>
      </c>
      <c r="P654">
        <f t="shared" si="20"/>
        <v>0</v>
      </c>
      <c r="Q654" s="1"/>
      <c r="S654">
        <v>124137</v>
      </c>
    </row>
    <row r="655" spans="1:19" x14ac:dyDescent="0.3">
      <c r="A655">
        <v>124138</v>
      </c>
      <c r="C655" t="s">
        <v>111</v>
      </c>
      <c r="D655" t="s">
        <v>130</v>
      </c>
      <c r="E655" t="s">
        <v>112</v>
      </c>
      <c r="F655" t="s">
        <v>61</v>
      </c>
      <c r="G655" t="s">
        <v>112</v>
      </c>
      <c r="H655" t="s">
        <v>61</v>
      </c>
      <c r="I655">
        <f t="shared" si="21"/>
        <v>0</v>
      </c>
      <c r="J655">
        <v>124138</v>
      </c>
      <c r="K655">
        <v>26</v>
      </c>
      <c r="L655">
        <v>933</v>
      </c>
      <c r="M655">
        <v>979</v>
      </c>
      <c r="N655" s="128">
        <v>-0.40858018386108269</v>
      </c>
      <c r="O655" s="1">
        <v>42128</v>
      </c>
      <c r="P655">
        <f t="shared" si="20"/>
        <v>0</v>
      </c>
      <c r="Q655" s="1"/>
      <c r="S655">
        <v>124138</v>
      </c>
    </row>
    <row r="656" spans="1:19" x14ac:dyDescent="0.3">
      <c r="A656">
        <v>124139</v>
      </c>
      <c r="C656" t="s">
        <v>113</v>
      </c>
      <c r="D656" t="s">
        <v>129</v>
      </c>
      <c r="E656" t="s">
        <v>112</v>
      </c>
      <c r="F656" t="s">
        <v>61</v>
      </c>
      <c r="G656" t="s">
        <v>112</v>
      </c>
      <c r="H656" t="s">
        <v>61</v>
      </c>
      <c r="I656">
        <f t="shared" si="21"/>
        <v>0</v>
      </c>
      <c r="J656">
        <v>124139</v>
      </c>
      <c r="K656">
        <v>26</v>
      </c>
      <c r="L656">
        <v>759</v>
      </c>
      <c r="M656">
        <v>1017</v>
      </c>
      <c r="N656" s="128">
        <v>-2.2059766576888546</v>
      </c>
      <c r="O656" s="1">
        <v>42160</v>
      </c>
      <c r="P656">
        <f t="shared" si="20"/>
        <v>0</v>
      </c>
      <c r="Q656" s="1"/>
      <c r="S656">
        <v>124139</v>
      </c>
    </row>
    <row r="657" spans="1:19" x14ac:dyDescent="0.3">
      <c r="A657">
        <v>124140</v>
      </c>
      <c r="C657" t="s">
        <v>113</v>
      </c>
      <c r="D657" t="s">
        <v>129</v>
      </c>
      <c r="E657" t="s">
        <v>112</v>
      </c>
      <c r="F657" t="s">
        <v>61</v>
      </c>
      <c r="G657" t="s">
        <v>112</v>
      </c>
      <c r="H657" t="s">
        <v>61</v>
      </c>
      <c r="I657">
        <f t="shared" si="21"/>
        <v>0</v>
      </c>
      <c r="J657">
        <v>124140</v>
      </c>
      <c r="K657">
        <v>26</v>
      </c>
      <c r="L657">
        <v>971</v>
      </c>
      <c r="M657">
        <v>1043</v>
      </c>
      <c r="N657" s="128">
        <v>-0.60027512609946221</v>
      </c>
      <c r="O657" s="1">
        <v>42229</v>
      </c>
      <c r="P657">
        <f t="shared" si="20"/>
        <v>0</v>
      </c>
      <c r="Q657" s="1"/>
      <c r="S657">
        <v>124140</v>
      </c>
    </row>
    <row r="658" spans="1:19" x14ac:dyDescent="0.3">
      <c r="A658">
        <v>124141</v>
      </c>
      <c r="C658" t="s">
        <v>111</v>
      </c>
      <c r="D658" t="s">
        <v>130</v>
      </c>
      <c r="E658" t="s">
        <v>112</v>
      </c>
      <c r="F658" t="s">
        <v>61</v>
      </c>
      <c r="G658" t="s">
        <v>112</v>
      </c>
      <c r="H658" t="s">
        <v>61</v>
      </c>
      <c r="I658">
        <f t="shared" si="21"/>
        <v>0</v>
      </c>
      <c r="J658">
        <v>124141</v>
      </c>
      <c r="K658">
        <v>23</v>
      </c>
      <c r="L658">
        <v>545</v>
      </c>
      <c r="M658">
        <v>654</v>
      </c>
      <c r="N658" s="128">
        <v>-1.4492753623188404</v>
      </c>
      <c r="O658" s="1">
        <v>42103</v>
      </c>
      <c r="P658">
        <f t="shared" si="20"/>
        <v>0</v>
      </c>
      <c r="Q658" s="1"/>
      <c r="S658">
        <v>124141</v>
      </c>
    </row>
    <row r="659" spans="1:19" x14ac:dyDescent="0.3">
      <c r="A659">
        <v>124142</v>
      </c>
      <c r="C659" t="s">
        <v>113</v>
      </c>
      <c r="D659" t="s">
        <v>129</v>
      </c>
      <c r="E659" t="s">
        <v>112</v>
      </c>
      <c r="F659" t="s">
        <v>61</v>
      </c>
      <c r="G659" t="s">
        <v>112</v>
      </c>
      <c r="H659" t="s">
        <v>61</v>
      </c>
      <c r="I659">
        <f t="shared" si="21"/>
        <v>0</v>
      </c>
      <c r="J659">
        <v>124142</v>
      </c>
      <c r="K659">
        <v>24</v>
      </c>
      <c r="L659">
        <v>631</v>
      </c>
      <c r="M659">
        <v>706</v>
      </c>
      <c r="N659" s="128">
        <v>-0.92375908363098902</v>
      </c>
      <c r="O659" s="1">
        <v>42228</v>
      </c>
      <c r="P659">
        <f t="shared" si="20"/>
        <v>0</v>
      </c>
      <c r="Q659" s="1"/>
      <c r="S659">
        <v>124142</v>
      </c>
    </row>
    <row r="660" spans="1:19" x14ac:dyDescent="0.3">
      <c r="A660">
        <v>124159</v>
      </c>
      <c r="C660" t="s">
        <v>113</v>
      </c>
      <c r="D660" t="s">
        <v>129</v>
      </c>
      <c r="E660" t="s">
        <v>112</v>
      </c>
      <c r="F660" t="s">
        <v>61</v>
      </c>
      <c r="G660" t="s">
        <v>112</v>
      </c>
      <c r="H660" t="s">
        <v>61</v>
      </c>
      <c r="I660">
        <f t="shared" si="21"/>
        <v>0</v>
      </c>
      <c r="J660">
        <v>124159</v>
      </c>
      <c r="K660">
        <v>27</v>
      </c>
      <c r="L660">
        <v>1154</v>
      </c>
      <c r="M660">
        <v>1194</v>
      </c>
      <c r="N660" s="128">
        <v>-0.29131163061685239</v>
      </c>
      <c r="O660" s="1">
        <v>42149</v>
      </c>
      <c r="P660">
        <f t="shared" si="20"/>
        <v>0</v>
      </c>
      <c r="Q660" s="1"/>
      <c r="S660">
        <v>124159</v>
      </c>
    </row>
    <row r="661" spans="1:19" x14ac:dyDescent="0.3">
      <c r="A661">
        <v>124213</v>
      </c>
      <c r="C661" t="s">
        <v>113</v>
      </c>
      <c r="D661" t="s">
        <v>129</v>
      </c>
      <c r="E661" t="s">
        <v>112</v>
      </c>
      <c r="F661" t="s">
        <v>61</v>
      </c>
      <c r="G661" t="s">
        <v>112</v>
      </c>
      <c r="H661" t="s">
        <v>61</v>
      </c>
      <c r="I661">
        <f t="shared" si="21"/>
        <v>0</v>
      </c>
      <c r="J661">
        <v>124213</v>
      </c>
      <c r="K661">
        <v>27</v>
      </c>
      <c r="L661">
        <v>1020</v>
      </c>
      <c r="M661">
        <v>1171</v>
      </c>
      <c r="N661" s="128">
        <v>-1.1213010062005719</v>
      </c>
      <c r="O661" s="1">
        <v>42221</v>
      </c>
      <c r="P661">
        <f t="shared" si="20"/>
        <v>0</v>
      </c>
      <c r="Q661" s="1"/>
      <c r="S661">
        <v>124213</v>
      </c>
    </row>
    <row r="662" spans="1:19" x14ac:dyDescent="0.3">
      <c r="A662">
        <v>124271</v>
      </c>
      <c r="B662" s="8" t="s">
        <v>149</v>
      </c>
      <c r="C662" t="s">
        <v>113</v>
      </c>
      <c r="D662" t="s">
        <v>129</v>
      </c>
      <c r="E662" t="s">
        <v>112</v>
      </c>
      <c r="F662" t="s">
        <v>61</v>
      </c>
      <c r="G662" t="s">
        <v>112</v>
      </c>
      <c r="H662" t="s">
        <v>61</v>
      </c>
      <c r="I662">
        <f t="shared" si="21"/>
        <v>0</v>
      </c>
      <c r="J662">
        <v>124271</v>
      </c>
      <c r="K662">
        <v>27</v>
      </c>
      <c r="L662" s="8" t="s">
        <v>67</v>
      </c>
      <c r="M662">
        <v>1131</v>
      </c>
      <c r="N662" s="128"/>
      <c r="O662" s="1">
        <v>42202</v>
      </c>
      <c r="P662">
        <f t="shared" si="20"/>
        <v>0</v>
      </c>
      <c r="Q662" s="1"/>
      <c r="S662">
        <v>124271</v>
      </c>
    </row>
    <row r="663" spans="1:19" x14ac:dyDescent="0.3">
      <c r="A663">
        <v>124289</v>
      </c>
      <c r="C663" t="s">
        <v>113</v>
      </c>
      <c r="D663" t="s">
        <v>129</v>
      </c>
      <c r="E663" t="s">
        <v>112</v>
      </c>
      <c r="F663" t="s">
        <v>61</v>
      </c>
      <c r="G663" t="s">
        <v>112</v>
      </c>
      <c r="H663" t="s">
        <v>61</v>
      </c>
      <c r="I663">
        <f t="shared" si="21"/>
        <v>0</v>
      </c>
      <c r="J663">
        <v>124289</v>
      </c>
      <c r="K663">
        <v>25</v>
      </c>
      <c r="L663">
        <v>916</v>
      </c>
      <c r="M663">
        <v>897</v>
      </c>
      <c r="N663" s="128">
        <v>0.18418884203383257</v>
      </c>
      <c r="O663" s="1">
        <v>42312</v>
      </c>
      <c r="P663">
        <f t="shared" si="20"/>
        <v>0</v>
      </c>
      <c r="Q663" s="1"/>
      <c r="S663">
        <v>124289</v>
      </c>
    </row>
    <row r="664" spans="1:19" x14ac:dyDescent="0.3">
      <c r="A664">
        <v>124331</v>
      </c>
      <c r="C664" t="s">
        <v>113</v>
      </c>
      <c r="D664" t="s">
        <v>129</v>
      </c>
      <c r="E664" t="s">
        <v>112</v>
      </c>
      <c r="F664" t="s">
        <v>61</v>
      </c>
      <c r="G664" t="s">
        <v>112</v>
      </c>
      <c r="H664" t="s">
        <v>61</v>
      </c>
      <c r="I664">
        <f t="shared" si="21"/>
        <v>0</v>
      </c>
      <c r="J664">
        <v>124331</v>
      </c>
      <c r="K664">
        <v>24</v>
      </c>
      <c r="L664">
        <v>830</v>
      </c>
      <c r="M664">
        <v>763</v>
      </c>
      <c r="N664" s="128">
        <v>0.76357627215225932</v>
      </c>
      <c r="O664" s="1">
        <v>42282</v>
      </c>
      <c r="P664">
        <f t="shared" si="20"/>
        <v>0</v>
      </c>
      <c r="Q664" s="1"/>
      <c r="S664">
        <v>124331</v>
      </c>
    </row>
    <row r="665" spans="1:19" x14ac:dyDescent="0.3">
      <c r="A665">
        <v>124341</v>
      </c>
      <c r="C665" t="s">
        <v>113</v>
      </c>
      <c r="D665" t="s">
        <v>129</v>
      </c>
      <c r="E665" t="s">
        <v>112</v>
      </c>
      <c r="F665" t="s">
        <v>61</v>
      </c>
      <c r="G665" t="s">
        <v>112</v>
      </c>
      <c r="H665" t="s">
        <v>61</v>
      </c>
      <c r="I665">
        <f t="shared" si="21"/>
        <v>0</v>
      </c>
      <c r="J665">
        <v>124341</v>
      </c>
      <c r="K665">
        <v>26</v>
      </c>
      <c r="L665">
        <v>660</v>
      </c>
      <c r="M665">
        <v>1086</v>
      </c>
      <c r="N665" s="128">
        <v>-3.4110016814797022</v>
      </c>
      <c r="O665" s="1">
        <v>42208</v>
      </c>
      <c r="P665">
        <f t="shared" si="20"/>
        <v>0</v>
      </c>
      <c r="Q665" s="1"/>
      <c r="S665">
        <v>124341</v>
      </c>
    </row>
    <row r="666" spans="1:19" x14ac:dyDescent="0.3">
      <c r="A666">
        <v>124433</v>
      </c>
      <c r="C666" t="s">
        <v>113</v>
      </c>
      <c r="D666" t="s">
        <v>129</v>
      </c>
      <c r="E666" t="s">
        <v>112</v>
      </c>
      <c r="F666" t="s">
        <v>61</v>
      </c>
      <c r="G666" t="s">
        <v>112</v>
      </c>
      <c r="H666" t="s">
        <v>61</v>
      </c>
      <c r="I666">
        <f t="shared" si="21"/>
        <v>0</v>
      </c>
      <c r="J666">
        <v>124433</v>
      </c>
      <c r="K666">
        <v>25</v>
      </c>
      <c r="L666">
        <v>770</v>
      </c>
      <c r="M666">
        <v>815</v>
      </c>
      <c r="N666" s="128">
        <v>-0.48012803414243793</v>
      </c>
      <c r="O666" s="1">
        <v>42299</v>
      </c>
      <c r="P666">
        <f t="shared" si="20"/>
        <v>0</v>
      </c>
      <c r="Q666" s="1"/>
      <c r="S666">
        <v>124433</v>
      </c>
    </row>
    <row r="667" spans="1:19" x14ac:dyDescent="0.3">
      <c r="A667">
        <v>124440</v>
      </c>
      <c r="C667" t="s">
        <v>113</v>
      </c>
      <c r="D667" t="s">
        <v>129</v>
      </c>
      <c r="E667" t="s">
        <v>112</v>
      </c>
      <c r="F667" t="s">
        <v>61</v>
      </c>
      <c r="G667" t="s">
        <v>112</v>
      </c>
      <c r="H667" t="s">
        <v>61</v>
      </c>
      <c r="I667">
        <f t="shared" si="21"/>
        <v>0</v>
      </c>
      <c r="J667">
        <v>124440</v>
      </c>
      <c r="K667">
        <v>22</v>
      </c>
      <c r="L667">
        <v>545</v>
      </c>
      <c r="M667">
        <v>543</v>
      </c>
      <c r="N667" s="128">
        <v>3.2028184802626314E-2</v>
      </c>
      <c r="O667" s="1">
        <v>42192</v>
      </c>
      <c r="P667">
        <f t="shared" si="20"/>
        <v>0</v>
      </c>
      <c r="Q667" s="1"/>
      <c r="S667">
        <v>124440</v>
      </c>
    </row>
    <row r="668" spans="1:19" x14ac:dyDescent="0.3">
      <c r="A668">
        <v>124444</v>
      </c>
      <c r="C668" t="s">
        <v>113</v>
      </c>
      <c r="D668" t="s">
        <v>129</v>
      </c>
      <c r="E668" t="s">
        <v>112</v>
      </c>
      <c r="F668" t="s">
        <v>61</v>
      </c>
      <c r="G668" t="s">
        <v>112</v>
      </c>
      <c r="H668" t="s">
        <v>61</v>
      </c>
      <c r="I668">
        <f t="shared" si="21"/>
        <v>0</v>
      </c>
      <c r="J668">
        <v>124444</v>
      </c>
      <c r="K668">
        <v>23</v>
      </c>
      <c r="L668">
        <v>670</v>
      </c>
      <c r="M668">
        <v>654</v>
      </c>
      <c r="N668" s="128">
        <v>0.21273766786331602</v>
      </c>
      <c r="O668" s="1">
        <v>42325</v>
      </c>
      <c r="P668">
        <f t="shared" si="20"/>
        <v>0</v>
      </c>
      <c r="Q668" s="1"/>
      <c r="S668">
        <v>124444</v>
      </c>
    </row>
    <row r="669" spans="1:19" x14ac:dyDescent="0.3">
      <c r="A669">
        <v>124447</v>
      </c>
      <c r="C669" t="s">
        <v>113</v>
      </c>
      <c r="D669" t="s">
        <v>129</v>
      </c>
      <c r="E669" t="s">
        <v>112</v>
      </c>
      <c r="F669" t="s">
        <v>61</v>
      </c>
      <c r="G669" t="s">
        <v>112</v>
      </c>
      <c r="H669" t="s">
        <v>61</v>
      </c>
      <c r="I669">
        <f t="shared" si="21"/>
        <v>0</v>
      </c>
      <c r="J669">
        <v>124447</v>
      </c>
      <c r="K669">
        <v>25</v>
      </c>
      <c r="L669">
        <v>810</v>
      </c>
      <c r="M669">
        <v>893</v>
      </c>
      <c r="N669" s="128">
        <v>-0.8082185111251764</v>
      </c>
      <c r="O669" s="1">
        <v>42183</v>
      </c>
      <c r="P669">
        <f t="shared" si="20"/>
        <v>0</v>
      </c>
      <c r="Q669" s="1"/>
      <c r="S669">
        <v>124447</v>
      </c>
    </row>
    <row r="670" spans="1:19" x14ac:dyDescent="0.3">
      <c r="A670">
        <v>124453</v>
      </c>
      <c r="C670" t="s">
        <v>113</v>
      </c>
      <c r="D670" t="s">
        <v>129</v>
      </c>
      <c r="E670" t="s">
        <v>114</v>
      </c>
      <c r="F670" t="s">
        <v>60</v>
      </c>
      <c r="G670" t="s">
        <v>112</v>
      </c>
      <c r="H670" t="s">
        <v>61</v>
      </c>
      <c r="I670">
        <f t="shared" si="21"/>
        <v>0</v>
      </c>
      <c r="J670">
        <v>124453</v>
      </c>
      <c r="K670">
        <v>27</v>
      </c>
      <c r="L670">
        <v>1025</v>
      </c>
      <c r="M670">
        <v>1176</v>
      </c>
      <c r="N670" s="128">
        <v>-1.116533569949719</v>
      </c>
      <c r="O670" s="1">
        <v>42283</v>
      </c>
      <c r="P670">
        <f t="shared" si="20"/>
        <v>0</v>
      </c>
      <c r="Q670" s="1"/>
      <c r="S670">
        <v>124453</v>
      </c>
    </row>
    <row r="671" spans="1:19" x14ac:dyDescent="0.3">
      <c r="A671">
        <v>124495</v>
      </c>
      <c r="C671" t="s">
        <v>111</v>
      </c>
      <c r="D671" t="s">
        <v>130</v>
      </c>
      <c r="E671" t="s">
        <v>112</v>
      </c>
      <c r="F671" t="s">
        <v>61</v>
      </c>
      <c r="G671" t="s">
        <v>112</v>
      </c>
      <c r="H671" t="s">
        <v>61</v>
      </c>
      <c r="I671">
        <f t="shared" si="21"/>
        <v>0</v>
      </c>
      <c r="J671">
        <v>124495</v>
      </c>
      <c r="K671">
        <v>25</v>
      </c>
      <c r="L671">
        <v>825</v>
      </c>
      <c r="M671">
        <v>877</v>
      </c>
      <c r="N671" s="128">
        <v>-0.5155916910415943</v>
      </c>
      <c r="O671" s="1">
        <v>42222</v>
      </c>
      <c r="P671">
        <f t="shared" si="20"/>
        <v>0</v>
      </c>
      <c r="Q671" s="1"/>
      <c r="S671">
        <v>124495</v>
      </c>
    </row>
    <row r="672" spans="1:19" x14ac:dyDescent="0.3">
      <c r="A672">
        <v>124498</v>
      </c>
      <c r="C672" t="s">
        <v>111</v>
      </c>
      <c r="D672" t="s">
        <v>130</v>
      </c>
      <c r="E672" t="s">
        <v>112</v>
      </c>
      <c r="F672" t="s">
        <v>61</v>
      </c>
      <c r="G672" t="s">
        <v>112</v>
      </c>
      <c r="H672" t="s">
        <v>61</v>
      </c>
      <c r="I672">
        <f t="shared" si="21"/>
        <v>0</v>
      </c>
      <c r="J672">
        <v>124498</v>
      </c>
      <c r="K672">
        <v>25</v>
      </c>
      <c r="L672">
        <v>795</v>
      </c>
      <c r="M672">
        <v>877</v>
      </c>
      <c r="N672" s="128">
        <v>-0.81304843587328335</v>
      </c>
      <c r="O672" s="1">
        <v>42222</v>
      </c>
      <c r="P672">
        <f t="shared" si="20"/>
        <v>0</v>
      </c>
      <c r="Q672" s="1"/>
      <c r="S672">
        <v>124498</v>
      </c>
    </row>
    <row r="673" spans="1:19" x14ac:dyDescent="0.3">
      <c r="A673">
        <v>124510</v>
      </c>
      <c r="C673" t="s">
        <v>113</v>
      </c>
      <c r="D673" t="s">
        <v>129</v>
      </c>
      <c r="E673" t="s">
        <v>112</v>
      </c>
      <c r="F673" t="s">
        <v>61</v>
      </c>
      <c r="G673" t="s">
        <v>112</v>
      </c>
      <c r="H673" t="s">
        <v>61</v>
      </c>
      <c r="I673">
        <f t="shared" si="21"/>
        <v>0</v>
      </c>
      <c r="J673">
        <v>124510</v>
      </c>
      <c r="K673">
        <v>26</v>
      </c>
      <c r="L673">
        <v>535</v>
      </c>
      <c r="M673">
        <v>954</v>
      </c>
      <c r="N673" s="128">
        <v>-3.8191596025886425</v>
      </c>
      <c r="O673" s="1">
        <v>42221</v>
      </c>
      <c r="P673">
        <f t="shared" si="20"/>
        <v>0</v>
      </c>
      <c r="Q673" s="1"/>
      <c r="S673">
        <v>124510</v>
      </c>
    </row>
    <row r="674" spans="1:19" x14ac:dyDescent="0.3">
      <c r="A674">
        <v>124519</v>
      </c>
      <c r="C674" t="s">
        <v>113</v>
      </c>
      <c r="D674" t="s">
        <v>129</v>
      </c>
      <c r="E674" t="s">
        <v>112</v>
      </c>
      <c r="F674" t="s">
        <v>61</v>
      </c>
      <c r="G674" t="s">
        <v>112</v>
      </c>
      <c r="H674" t="s">
        <v>61</v>
      </c>
      <c r="I674">
        <f t="shared" si="21"/>
        <v>0</v>
      </c>
      <c r="J674">
        <v>124519</v>
      </c>
      <c r="K674">
        <v>26</v>
      </c>
      <c r="L674">
        <v>1070</v>
      </c>
      <c r="M674">
        <v>954</v>
      </c>
      <c r="N674" s="128">
        <v>1.0573329687357578</v>
      </c>
      <c r="O674" s="1">
        <v>42248</v>
      </c>
      <c r="P674">
        <f t="shared" si="20"/>
        <v>0</v>
      </c>
      <c r="Q674" s="1"/>
      <c r="S674">
        <v>124519</v>
      </c>
    </row>
    <row r="675" spans="1:19" x14ac:dyDescent="0.3">
      <c r="A675">
        <v>124530</v>
      </c>
      <c r="C675" t="s">
        <v>113</v>
      </c>
      <c r="D675" t="s">
        <v>129</v>
      </c>
      <c r="E675" t="s">
        <v>112</v>
      </c>
      <c r="F675" t="s">
        <v>61</v>
      </c>
      <c r="G675" t="s">
        <v>112</v>
      </c>
      <c r="H675" t="s">
        <v>61</v>
      </c>
      <c r="I675">
        <f t="shared" si="21"/>
        <v>0</v>
      </c>
      <c r="J675">
        <v>124530</v>
      </c>
      <c r="K675">
        <v>24</v>
      </c>
      <c r="L675">
        <v>635</v>
      </c>
      <c r="M675">
        <v>671</v>
      </c>
      <c r="N675" s="128">
        <v>-0.46653275448713794</v>
      </c>
      <c r="O675" s="1">
        <v>42223</v>
      </c>
      <c r="P675">
        <f t="shared" si="20"/>
        <v>0</v>
      </c>
      <c r="Q675" s="1"/>
      <c r="S675">
        <v>124530</v>
      </c>
    </row>
    <row r="676" spans="1:19" x14ac:dyDescent="0.3">
      <c r="A676">
        <v>124536</v>
      </c>
      <c r="C676" t="s">
        <v>113</v>
      </c>
      <c r="D676" t="s">
        <v>129</v>
      </c>
      <c r="E676" t="s">
        <v>112</v>
      </c>
      <c r="F676" t="s">
        <v>61</v>
      </c>
      <c r="G676" t="s">
        <v>112</v>
      </c>
      <c r="H676" t="s">
        <v>61</v>
      </c>
      <c r="I676">
        <f t="shared" si="21"/>
        <v>0</v>
      </c>
      <c r="J676">
        <v>124536</v>
      </c>
      <c r="K676">
        <v>26</v>
      </c>
      <c r="L676">
        <v>1010</v>
      </c>
      <c r="M676">
        <v>1064</v>
      </c>
      <c r="N676" s="128">
        <v>-0.44132069303694016</v>
      </c>
      <c r="O676" s="1">
        <v>42227</v>
      </c>
      <c r="P676">
        <f t="shared" si="20"/>
        <v>0</v>
      </c>
      <c r="Q676" s="1"/>
      <c r="S676">
        <v>124536</v>
      </c>
    </row>
    <row r="677" spans="1:19" x14ac:dyDescent="0.3">
      <c r="A677">
        <v>124556</v>
      </c>
      <c r="C677" t="s">
        <v>113</v>
      </c>
      <c r="D677" t="s">
        <v>129</v>
      </c>
      <c r="E677" t="s">
        <v>112</v>
      </c>
      <c r="F677" t="s">
        <v>61</v>
      </c>
      <c r="G677" t="s">
        <v>112</v>
      </c>
      <c r="H677" t="s">
        <v>61</v>
      </c>
      <c r="I677">
        <f t="shared" si="21"/>
        <v>0</v>
      </c>
      <c r="J677">
        <v>124556</v>
      </c>
      <c r="K677">
        <v>27</v>
      </c>
      <c r="L677">
        <v>1145</v>
      </c>
      <c r="M677">
        <v>1171</v>
      </c>
      <c r="N677" s="128">
        <v>-0.19307169643188654</v>
      </c>
      <c r="O677" s="1">
        <v>42234</v>
      </c>
      <c r="P677">
        <f t="shared" si="20"/>
        <v>0</v>
      </c>
      <c r="Q677" s="1"/>
      <c r="S677">
        <v>124556</v>
      </c>
    </row>
    <row r="678" spans="1:19" x14ac:dyDescent="0.3">
      <c r="A678">
        <v>124623</v>
      </c>
      <c r="C678" t="s">
        <v>111</v>
      </c>
      <c r="D678" t="s">
        <v>130</v>
      </c>
      <c r="E678" t="s">
        <v>114</v>
      </c>
      <c r="F678" t="s">
        <v>60</v>
      </c>
      <c r="G678" t="s">
        <v>112</v>
      </c>
      <c r="H678" t="s">
        <v>61</v>
      </c>
      <c r="I678">
        <f t="shared" si="21"/>
        <v>0</v>
      </c>
      <c r="J678">
        <v>124623</v>
      </c>
      <c r="K678">
        <v>24</v>
      </c>
      <c r="L678">
        <v>790</v>
      </c>
      <c r="M678">
        <v>800</v>
      </c>
      <c r="N678" s="128">
        <v>-0.10869565217391304</v>
      </c>
      <c r="O678" s="1">
        <v>42212</v>
      </c>
      <c r="P678">
        <f t="shared" si="20"/>
        <v>0</v>
      </c>
      <c r="Q678" s="1"/>
      <c r="S678">
        <v>124623</v>
      </c>
    </row>
    <row r="679" spans="1:19" x14ac:dyDescent="0.3">
      <c r="A679">
        <v>124665</v>
      </c>
      <c r="C679" t="s">
        <v>113</v>
      </c>
      <c r="D679" t="s">
        <v>129</v>
      </c>
      <c r="E679" t="s">
        <v>112</v>
      </c>
      <c r="F679" t="s">
        <v>61</v>
      </c>
      <c r="G679" t="s">
        <v>112</v>
      </c>
      <c r="H679" t="s">
        <v>61</v>
      </c>
      <c r="I679">
        <f t="shared" si="21"/>
        <v>0</v>
      </c>
      <c r="J679">
        <v>124665</v>
      </c>
      <c r="K679">
        <v>23</v>
      </c>
      <c r="L679">
        <v>620</v>
      </c>
      <c r="M679">
        <v>654</v>
      </c>
      <c r="N679" s="128">
        <v>-0.45206754420954653</v>
      </c>
      <c r="O679" s="1">
        <v>42262</v>
      </c>
      <c r="P679">
        <f t="shared" si="20"/>
        <v>0</v>
      </c>
      <c r="Q679" s="1"/>
      <c r="S679">
        <v>124665</v>
      </c>
    </row>
    <row r="680" spans="1:19" x14ac:dyDescent="0.3">
      <c r="A680">
        <v>124776</v>
      </c>
      <c r="C680" t="s">
        <v>113</v>
      </c>
      <c r="D680" t="s">
        <v>129</v>
      </c>
      <c r="E680" t="s">
        <v>112</v>
      </c>
      <c r="F680" t="s">
        <v>61</v>
      </c>
      <c r="G680" t="s">
        <v>112</v>
      </c>
      <c r="H680" t="s">
        <v>61</v>
      </c>
      <c r="I680">
        <f t="shared" si="21"/>
        <v>0</v>
      </c>
      <c r="J680">
        <v>124776</v>
      </c>
      <c r="K680">
        <v>26</v>
      </c>
      <c r="L680">
        <v>830</v>
      </c>
      <c r="M680">
        <v>1000</v>
      </c>
      <c r="N680" s="128">
        <v>-1.4782608695652173</v>
      </c>
      <c r="O680" s="1">
        <v>42240</v>
      </c>
      <c r="P680">
        <f t="shared" si="20"/>
        <v>0</v>
      </c>
      <c r="Q680" s="1"/>
      <c r="S680">
        <v>124776</v>
      </c>
    </row>
    <row r="681" spans="1:19" x14ac:dyDescent="0.3">
      <c r="A681">
        <v>124806</v>
      </c>
      <c r="C681" t="s">
        <v>113</v>
      </c>
      <c r="D681" t="s">
        <v>129</v>
      </c>
      <c r="E681" t="s">
        <v>112</v>
      </c>
      <c r="F681" t="s">
        <v>61</v>
      </c>
      <c r="G681" t="s">
        <v>112</v>
      </c>
      <c r="H681" t="s">
        <v>61</v>
      </c>
      <c r="I681">
        <f t="shared" si="21"/>
        <v>0</v>
      </c>
      <c r="J681">
        <v>124806</v>
      </c>
      <c r="K681">
        <v>27</v>
      </c>
      <c r="L681">
        <v>980</v>
      </c>
      <c r="M681">
        <v>1104</v>
      </c>
      <c r="N681" s="128">
        <v>-0.97668557025834901</v>
      </c>
      <c r="O681" s="1">
        <v>42279</v>
      </c>
      <c r="P681">
        <f t="shared" si="20"/>
        <v>0</v>
      </c>
      <c r="Q681" s="1"/>
      <c r="S681">
        <v>124806</v>
      </c>
    </row>
    <row r="682" spans="1:19" x14ac:dyDescent="0.3">
      <c r="A682">
        <v>124863</v>
      </c>
      <c r="C682" t="s">
        <v>113</v>
      </c>
      <c r="D682" t="s">
        <v>129</v>
      </c>
      <c r="E682" t="s">
        <v>112</v>
      </c>
      <c r="F682" t="s">
        <v>61</v>
      </c>
      <c r="G682" t="s">
        <v>112</v>
      </c>
      <c r="H682" t="s">
        <v>61</v>
      </c>
      <c r="I682">
        <f t="shared" si="21"/>
        <v>0</v>
      </c>
      <c r="J682">
        <v>124863</v>
      </c>
      <c r="K682">
        <v>24</v>
      </c>
      <c r="L682">
        <v>674</v>
      </c>
      <c r="M682">
        <v>691</v>
      </c>
      <c r="N682" s="128">
        <v>-0.21393066129742652</v>
      </c>
      <c r="O682" s="1">
        <v>42489</v>
      </c>
      <c r="P682">
        <f t="shared" si="20"/>
        <v>0</v>
      </c>
      <c r="Q682" s="1"/>
      <c r="S682">
        <v>124863</v>
      </c>
    </row>
    <row r="683" spans="1:19" x14ac:dyDescent="0.3">
      <c r="A683">
        <v>124864</v>
      </c>
      <c r="C683" t="s">
        <v>113</v>
      </c>
      <c r="D683" t="s">
        <v>129</v>
      </c>
      <c r="E683" t="s">
        <v>112</v>
      </c>
      <c r="F683" t="s">
        <v>61</v>
      </c>
      <c r="G683" t="s">
        <v>112</v>
      </c>
      <c r="H683" t="s">
        <v>61</v>
      </c>
      <c r="I683">
        <f t="shared" si="21"/>
        <v>0</v>
      </c>
      <c r="J683">
        <v>124864</v>
      </c>
      <c r="K683">
        <v>25</v>
      </c>
      <c r="L683">
        <v>787</v>
      </c>
      <c r="M683">
        <v>913</v>
      </c>
      <c r="N683" s="128">
        <v>-1.2000571455783609</v>
      </c>
      <c r="O683" s="1">
        <v>42258</v>
      </c>
      <c r="P683">
        <f t="shared" si="20"/>
        <v>0</v>
      </c>
      <c r="Q683" s="1"/>
      <c r="S683">
        <v>124864</v>
      </c>
    </row>
    <row r="684" spans="1:19" x14ac:dyDescent="0.3">
      <c r="A684">
        <v>124866</v>
      </c>
      <c r="C684" t="s">
        <v>113</v>
      </c>
      <c r="D684" t="s">
        <v>129</v>
      </c>
      <c r="E684" t="s">
        <v>112</v>
      </c>
      <c r="F684" t="s">
        <v>61</v>
      </c>
      <c r="G684" t="s">
        <v>112</v>
      </c>
      <c r="H684" t="s">
        <v>61</v>
      </c>
      <c r="I684">
        <f t="shared" si="21"/>
        <v>0</v>
      </c>
      <c r="J684">
        <v>124866</v>
      </c>
      <c r="K684">
        <v>23</v>
      </c>
      <c r="L684">
        <v>494</v>
      </c>
      <c r="M684">
        <v>573</v>
      </c>
      <c r="N684" s="128">
        <v>-1.198877001289931</v>
      </c>
      <c r="O684" s="1">
        <v>42186</v>
      </c>
      <c r="P684">
        <f t="shared" si="20"/>
        <v>0</v>
      </c>
      <c r="Q684" s="1"/>
      <c r="S684">
        <v>124866</v>
      </c>
    </row>
    <row r="685" spans="1:19" x14ac:dyDescent="0.3">
      <c r="A685">
        <v>124920</v>
      </c>
      <c r="C685" t="s">
        <v>113</v>
      </c>
      <c r="D685" t="s">
        <v>129</v>
      </c>
      <c r="E685" t="s">
        <v>112</v>
      </c>
      <c r="F685" t="s">
        <v>61</v>
      </c>
      <c r="G685" t="s">
        <v>112</v>
      </c>
      <c r="H685" t="s">
        <v>61</v>
      </c>
      <c r="I685">
        <f t="shared" si="21"/>
        <v>0</v>
      </c>
      <c r="J685">
        <v>124920</v>
      </c>
      <c r="K685">
        <v>27</v>
      </c>
      <c r="L685">
        <v>940</v>
      </c>
      <c r="M685">
        <v>1108</v>
      </c>
      <c r="N685" s="128">
        <v>-1.3184743368388008</v>
      </c>
      <c r="O685" s="1">
        <v>42334</v>
      </c>
      <c r="P685">
        <f t="shared" si="20"/>
        <v>0</v>
      </c>
      <c r="Q685" s="1"/>
      <c r="S685">
        <v>124920</v>
      </c>
    </row>
    <row r="686" spans="1:19" x14ac:dyDescent="0.3">
      <c r="A686">
        <v>124934</v>
      </c>
      <c r="C686" t="s">
        <v>113</v>
      </c>
      <c r="D686" t="s">
        <v>129</v>
      </c>
      <c r="E686" t="s">
        <v>112</v>
      </c>
      <c r="F686" t="s">
        <v>61</v>
      </c>
      <c r="G686" t="s">
        <v>112</v>
      </c>
      <c r="H686" t="s">
        <v>61</v>
      </c>
      <c r="I686">
        <f t="shared" si="21"/>
        <v>0</v>
      </c>
      <c r="J686">
        <v>124934</v>
      </c>
      <c r="K686">
        <v>23</v>
      </c>
      <c r="L686">
        <v>710</v>
      </c>
      <c r="M686">
        <v>673</v>
      </c>
      <c r="N686" s="128">
        <v>0.47806705859551646</v>
      </c>
      <c r="O686" s="1">
        <v>42124</v>
      </c>
      <c r="P686">
        <f t="shared" si="20"/>
        <v>0</v>
      </c>
      <c r="Q686" s="1"/>
      <c r="S686">
        <v>124934</v>
      </c>
    </row>
    <row r="687" spans="1:19" x14ac:dyDescent="0.3">
      <c r="A687">
        <v>124992</v>
      </c>
      <c r="C687" t="s">
        <v>113</v>
      </c>
      <c r="D687" t="s">
        <v>129</v>
      </c>
      <c r="E687" t="s">
        <v>112</v>
      </c>
      <c r="F687" t="s">
        <v>61</v>
      </c>
      <c r="G687" t="s">
        <v>112</v>
      </c>
      <c r="H687" t="s">
        <v>61</v>
      </c>
      <c r="I687">
        <f t="shared" si="21"/>
        <v>0</v>
      </c>
      <c r="J687">
        <v>124992</v>
      </c>
      <c r="K687">
        <v>26</v>
      </c>
      <c r="L687">
        <v>900</v>
      </c>
      <c r="M687">
        <v>958</v>
      </c>
      <c r="N687" s="128">
        <v>-0.52645910865026779</v>
      </c>
      <c r="O687" s="1">
        <v>42312</v>
      </c>
      <c r="P687">
        <f t="shared" si="20"/>
        <v>0</v>
      </c>
      <c r="Q687" s="1"/>
      <c r="S687">
        <v>124992</v>
      </c>
    </row>
    <row r="688" spans="1:19" x14ac:dyDescent="0.3">
      <c r="A688">
        <v>125120</v>
      </c>
      <c r="C688" t="s">
        <v>113</v>
      </c>
      <c r="D688" t="s">
        <v>129</v>
      </c>
      <c r="E688" t="s">
        <v>112</v>
      </c>
      <c r="F688" t="s">
        <v>61</v>
      </c>
      <c r="G688" t="s">
        <v>112</v>
      </c>
      <c r="H688" t="s">
        <v>61</v>
      </c>
      <c r="I688">
        <f t="shared" si="21"/>
        <v>0</v>
      </c>
      <c r="J688">
        <v>125120</v>
      </c>
      <c r="K688">
        <v>27</v>
      </c>
      <c r="L688">
        <v>1119</v>
      </c>
      <c r="M688">
        <v>1171</v>
      </c>
      <c r="N688" s="128">
        <v>-0.38614339286377308</v>
      </c>
      <c r="O688" s="1">
        <v>42152</v>
      </c>
      <c r="P688">
        <f t="shared" si="20"/>
        <v>0</v>
      </c>
      <c r="Q688" s="1"/>
      <c r="S688">
        <v>125120</v>
      </c>
    </row>
    <row r="689" spans="1:19" x14ac:dyDescent="0.3">
      <c r="A689">
        <v>125181</v>
      </c>
      <c r="C689" t="s">
        <v>113</v>
      </c>
      <c r="D689" t="s">
        <v>129</v>
      </c>
      <c r="E689" t="s">
        <v>112</v>
      </c>
      <c r="F689" t="s">
        <v>61</v>
      </c>
      <c r="G689" t="s">
        <v>112</v>
      </c>
      <c r="H689" t="s">
        <v>61</v>
      </c>
      <c r="I689">
        <f t="shared" si="21"/>
        <v>0</v>
      </c>
      <c r="J689">
        <v>125181</v>
      </c>
      <c r="K689">
        <v>24</v>
      </c>
      <c r="L689">
        <v>473</v>
      </c>
      <c r="M689">
        <v>723</v>
      </c>
      <c r="N689" s="128">
        <v>-3.0067953575079676</v>
      </c>
      <c r="O689" s="1">
        <v>42361</v>
      </c>
      <c r="P689">
        <f t="shared" si="20"/>
        <v>0</v>
      </c>
      <c r="Q689" s="1"/>
      <c r="S689">
        <v>125181</v>
      </c>
    </row>
    <row r="690" spans="1:19" x14ac:dyDescent="0.3">
      <c r="A690">
        <v>125196</v>
      </c>
      <c r="C690" t="s">
        <v>113</v>
      </c>
      <c r="D690" t="s">
        <v>129</v>
      </c>
      <c r="E690" t="s">
        <v>112</v>
      </c>
      <c r="F690" t="s">
        <v>61</v>
      </c>
      <c r="G690" t="s">
        <v>112</v>
      </c>
      <c r="H690" t="s">
        <v>61</v>
      </c>
      <c r="I690">
        <f t="shared" si="21"/>
        <v>0</v>
      </c>
      <c r="J690">
        <v>125196</v>
      </c>
      <c r="K690">
        <v>26</v>
      </c>
      <c r="L690">
        <v>1006</v>
      </c>
      <c r="M690">
        <v>1038</v>
      </c>
      <c r="N690" s="128">
        <v>-0.2680740554578202</v>
      </c>
      <c r="O690" s="1">
        <v>42333</v>
      </c>
      <c r="P690">
        <f t="shared" si="20"/>
        <v>0</v>
      </c>
      <c r="Q690" s="1"/>
      <c r="S690">
        <v>125196</v>
      </c>
    </row>
    <row r="691" spans="1:19" x14ac:dyDescent="0.3">
      <c r="A691">
        <v>125217</v>
      </c>
      <c r="C691" t="s">
        <v>113</v>
      </c>
      <c r="D691" t="s">
        <v>129</v>
      </c>
      <c r="E691" t="s">
        <v>112</v>
      </c>
      <c r="F691" t="s">
        <v>61</v>
      </c>
      <c r="G691" t="s">
        <v>112</v>
      </c>
      <c r="H691" t="s">
        <v>61</v>
      </c>
      <c r="I691">
        <f t="shared" si="21"/>
        <v>0</v>
      </c>
      <c r="J691">
        <v>125217</v>
      </c>
      <c r="K691">
        <v>24</v>
      </c>
      <c r="L691">
        <v>792</v>
      </c>
      <c r="M691">
        <v>778</v>
      </c>
      <c r="N691" s="128">
        <v>0.15647703140717559</v>
      </c>
      <c r="O691" s="1">
        <v>42376</v>
      </c>
      <c r="P691">
        <f t="shared" si="20"/>
        <v>0</v>
      </c>
      <c r="Q691" s="1"/>
      <c r="S691">
        <v>125217</v>
      </c>
    </row>
    <row r="692" spans="1:19" x14ac:dyDescent="0.3">
      <c r="A692">
        <v>125249</v>
      </c>
      <c r="C692" t="s">
        <v>113</v>
      </c>
      <c r="D692" t="s">
        <v>129</v>
      </c>
      <c r="E692" t="s">
        <v>112</v>
      </c>
      <c r="F692" t="s">
        <v>61</v>
      </c>
      <c r="G692" t="s">
        <v>112</v>
      </c>
      <c r="H692" t="s">
        <v>61</v>
      </c>
      <c r="I692">
        <f t="shared" si="21"/>
        <v>0</v>
      </c>
      <c r="J692">
        <v>125249</v>
      </c>
      <c r="K692">
        <v>27</v>
      </c>
      <c r="L692">
        <v>1200</v>
      </c>
      <c r="M692">
        <v>1245</v>
      </c>
      <c r="N692" s="128">
        <v>-0.31430068098480879</v>
      </c>
      <c r="O692" s="1">
        <v>42191</v>
      </c>
      <c r="P692">
        <f t="shared" si="20"/>
        <v>0</v>
      </c>
      <c r="Q692" s="1"/>
      <c r="S692">
        <v>125249</v>
      </c>
    </row>
    <row r="693" spans="1:19" x14ac:dyDescent="0.3">
      <c r="A693">
        <v>125261</v>
      </c>
      <c r="C693" t="s">
        <v>113</v>
      </c>
      <c r="D693" t="s">
        <v>129</v>
      </c>
      <c r="E693" t="s">
        <v>112</v>
      </c>
      <c r="F693" t="s">
        <v>61</v>
      </c>
      <c r="G693" t="s">
        <v>112</v>
      </c>
      <c r="H693" t="s">
        <v>61</v>
      </c>
      <c r="I693">
        <f t="shared" si="21"/>
        <v>0</v>
      </c>
      <c r="J693">
        <v>125261</v>
      </c>
      <c r="K693">
        <v>24</v>
      </c>
      <c r="L693">
        <v>777</v>
      </c>
      <c r="M693">
        <v>763</v>
      </c>
      <c r="N693" s="128">
        <v>0.15955325089748704</v>
      </c>
      <c r="O693" s="1">
        <v>42325</v>
      </c>
      <c r="P693">
        <f t="shared" si="20"/>
        <v>0</v>
      </c>
      <c r="Q693" s="1"/>
      <c r="S693">
        <v>125261</v>
      </c>
    </row>
    <row r="694" spans="1:19" x14ac:dyDescent="0.3">
      <c r="A694">
        <v>125274</v>
      </c>
      <c r="C694" t="s">
        <v>113</v>
      </c>
      <c r="D694" t="s">
        <v>129</v>
      </c>
      <c r="E694" t="s">
        <v>112</v>
      </c>
      <c r="F694" t="s">
        <v>61</v>
      </c>
      <c r="G694" t="s">
        <v>112</v>
      </c>
      <c r="H694" t="s">
        <v>61</v>
      </c>
      <c r="I694">
        <f t="shared" si="21"/>
        <v>0</v>
      </c>
      <c r="J694">
        <v>125274</v>
      </c>
      <c r="K694">
        <v>26</v>
      </c>
      <c r="L694">
        <v>1045</v>
      </c>
      <c r="M694">
        <v>1060</v>
      </c>
      <c r="N694" s="128">
        <v>-0.12305168170631665</v>
      </c>
      <c r="O694" s="1">
        <v>42232</v>
      </c>
      <c r="P694">
        <f t="shared" si="20"/>
        <v>0</v>
      </c>
      <c r="Q694" s="1"/>
      <c r="S694">
        <v>125274</v>
      </c>
    </row>
    <row r="695" spans="1:19" x14ac:dyDescent="0.3">
      <c r="A695">
        <v>125311</v>
      </c>
      <c r="C695" t="s">
        <v>111</v>
      </c>
      <c r="D695" t="s">
        <v>130</v>
      </c>
      <c r="E695" t="s">
        <v>112</v>
      </c>
      <c r="F695" t="s">
        <v>61</v>
      </c>
      <c r="G695" t="s">
        <v>112</v>
      </c>
      <c r="H695" t="s">
        <v>61</v>
      </c>
      <c r="I695">
        <f t="shared" si="21"/>
        <v>0</v>
      </c>
      <c r="J695">
        <v>125311</v>
      </c>
      <c r="K695">
        <v>24</v>
      </c>
      <c r="L695">
        <v>860</v>
      </c>
      <c r="M695">
        <v>800</v>
      </c>
      <c r="N695" s="128">
        <v>0.65217391304347827</v>
      </c>
      <c r="O695" s="1">
        <v>42466</v>
      </c>
      <c r="P695">
        <f t="shared" si="20"/>
        <v>0</v>
      </c>
      <c r="Q695" s="1"/>
      <c r="S695">
        <v>125311</v>
      </c>
    </row>
    <row r="696" spans="1:19" x14ac:dyDescent="0.3">
      <c r="A696">
        <v>125327</v>
      </c>
      <c r="C696" t="s">
        <v>113</v>
      </c>
      <c r="D696" t="s">
        <v>129</v>
      </c>
      <c r="E696" t="s">
        <v>112</v>
      </c>
      <c r="F696" t="s">
        <v>61</v>
      </c>
      <c r="G696" t="s">
        <v>112</v>
      </c>
      <c r="H696" t="s">
        <v>61</v>
      </c>
      <c r="I696">
        <f t="shared" si="21"/>
        <v>0</v>
      </c>
      <c r="J696">
        <v>125327</v>
      </c>
      <c r="K696">
        <v>25</v>
      </c>
      <c r="L696">
        <v>340</v>
      </c>
      <c r="M696">
        <v>819</v>
      </c>
      <c r="N696" s="130" t="s">
        <v>67</v>
      </c>
      <c r="O696" s="1">
        <v>42199</v>
      </c>
      <c r="P696">
        <f t="shared" si="20"/>
        <v>0</v>
      </c>
      <c r="Q696" s="1"/>
      <c r="S696">
        <v>125327</v>
      </c>
    </row>
    <row r="697" spans="1:19" x14ac:dyDescent="0.3">
      <c r="A697">
        <v>125398</v>
      </c>
      <c r="C697" t="s">
        <v>113</v>
      </c>
      <c r="D697" t="s">
        <v>129</v>
      </c>
      <c r="E697" t="s">
        <v>112</v>
      </c>
      <c r="F697" t="s">
        <v>61</v>
      </c>
      <c r="G697" t="s">
        <v>112</v>
      </c>
      <c r="H697" t="s">
        <v>61</v>
      </c>
      <c r="I697">
        <f t="shared" si="21"/>
        <v>0</v>
      </c>
      <c r="J697">
        <v>125398</v>
      </c>
      <c r="K697">
        <v>27</v>
      </c>
      <c r="L697">
        <v>870</v>
      </c>
      <c r="M697">
        <v>1153</v>
      </c>
      <c r="N697" s="128">
        <v>-2.1343187903012932</v>
      </c>
      <c r="O697" s="1">
        <v>42348</v>
      </c>
      <c r="P697">
        <f t="shared" si="20"/>
        <v>0</v>
      </c>
      <c r="Q697" s="1"/>
      <c r="S697">
        <v>125398</v>
      </c>
    </row>
    <row r="698" spans="1:19" x14ac:dyDescent="0.3">
      <c r="A698">
        <v>125408</v>
      </c>
      <c r="C698" t="s">
        <v>113</v>
      </c>
      <c r="D698" t="s">
        <v>129</v>
      </c>
      <c r="E698" t="s">
        <v>112</v>
      </c>
      <c r="F698" t="s">
        <v>61</v>
      </c>
      <c r="G698" t="s">
        <v>112</v>
      </c>
      <c r="H698" t="s">
        <v>61</v>
      </c>
      <c r="I698">
        <f t="shared" si="21"/>
        <v>0</v>
      </c>
      <c r="J698">
        <v>125408</v>
      </c>
      <c r="K698">
        <v>27</v>
      </c>
      <c r="L698">
        <v>1100</v>
      </c>
      <c r="M698">
        <v>1148</v>
      </c>
      <c r="N698" s="128">
        <v>-0.36358127556430841</v>
      </c>
      <c r="O698" s="1">
        <v>42236</v>
      </c>
      <c r="P698">
        <f t="shared" si="20"/>
        <v>0</v>
      </c>
      <c r="Q698" s="1"/>
      <c r="S698">
        <v>125408</v>
      </c>
    </row>
    <row r="699" spans="1:19" x14ac:dyDescent="0.3">
      <c r="A699">
        <v>125566</v>
      </c>
      <c r="C699" t="s">
        <v>113</v>
      </c>
      <c r="D699" t="s">
        <v>129</v>
      </c>
      <c r="E699" t="s">
        <v>112</v>
      </c>
      <c r="F699" t="s">
        <v>61</v>
      </c>
      <c r="G699" t="s">
        <v>112</v>
      </c>
      <c r="H699" t="s">
        <v>61</v>
      </c>
      <c r="I699">
        <f t="shared" si="21"/>
        <v>0</v>
      </c>
      <c r="J699">
        <v>125566</v>
      </c>
      <c r="K699">
        <v>26</v>
      </c>
      <c r="L699">
        <v>1123</v>
      </c>
      <c r="M699">
        <v>1000</v>
      </c>
      <c r="N699" s="128">
        <v>1.0695652173913044</v>
      </c>
      <c r="O699" s="1">
        <v>42279</v>
      </c>
      <c r="P699">
        <f t="shared" si="20"/>
        <v>0</v>
      </c>
      <c r="Q699" s="1"/>
      <c r="S699">
        <v>125566</v>
      </c>
    </row>
    <row r="700" spans="1:19" x14ac:dyDescent="0.3">
      <c r="A700">
        <v>125570</v>
      </c>
      <c r="C700" t="s">
        <v>113</v>
      </c>
      <c r="D700" t="s">
        <v>129</v>
      </c>
      <c r="E700" t="s">
        <v>112</v>
      </c>
      <c r="F700" t="s">
        <v>61</v>
      </c>
      <c r="G700" t="s">
        <v>112</v>
      </c>
      <c r="H700" t="s">
        <v>61</v>
      </c>
      <c r="I700">
        <f t="shared" si="21"/>
        <v>0</v>
      </c>
      <c r="J700">
        <v>125570</v>
      </c>
      <c r="K700">
        <v>27</v>
      </c>
      <c r="L700">
        <v>1033</v>
      </c>
      <c r="M700">
        <v>1176</v>
      </c>
      <c r="N700" s="128">
        <v>-1.0573794735285418</v>
      </c>
      <c r="O700" s="1">
        <v>42314</v>
      </c>
      <c r="P700">
        <f t="shared" si="20"/>
        <v>0</v>
      </c>
      <c r="Q700" s="1"/>
      <c r="S700">
        <v>125570</v>
      </c>
    </row>
    <row r="701" spans="1:19" x14ac:dyDescent="0.3">
      <c r="A701">
        <v>125578</v>
      </c>
      <c r="C701" t="s">
        <v>113</v>
      </c>
      <c r="D701" t="s">
        <v>129</v>
      </c>
      <c r="E701" t="s">
        <v>112</v>
      </c>
      <c r="F701" t="s">
        <v>61</v>
      </c>
      <c r="G701" t="s">
        <v>112</v>
      </c>
      <c r="H701" t="s">
        <v>61</v>
      </c>
      <c r="I701">
        <f t="shared" si="21"/>
        <v>0</v>
      </c>
      <c r="J701">
        <v>125578</v>
      </c>
      <c r="K701">
        <v>24</v>
      </c>
      <c r="L701">
        <v>722</v>
      </c>
      <c r="M701">
        <v>744</v>
      </c>
      <c r="N701" s="128">
        <v>-0.25712949976624588</v>
      </c>
      <c r="O701" s="1">
        <v>42454</v>
      </c>
      <c r="P701">
        <f t="shared" si="20"/>
        <v>0</v>
      </c>
      <c r="Q701" s="1"/>
      <c r="S701">
        <v>125578</v>
      </c>
    </row>
    <row r="702" spans="1:19" x14ac:dyDescent="0.3">
      <c r="A702">
        <v>125600</v>
      </c>
      <c r="C702" t="s">
        <v>113</v>
      </c>
      <c r="D702" t="s">
        <v>129</v>
      </c>
      <c r="E702" t="s">
        <v>112</v>
      </c>
      <c r="F702" t="s">
        <v>61</v>
      </c>
      <c r="G702" t="s">
        <v>112</v>
      </c>
      <c r="H702" t="s">
        <v>61</v>
      </c>
      <c r="I702">
        <f t="shared" si="21"/>
        <v>0</v>
      </c>
      <c r="J702">
        <v>125600</v>
      </c>
      <c r="K702">
        <v>26</v>
      </c>
      <c r="L702">
        <v>450</v>
      </c>
      <c r="M702">
        <v>933</v>
      </c>
      <c r="N702" s="128">
        <v>-4.501607717041801</v>
      </c>
      <c r="O702" s="1">
        <v>42230</v>
      </c>
      <c r="P702">
        <f t="shared" si="20"/>
        <v>0</v>
      </c>
      <c r="Q702" s="1"/>
      <c r="S702">
        <v>125600</v>
      </c>
    </row>
    <row r="703" spans="1:19" x14ac:dyDescent="0.3">
      <c r="A703">
        <v>125606</v>
      </c>
      <c r="C703" t="s">
        <v>113</v>
      </c>
      <c r="D703" t="s">
        <v>129</v>
      </c>
      <c r="E703" t="s">
        <v>112</v>
      </c>
      <c r="F703" t="s">
        <v>61</v>
      </c>
      <c r="G703" t="s">
        <v>112</v>
      </c>
      <c r="H703" t="s">
        <v>61</v>
      </c>
      <c r="I703">
        <f t="shared" si="21"/>
        <v>0</v>
      </c>
      <c r="J703">
        <v>125606</v>
      </c>
      <c r="K703">
        <v>27</v>
      </c>
      <c r="L703">
        <v>1303</v>
      </c>
      <c r="M703">
        <v>1194</v>
      </c>
      <c r="N703" s="128">
        <v>0.7938241934309227</v>
      </c>
      <c r="O703" s="1">
        <v>42311</v>
      </c>
      <c r="P703">
        <f t="shared" si="20"/>
        <v>0</v>
      </c>
      <c r="Q703" s="1"/>
      <c r="S703">
        <v>125606</v>
      </c>
    </row>
    <row r="704" spans="1:19" x14ac:dyDescent="0.3">
      <c r="A704">
        <v>125633</v>
      </c>
      <c r="C704" t="s">
        <v>113</v>
      </c>
      <c r="D704" t="s">
        <v>129</v>
      </c>
      <c r="E704" t="s">
        <v>112</v>
      </c>
      <c r="F704" t="s">
        <v>61</v>
      </c>
      <c r="G704" t="s">
        <v>112</v>
      </c>
      <c r="H704" t="s">
        <v>61</v>
      </c>
      <c r="I704">
        <f t="shared" si="21"/>
        <v>0</v>
      </c>
      <c r="J704">
        <v>125633</v>
      </c>
      <c r="K704">
        <v>24</v>
      </c>
      <c r="L704">
        <v>465</v>
      </c>
      <c r="M704">
        <v>759</v>
      </c>
      <c r="N704" s="128">
        <v>-3.3682763361402297</v>
      </c>
      <c r="O704" s="1">
        <v>42422</v>
      </c>
      <c r="P704">
        <f t="shared" si="20"/>
        <v>0</v>
      </c>
      <c r="Q704" s="1"/>
      <c r="S704">
        <v>125633</v>
      </c>
    </row>
    <row r="705" spans="1:19" x14ac:dyDescent="0.3">
      <c r="A705">
        <v>125634</v>
      </c>
      <c r="C705" t="s">
        <v>113</v>
      </c>
      <c r="D705" t="s">
        <v>129</v>
      </c>
      <c r="E705" t="s">
        <v>112</v>
      </c>
      <c r="F705" t="s">
        <v>61</v>
      </c>
      <c r="G705" t="s">
        <v>112</v>
      </c>
      <c r="H705" t="s">
        <v>61</v>
      </c>
      <c r="I705">
        <f t="shared" si="21"/>
        <v>0</v>
      </c>
      <c r="J705">
        <v>125634</v>
      </c>
      <c r="K705">
        <v>25</v>
      </c>
      <c r="L705">
        <v>835</v>
      </c>
      <c r="M705">
        <v>893</v>
      </c>
      <c r="N705" s="128">
        <v>-0.56477920054530406</v>
      </c>
      <c r="O705" s="1">
        <v>42390</v>
      </c>
      <c r="P705">
        <f t="shared" si="20"/>
        <v>0</v>
      </c>
      <c r="Q705" s="1"/>
      <c r="S705">
        <v>125634</v>
      </c>
    </row>
    <row r="706" spans="1:19" x14ac:dyDescent="0.3">
      <c r="A706">
        <v>125637</v>
      </c>
      <c r="C706" t="s">
        <v>113</v>
      </c>
      <c r="D706" t="s">
        <v>129</v>
      </c>
      <c r="E706" t="s">
        <v>112</v>
      </c>
      <c r="F706" t="s">
        <v>61</v>
      </c>
      <c r="G706" t="s">
        <v>112</v>
      </c>
      <c r="H706" t="s">
        <v>61</v>
      </c>
      <c r="I706">
        <f t="shared" si="21"/>
        <v>0</v>
      </c>
      <c r="J706">
        <v>125637</v>
      </c>
      <c r="K706">
        <v>23</v>
      </c>
      <c r="L706">
        <v>675</v>
      </c>
      <c r="M706">
        <v>623</v>
      </c>
      <c r="N706" s="128">
        <v>0.72580082350478059</v>
      </c>
      <c r="O706" s="1">
        <v>42254</v>
      </c>
      <c r="P706">
        <f t="shared" ref="P706:P769" si="22">IF(J706=S706,0,1)</f>
        <v>0</v>
      </c>
      <c r="Q706" s="1"/>
      <c r="S706">
        <v>125637</v>
      </c>
    </row>
    <row r="707" spans="1:19" x14ac:dyDescent="0.3">
      <c r="A707">
        <v>125645</v>
      </c>
      <c r="C707" t="s">
        <v>113</v>
      </c>
      <c r="D707" t="s">
        <v>129</v>
      </c>
      <c r="E707" t="s">
        <v>112</v>
      </c>
      <c r="F707" t="s">
        <v>61</v>
      </c>
      <c r="G707" t="s">
        <v>112</v>
      </c>
      <c r="H707" t="s">
        <v>61</v>
      </c>
      <c r="I707">
        <f t="shared" ref="I707:I770" si="23">IF(A707=S707,0,1)</f>
        <v>0</v>
      </c>
      <c r="J707">
        <v>125645</v>
      </c>
      <c r="K707">
        <v>25</v>
      </c>
      <c r="L707">
        <v>850</v>
      </c>
      <c r="M707">
        <v>819</v>
      </c>
      <c r="N707" s="128">
        <v>0.32913945957424218</v>
      </c>
      <c r="O707" s="1">
        <v>42384</v>
      </c>
      <c r="P707">
        <f t="shared" si="22"/>
        <v>0</v>
      </c>
      <c r="Q707" s="1"/>
      <c r="S707">
        <v>125645</v>
      </c>
    </row>
    <row r="708" spans="1:19" x14ac:dyDescent="0.3">
      <c r="A708">
        <v>125711</v>
      </c>
      <c r="C708" t="s">
        <v>113</v>
      </c>
      <c r="D708" t="s">
        <v>129</v>
      </c>
      <c r="E708" t="s">
        <v>112</v>
      </c>
      <c r="F708" t="s">
        <v>61</v>
      </c>
      <c r="G708" t="s">
        <v>112</v>
      </c>
      <c r="H708" t="s">
        <v>61</v>
      </c>
      <c r="I708">
        <f t="shared" si="23"/>
        <v>0</v>
      </c>
      <c r="J708">
        <v>125711</v>
      </c>
      <c r="K708">
        <v>22</v>
      </c>
      <c r="L708">
        <v>477</v>
      </c>
      <c r="M708">
        <v>484</v>
      </c>
      <c r="N708" s="128">
        <v>-0.12576356449874235</v>
      </c>
      <c r="O708" s="1">
        <v>42439</v>
      </c>
      <c r="P708">
        <f t="shared" si="22"/>
        <v>0</v>
      </c>
      <c r="Q708" s="1"/>
      <c r="S708">
        <v>125711</v>
      </c>
    </row>
    <row r="709" spans="1:19" x14ac:dyDescent="0.3">
      <c r="A709">
        <v>125758</v>
      </c>
      <c r="C709" t="s">
        <v>113</v>
      </c>
      <c r="D709" t="s">
        <v>129</v>
      </c>
      <c r="E709" t="s">
        <v>112</v>
      </c>
      <c r="F709" t="s">
        <v>61</v>
      </c>
      <c r="G709" t="s">
        <v>112</v>
      </c>
      <c r="H709" t="s">
        <v>61</v>
      </c>
      <c r="I709">
        <f t="shared" si="23"/>
        <v>0</v>
      </c>
      <c r="J709">
        <v>125758</v>
      </c>
      <c r="K709">
        <v>22</v>
      </c>
      <c r="L709">
        <v>560</v>
      </c>
      <c r="M709">
        <v>559</v>
      </c>
      <c r="N709" s="128">
        <v>1.555572839698219E-2</v>
      </c>
      <c r="O709" s="1">
        <v>42264</v>
      </c>
      <c r="P709">
        <f t="shared" si="22"/>
        <v>0</v>
      </c>
      <c r="Q709" s="1"/>
      <c r="S709">
        <v>125758</v>
      </c>
    </row>
    <row r="710" spans="1:19" x14ac:dyDescent="0.3">
      <c r="A710">
        <v>125776</v>
      </c>
      <c r="C710" t="s">
        <v>111</v>
      </c>
      <c r="D710" t="s">
        <v>130</v>
      </c>
      <c r="E710" t="s">
        <v>112</v>
      </c>
      <c r="F710" t="s">
        <v>61</v>
      </c>
      <c r="G710" t="s">
        <v>112</v>
      </c>
      <c r="H710" t="s">
        <v>61</v>
      </c>
      <c r="I710">
        <f t="shared" si="23"/>
        <v>0</v>
      </c>
      <c r="J710">
        <v>125776</v>
      </c>
      <c r="K710">
        <v>23</v>
      </c>
      <c r="L710">
        <v>469</v>
      </c>
      <c r="M710">
        <v>639</v>
      </c>
      <c r="N710" s="128">
        <v>-2.3133972919643466</v>
      </c>
      <c r="O710" s="1">
        <v>42190</v>
      </c>
      <c r="P710">
        <f t="shared" si="22"/>
        <v>0</v>
      </c>
      <c r="Q710" s="1"/>
      <c r="S710">
        <v>125776</v>
      </c>
    </row>
    <row r="711" spans="1:19" x14ac:dyDescent="0.3">
      <c r="A711">
        <v>125778</v>
      </c>
      <c r="C711" t="s">
        <v>111</v>
      </c>
      <c r="D711" t="s">
        <v>130</v>
      </c>
      <c r="E711" t="s">
        <v>112</v>
      </c>
      <c r="F711" t="s">
        <v>61</v>
      </c>
      <c r="G711" t="s">
        <v>112</v>
      </c>
      <c r="H711" t="s">
        <v>61</v>
      </c>
      <c r="I711">
        <f t="shared" si="23"/>
        <v>0</v>
      </c>
      <c r="J711">
        <v>125778</v>
      </c>
      <c r="K711">
        <v>26</v>
      </c>
      <c r="L711">
        <v>864</v>
      </c>
      <c r="M711">
        <v>1038</v>
      </c>
      <c r="N711" s="128">
        <v>-1.4576526765518973</v>
      </c>
      <c r="O711" s="1">
        <v>42285</v>
      </c>
      <c r="P711">
        <f t="shared" si="22"/>
        <v>0</v>
      </c>
      <c r="Q711" s="1"/>
      <c r="S711">
        <v>125778</v>
      </c>
    </row>
    <row r="712" spans="1:19" x14ac:dyDescent="0.3">
      <c r="A712">
        <v>125779</v>
      </c>
      <c r="C712" t="s">
        <v>111</v>
      </c>
      <c r="D712" t="s">
        <v>130</v>
      </c>
      <c r="E712" t="s">
        <v>112</v>
      </c>
      <c r="F712" t="s">
        <v>61</v>
      </c>
      <c r="G712" t="s">
        <v>112</v>
      </c>
      <c r="H712" t="s">
        <v>61</v>
      </c>
      <c r="I712">
        <f t="shared" si="23"/>
        <v>0</v>
      </c>
      <c r="J712">
        <v>125779</v>
      </c>
      <c r="K712">
        <v>26</v>
      </c>
      <c r="L712">
        <v>860</v>
      </c>
      <c r="M712">
        <v>1064</v>
      </c>
      <c r="N712" s="128">
        <v>-1.6672115070284406</v>
      </c>
      <c r="O712" s="1">
        <v>42285</v>
      </c>
      <c r="P712">
        <f t="shared" si="22"/>
        <v>0</v>
      </c>
      <c r="Q712" s="1"/>
      <c r="S712">
        <v>125779</v>
      </c>
    </row>
    <row r="713" spans="1:19" x14ac:dyDescent="0.3">
      <c r="A713">
        <v>125806</v>
      </c>
      <c r="C713" t="s">
        <v>113</v>
      </c>
      <c r="D713" t="s">
        <v>129</v>
      </c>
      <c r="E713" t="s">
        <v>112</v>
      </c>
      <c r="F713" t="s">
        <v>61</v>
      </c>
      <c r="G713" t="s">
        <v>112</v>
      </c>
      <c r="H713" t="s">
        <v>61</v>
      </c>
      <c r="I713">
        <f t="shared" si="23"/>
        <v>0</v>
      </c>
      <c r="J713">
        <v>125806</v>
      </c>
      <c r="K713">
        <v>27</v>
      </c>
      <c r="L713">
        <v>1264</v>
      </c>
      <c r="M713">
        <v>1153</v>
      </c>
      <c r="N713" s="128">
        <v>0.83713563859874052</v>
      </c>
      <c r="O713" s="1">
        <v>42321</v>
      </c>
      <c r="P713">
        <f t="shared" si="22"/>
        <v>0</v>
      </c>
      <c r="Q713" s="1"/>
      <c r="S713">
        <v>125806</v>
      </c>
    </row>
    <row r="714" spans="1:19" x14ac:dyDescent="0.3">
      <c r="A714">
        <v>125919</v>
      </c>
      <c r="C714" t="s">
        <v>111</v>
      </c>
      <c r="D714" t="s">
        <v>130</v>
      </c>
      <c r="E714" t="s">
        <v>112</v>
      </c>
      <c r="F714" t="s">
        <v>61</v>
      </c>
      <c r="G714" t="s">
        <v>112</v>
      </c>
      <c r="H714" t="s">
        <v>61</v>
      </c>
      <c r="I714">
        <f t="shared" si="23"/>
        <v>0</v>
      </c>
      <c r="J714">
        <v>125919</v>
      </c>
      <c r="K714">
        <v>21</v>
      </c>
      <c r="L714">
        <v>355</v>
      </c>
      <c r="M714">
        <v>442</v>
      </c>
      <c r="N714" s="128">
        <v>-1.7115876450914813</v>
      </c>
      <c r="O714" s="1">
        <v>42280</v>
      </c>
      <c r="P714">
        <f t="shared" si="22"/>
        <v>0</v>
      </c>
      <c r="Q714" s="1"/>
      <c r="S714">
        <v>125919</v>
      </c>
    </row>
    <row r="715" spans="1:19" x14ac:dyDescent="0.3">
      <c r="A715">
        <v>125922</v>
      </c>
      <c r="C715" t="s">
        <v>113</v>
      </c>
      <c r="D715" t="s">
        <v>129</v>
      </c>
      <c r="E715" t="s">
        <v>112</v>
      </c>
      <c r="F715" t="s">
        <v>61</v>
      </c>
      <c r="G715" t="s">
        <v>112</v>
      </c>
      <c r="H715" t="s">
        <v>61</v>
      </c>
      <c r="I715">
        <f t="shared" si="23"/>
        <v>0</v>
      </c>
      <c r="J715">
        <v>125922</v>
      </c>
      <c r="K715">
        <v>26</v>
      </c>
      <c r="L715">
        <v>822</v>
      </c>
      <c r="M715">
        <v>958</v>
      </c>
      <c r="N715" s="128">
        <v>-1.2344558409730417</v>
      </c>
      <c r="O715" s="1">
        <v>42353</v>
      </c>
      <c r="P715">
        <f t="shared" si="22"/>
        <v>0</v>
      </c>
      <c r="Q715" s="1"/>
      <c r="S715">
        <v>125922</v>
      </c>
    </row>
    <row r="716" spans="1:19" x14ac:dyDescent="0.3">
      <c r="A716">
        <v>125937</v>
      </c>
      <c r="C716" t="s">
        <v>113</v>
      </c>
      <c r="D716" t="s">
        <v>129</v>
      </c>
      <c r="E716" t="s">
        <v>112</v>
      </c>
      <c r="F716" t="s">
        <v>61</v>
      </c>
      <c r="G716" t="s">
        <v>112</v>
      </c>
      <c r="H716" t="s">
        <v>61</v>
      </c>
      <c r="I716">
        <f t="shared" si="23"/>
        <v>0</v>
      </c>
      <c r="J716">
        <v>125937</v>
      </c>
      <c r="K716">
        <v>25</v>
      </c>
      <c r="L716">
        <v>726</v>
      </c>
      <c r="M716">
        <v>913</v>
      </c>
      <c r="N716" s="128">
        <v>-1.7810371922472499</v>
      </c>
      <c r="O716" s="1">
        <v>42265</v>
      </c>
      <c r="P716">
        <f t="shared" si="22"/>
        <v>0</v>
      </c>
      <c r="Q716" s="1"/>
      <c r="S716">
        <v>125937</v>
      </c>
    </row>
    <row r="717" spans="1:19" x14ac:dyDescent="0.3">
      <c r="A717">
        <v>126010</v>
      </c>
      <c r="C717" t="s">
        <v>113</v>
      </c>
      <c r="D717" t="s">
        <v>129</v>
      </c>
      <c r="E717" t="s">
        <v>112</v>
      </c>
      <c r="F717" t="s">
        <v>61</v>
      </c>
      <c r="G717" t="s">
        <v>112</v>
      </c>
      <c r="H717" t="s">
        <v>61</v>
      </c>
      <c r="I717">
        <f t="shared" si="23"/>
        <v>0</v>
      </c>
      <c r="J717">
        <v>126010</v>
      </c>
      <c r="K717">
        <v>22</v>
      </c>
      <c r="L717">
        <v>536</v>
      </c>
      <c r="M717">
        <v>528</v>
      </c>
      <c r="N717" s="128">
        <v>0.13175230566534912</v>
      </c>
      <c r="O717" s="1">
        <v>42292</v>
      </c>
      <c r="P717">
        <f t="shared" si="22"/>
        <v>0</v>
      </c>
      <c r="Q717" s="1"/>
      <c r="S717">
        <v>126010</v>
      </c>
    </row>
    <row r="718" spans="1:19" x14ac:dyDescent="0.3">
      <c r="A718">
        <v>126028</v>
      </c>
      <c r="C718" t="s">
        <v>113</v>
      </c>
      <c r="D718" t="s">
        <v>129</v>
      </c>
      <c r="E718" t="s">
        <v>112</v>
      </c>
      <c r="F718" t="s">
        <v>61</v>
      </c>
      <c r="G718" t="s">
        <v>112</v>
      </c>
      <c r="H718" t="s">
        <v>61</v>
      </c>
      <c r="I718">
        <f t="shared" si="23"/>
        <v>0</v>
      </c>
      <c r="J718">
        <v>126028</v>
      </c>
      <c r="K718">
        <v>26</v>
      </c>
      <c r="L718">
        <v>970</v>
      </c>
      <c r="M718">
        <v>1043</v>
      </c>
      <c r="N718" s="128">
        <v>-0.60861228062862138</v>
      </c>
      <c r="O718" s="1">
        <v>42347</v>
      </c>
      <c r="P718">
        <f t="shared" si="22"/>
        <v>0</v>
      </c>
      <c r="Q718" s="1"/>
      <c r="S718">
        <v>126028</v>
      </c>
    </row>
    <row r="719" spans="1:19" x14ac:dyDescent="0.3">
      <c r="A719">
        <v>126116</v>
      </c>
      <c r="C719" t="s">
        <v>111</v>
      </c>
      <c r="D719" t="s">
        <v>130</v>
      </c>
      <c r="E719" t="s">
        <v>112</v>
      </c>
      <c r="F719" t="s">
        <v>61</v>
      </c>
      <c r="G719" t="s">
        <v>112</v>
      </c>
      <c r="H719" t="s">
        <v>61</v>
      </c>
      <c r="I719">
        <f t="shared" si="23"/>
        <v>0</v>
      </c>
      <c r="J719">
        <v>126116</v>
      </c>
      <c r="K719">
        <v>24</v>
      </c>
      <c r="L719">
        <v>585</v>
      </c>
      <c r="M719">
        <v>706</v>
      </c>
      <c r="N719" s="128">
        <v>-1.490331321591329</v>
      </c>
      <c r="O719" s="1">
        <v>42263</v>
      </c>
      <c r="P719">
        <f t="shared" si="22"/>
        <v>0</v>
      </c>
      <c r="Q719" s="1"/>
      <c r="S719">
        <v>126116</v>
      </c>
    </row>
    <row r="720" spans="1:19" x14ac:dyDescent="0.3">
      <c r="A720">
        <v>126118</v>
      </c>
      <c r="C720" t="s">
        <v>113</v>
      </c>
      <c r="D720" t="s">
        <v>129</v>
      </c>
      <c r="E720" t="s">
        <v>112</v>
      </c>
      <c r="F720" t="s">
        <v>61</v>
      </c>
      <c r="G720" t="s">
        <v>112</v>
      </c>
      <c r="H720" t="s">
        <v>61</v>
      </c>
      <c r="I720">
        <f t="shared" si="23"/>
        <v>0</v>
      </c>
      <c r="J720">
        <v>126118</v>
      </c>
      <c r="K720">
        <v>27</v>
      </c>
      <c r="L720">
        <v>1240</v>
      </c>
      <c r="M720">
        <v>1108</v>
      </c>
      <c r="N720" s="128">
        <v>1.035944121801915</v>
      </c>
      <c r="O720" s="1">
        <v>42257</v>
      </c>
      <c r="P720">
        <f t="shared" si="22"/>
        <v>0</v>
      </c>
      <c r="Q720" s="1"/>
      <c r="S720">
        <v>126118</v>
      </c>
    </row>
    <row r="721" spans="1:19" x14ac:dyDescent="0.3">
      <c r="A721">
        <v>126119</v>
      </c>
      <c r="C721" t="s">
        <v>113</v>
      </c>
      <c r="D721" t="s">
        <v>129</v>
      </c>
      <c r="E721" t="s">
        <v>112</v>
      </c>
      <c r="F721" t="s">
        <v>61</v>
      </c>
      <c r="G721" t="s">
        <v>112</v>
      </c>
      <c r="H721" t="s">
        <v>61</v>
      </c>
      <c r="I721">
        <f t="shared" si="23"/>
        <v>0</v>
      </c>
      <c r="J721">
        <v>126119</v>
      </c>
      <c r="K721">
        <v>25</v>
      </c>
      <c r="L721">
        <v>645</v>
      </c>
      <c r="M721">
        <v>893</v>
      </c>
      <c r="N721" s="128">
        <v>-2.4149179609523346</v>
      </c>
      <c r="O721" s="1">
        <v>42304</v>
      </c>
      <c r="P721">
        <f t="shared" si="22"/>
        <v>0</v>
      </c>
      <c r="Q721" s="1"/>
      <c r="S721">
        <v>126119</v>
      </c>
    </row>
    <row r="722" spans="1:19" x14ac:dyDescent="0.3">
      <c r="A722">
        <v>126120</v>
      </c>
      <c r="C722" t="s">
        <v>113</v>
      </c>
      <c r="D722" t="s">
        <v>129</v>
      </c>
      <c r="E722" t="s">
        <v>112</v>
      </c>
      <c r="F722" t="s">
        <v>61</v>
      </c>
      <c r="G722" t="s">
        <v>112</v>
      </c>
      <c r="H722" t="s">
        <v>61</v>
      </c>
      <c r="I722">
        <f t="shared" si="23"/>
        <v>0</v>
      </c>
      <c r="J722">
        <v>126120</v>
      </c>
      <c r="K722">
        <v>27</v>
      </c>
      <c r="L722">
        <v>740</v>
      </c>
      <c r="M722">
        <v>1082</v>
      </c>
      <c r="N722" s="128">
        <v>-2.7485333119022743</v>
      </c>
      <c r="O722" s="1">
        <v>42196</v>
      </c>
      <c r="P722">
        <f t="shared" si="22"/>
        <v>0</v>
      </c>
      <c r="Q722" s="1"/>
      <c r="S722">
        <v>126120</v>
      </c>
    </row>
    <row r="723" spans="1:19" x14ac:dyDescent="0.3">
      <c r="A723">
        <v>126124</v>
      </c>
      <c r="C723" t="s">
        <v>113</v>
      </c>
      <c r="D723" t="s">
        <v>129</v>
      </c>
      <c r="E723" t="s">
        <v>112</v>
      </c>
      <c r="F723" t="s">
        <v>61</v>
      </c>
      <c r="G723" t="s">
        <v>112</v>
      </c>
      <c r="H723" t="s">
        <v>61</v>
      </c>
      <c r="I723">
        <f t="shared" si="23"/>
        <v>0</v>
      </c>
      <c r="J723">
        <v>126124</v>
      </c>
      <c r="K723">
        <v>23</v>
      </c>
      <c r="L723">
        <v>555</v>
      </c>
      <c r="M723">
        <v>573</v>
      </c>
      <c r="N723" s="128">
        <v>-0.27316184839517416</v>
      </c>
      <c r="O723" s="1">
        <v>42216</v>
      </c>
      <c r="P723">
        <f t="shared" si="22"/>
        <v>0</v>
      </c>
      <c r="Q723" s="1"/>
      <c r="S723">
        <v>126124</v>
      </c>
    </row>
    <row r="724" spans="1:19" x14ac:dyDescent="0.3">
      <c r="A724">
        <v>126128</v>
      </c>
      <c r="C724" t="s">
        <v>113</v>
      </c>
      <c r="D724" t="s">
        <v>129</v>
      </c>
      <c r="E724" t="s">
        <v>112</v>
      </c>
      <c r="F724" t="s">
        <v>61</v>
      </c>
      <c r="G724" t="s">
        <v>112</v>
      </c>
      <c r="H724" t="s">
        <v>61</v>
      </c>
      <c r="I724">
        <f t="shared" si="23"/>
        <v>0</v>
      </c>
      <c r="J724">
        <v>126128</v>
      </c>
      <c r="K724">
        <v>26</v>
      </c>
      <c r="L724">
        <v>920</v>
      </c>
      <c r="M724">
        <v>1021</v>
      </c>
      <c r="N724" s="128">
        <v>-0.86019673806583485</v>
      </c>
      <c r="O724" s="1">
        <v>42325</v>
      </c>
      <c r="P724">
        <f t="shared" si="22"/>
        <v>0</v>
      </c>
      <c r="Q724" s="1"/>
      <c r="S724">
        <v>126128</v>
      </c>
    </row>
    <row r="725" spans="1:19" x14ac:dyDescent="0.3">
      <c r="A725">
        <v>126132</v>
      </c>
      <c r="C725" t="s">
        <v>113</v>
      </c>
      <c r="D725" t="s">
        <v>129</v>
      </c>
      <c r="E725" t="s">
        <v>112</v>
      </c>
      <c r="F725" t="s">
        <v>61</v>
      </c>
      <c r="G725" t="s">
        <v>112</v>
      </c>
      <c r="H725" t="s">
        <v>61</v>
      </c>
      <c r="I725">
        <f t="shared" si="23"/>
        <v>0</v>
      </c>
      <c r="J725">
        <v>126132</v>
      </c>
      <c r="K725">
        <v>27</v>
      </c>
      <c r="L725">
        <v>1070</v>
      </c>
      <c r="M725">
        <v>1245</v>
      </c>
      <c r="N725" s="128">
        <v>-1.2222804260520341</v>
      </c>
      <c r="O725" s="1">
        <v>42292</v>
      </c>
      <c r="P725">
        <f t="shared" si="22"/>
        <v>0</v>
      </c>
      <c r="Q725" s="1"/>
      <c r="S725">
        <v>126132</v>
      </c>
    </row>
    <row r="726" spans="1:19" x14ac:dyDescent="0.3">
      <c r="A726">
        <v>126179</v>
      </c>
      <c r="C726" t="s">
        <v>113</v>
      </c>
      <c r="D726" t="s">
        <v>129</v>
      </c>
      <c r="E726" t="s">
        <v>112</v>
      </c>
      <c r="F726" t="s">
        <v>61</v>
      </c>
      <c r="G726" t="s">
        <v>112</v>
      </c>
      <c r="H726" t="s">
        <v>61</v>
      </c>
      <c r="I726">
        <f t="shared" si="23"/>
        <v>0</v>
      </c>
      <c r="J726">
        <v>126179</v>
      </c>
      <c r="K726">
        <v>26</v>
      </c>
      <c r="L726">
        <v>841</v>
      </c>
      <c r="M726">
        <v>975</v>
      </c>
      <c r="N726" s="128">
        <v>-1.1950947603121516</v>
      </c>
      <c r="O726" s="1">
        <v>42361</v>
      </c>
      <c r="P726">
        <f t="shared" si="22"/>
        <v>0</v>
      </c>
      <c r="Q726" s="1"/>
      <c r="S726">
        <v>126179</v>
      </c>
    </row>
    <row r="727" spans="1:19" x14ac:dyDescent="0.3">
      <c r="A727">
        <v>126180</v>
      </c>
      <c r="C727" t="s">
        <v>113</v>
      </c>
      <c r="D727" t="s">
        <v>129</v>
      </c>
      <c r="E727" t="s">
        <v>112</v>
      </c>
      <c r="F727" t="s">
        <v>61</v>
      </c>
      <c r="G727" t="s">
        <v>112</v>
      </c>
      <c r="H727" t="s">
        <v>61</v>
      </c>
      <c r="I727">
        <f t="shared" si="23"/>
        <v>0</v>
      </c>
      <c r="J727">
        <v>126180</v>
      </c>
      <c r="K727">
        <v>21</v>
      </c>
      <c r="L727">
        <v>500</v>
      </c>
      <c r="M727">
        <v>443</v>
      </c>
      <c r="N727" s="128">
        <v>1.1188536657179311</v>
      </c>
      <c r="O727" s="1">
        <v>42292</v>
      </c>
      <c r="P727">
        <f t="shared" si="22"/>
        <v>0</v>
      </c>
      <c r="Q727" s="1"/>
      <c r="S727">
        <v>126180</v>
      </c>
    </row>
    <row r="728" spans="1:19" x14ac:dyDescent="0.3">
      <c r="A728">
        <v>126196</v>
      </c>
      <c r="C728" t="s">
        <v>113</v>
      </c>
      <c r="D728" t="s">
        <v>129</v>
      </c>
      <c r="E728" t="s">
        <v>112</v>
      </c>
      <c r="F728" t="s">
        <v>61</v>
      </c>
      <c r="G728" t="s">
        <v>112</v>
      </c>
      <c r="H728" t="s">
        <v>61</v>
      </c>
      <c r="I728">
        <f t="shared" si="23"/>
        <v>0</v>
      </c>
      <c r="J728">
        <v>126196</v>
      </c>
      <c r="K728">
        <v>27</v>
      </c>
      <c r="L728">
        <v>1081</v>
      </c>
      <c r="M728">
        <v>1131</v>
      </c>
      <c r="N728" s="128">
        <v>-0.38442317302887019</v>
      </c>
      <c r="O728" s="1">
        <v>42290</v>
      </c>
      <c r="P728">
        <f t="shared" si="22"/>
        <v>0</v>
      </c>
      <c r="Q728" s="1"/>
      <c r="S728">
        <v>126196</v>
      </c>
    </row>
    <row r="729" spans="1:19" x14ac:dyDescent="0.3">
      <c r="A729">
        <v>126197</v>
      </c>
      <c r="C729" t="s">
        <v>113</v>
      </c>
      <c r="D729" t="s">
        <v>129</v>
      </c>
      <c r="E729" t="s">
        <v>112</v>
      </c>
      <c r="F729" t="s">
        <v>61</v>
      </c>
      <c r="G729" t="s">
        <v>112</v>
      </c>
      <c r="H729" t="s">
        <v>61</v>
      </c>
      <c r="I729">
        <f t="shared" si="23"/>
        <v>0</v>
      </c>
      <c r="J729">
        <v>126197</v>
      </c>
      <c r="K729">
        <v>25</v>
      </c>
      <c r="L729">
        <v>683</v>
      </c>
      <c r="M729">
        <v>815</v>
      </c>
      <c r="N729" s="128">
        <v>-1.4083755668178179</v>
      </c>
      <c r="O729" s="1">
        <v>42354</v>
      </c>
      <c r="P729">
        <f t="shared" si="22"/>
        <v>0</v>
      </c>
      <c r="Q729" s="1"/>
      <c r="S729">
        <v>126197</v>
      </c>
    </row>
    <row r="730" spans="1:19" x14ac:dyDescent="0.3">
      <c r="A730">
        <v>126201</v>
      </c>
      <c r="C730" t="s">
        <v>111</v>
      </c>
      <c r="D730" t="s">
        <v>130</v>
      </c>
      <c r="E730" t="s">
        <v>112</v>
      </c>
      <c r="F730" t="s">
        <v>61</v>
      </c>
      <c r="G730" t="s">
        <v>112</v>
      </c>
      <c r="H730" t="s">
        <v>61</v>
      </c>
      <c r="I730">
        <f t="shared" si="23"/>
        <v>0</v>
      </c>
      <c r="J730">
        <v>126201</v>
      </c>
      <c r="K730">
        <v>21</v>
      </c>
      <c r="L730">
        <v>373</v>
      </c>
      <c r="M730">
        <v>442</v>
      </c>
      <c r="N730" s="128">
        <v>-1.3574660633484161</v>
      </c>
      <c r="O730" s="1">
        <v>42277</v>
      </c>
      <c r="P730">
        <f t="shared" si="22"/>
        <v>0</v>
      </c>
      <c r="Q730" s="1"/>
      <c r="S730">
        <v>126201</v>
      </c>
    </row>
    <row r="731" spans="1:19" x14ac:dyDescent="0.3">
      <c r="A731">
        <v>126219</v>
      </c>
      <c r="C731" t="s">
        <v>111</v>
      </c>
      <c r="D731" t="s">
        <v>130</v>
      </c>
      <c r="E731" t="s">
        <v>112</v>
      </c>
      <c r="F731" t="s">
        <v>61</v>
      </c>
      <c r="G731" t="s">
        <v>112</v>
      </c>
      <c r="H731" t="s">
        <v>61</v>
      </c>
      <c r="I731">
        <f t="shared" si="23"/>
        <v>0</v>
      </c>
      <c r="J731">
        <v>126219</v>
      </c>
      <c r="K731">
        <v>27</v>
      </c>
      <c r="L731">
        <v>1179</v>
      </c>
      <c r="M731">
        <v>1171</v>
      </c>
      <c r="N731" s="128">
        <v>5.9406675825195862E-2</v>
      </c>
      <c r="O731" s="1">
        <v>42324</v>
      </c>
      <c r="P731">
        <f t="shared" si="22"/>
        <v>0</v>
      </c>
      <c r="Q731" s="1"/>
      <c r="S731">
        <v>126219</v>
      </c>
    </row>
    <row r="732" spans="1:19" x14ac:dyDescent="0.3">
      <c r="A732">
        <v>126269</v>
      </c>
      <c r="C732" t="s">
        <v>113</v>
      </c>
      <c r="D732" t="s">
        <v>129</v>
      </c>
      <c r="E732" t="s">
        <v>112</v>
      </c>
      <c r="F732" t="s">
        <v>61</v>
      </c>
      <c r="G732" t="s">
        <v>112</v>
      </c>
      <c r="H732" t="s">
        <v>61</v>
      </c>
      <c r="I732">
        <f t="shared" si="23"/>
        <v>0</v>
      </c>
      <c r="J732">
        <v>126269</v>
      </c>
      <c r="K732">
        <v>22</v>
      </c>
      <c r="L732">
        <v>670</v>
      </c>
      <c r="M732">
        <v>498</v>
      </c>
      <c r="N732" s="128">
        <v>3.0033176182992838</v>
      </c>
      <c r="O732" s="1">
        <v>42273</v>
      </c>
      <c r="P732">
        <f t="shared" si="22"/>
        <v>0</v>
      </c>
      <c r="Q732" s="1"/>
      <c r="S732">
        <v>126269</v>
      </c>
    </row>
    <row r="733" spans="1:19" x14ac:dyDescent="0.3">
      <c r="A733">
        <v>126319</v>
      </c>
      <c r="C733" t="s">
        <v>113</v>
      </c>
      <c r="D733" t="s">
        <v>129</v>
      </c>
      <c r="E733" t="s">
        <v>114</v>
      </c>
      <c r="F733" t="s">
        <v>60</v>
      </c>
      <c r="G733" t="s">
        <v>112</v>
      </c>
      <c r="H733" t="s">
        <v>61</v>
      </c>
      <c r="I733">
        <f t="shared" si="23"/>
        <v>0</v>
      </c>
      <c r="J733">
        <v>126319</v>
      </c>
      <c r="K733">
        <v>23</v>
      </c>
      <c r="L733">
        <v>505</v>
      </c>
      <c r="M733">
        <v>590</v>
      </c>
      <c r="N733" s="128">
        <v>-1.2527634487840824</v>
      </c>
      <c r="O733" s="1">
        <v>42290</v>
      </c>
      <c r="P733">
        <f t="shared" si="22"/>
        <v>0</v>
      </c>
      <c r="Q733" s="1"/>
      <c r="S733">
        <v>126319</v>
      </c>
    </row>
    <row r="734" spans="1:19" x14ac:dyDescent="0.3">
      <c r="A734">
        <v>126336</v>
      </c>
      <c r="C734" t="s">
        <v>115</v>
      </c>
      <c r="D734" t="s">
        <v>130</v>
      </c>
      <c r="E734" t="s">
        <v>112</v>
      </c>
      <c r="F734" t="s">
        <v>61</v>
      </c>
      <c r="G734" t="s">
        <v>112</v>
      </c>
      <c r="H734" t="s">
        <v>61</v>
      </c>
      <c r="I734">
        <f t="shared" si="23"/>
        <v>0</v>
      </c>
      <c r="J734">
        <v>126336</v>
      </c>
      <c r="K734">
        <v>25</v>
      </c>
      <c r="L734">
        <v>693</v>
      </c>
      <c r="M734">
        <v>838</v>
      </c>
      <c r="N734" s="128">
        <v>-1.5046176195911589</v>
      </c>
      <c r="O734" s="1">
        <v>42268</v>
      </c>
      <c r="P734">
        <f t="shared" si="22"/>
        <v>0</v>
      </c>
      <c r="Q734" s="1"/>
      <c r="S734">
        <v>126336</v>
      </c>
    </row>
    <row r="735" spans="1:19" x14ac:dyDescent="0.3">
      <c r="A735">
        <v>126340</v>
      </c>
      <c r="C735" t="s">
        <v>115</v>
      </c>
      <c r="D735" t="s">
        <v>130</v>
      </c>
      <c r="E735" t="s">
        <v>112</v>
      </c>
      <c r="F735" t="s">
        <v>61</v>
      </c>
      <c r="G735" t="s">
        <v>112</v>
      </c>
      <c r="H735" t="s">
        <v>61</v>
      </c>
      <c r="I735">
        <f t="shared" si="23"/>
        <v>0</v>
      </c>
      <c r="J735">
        <v>126340</v>
      </c>
      <c r="K735">
        <v>25</v>
      </c>
      <c r="L735">
        <v>690</v>
      </c>
      <c r="M735">
        <v>838</v>
      </c>
      <c r="N735" s="128">
        <v>-1.5357476393068381</v>
      </c>
      <c r="O735" s="1">
        <v>42268</v>
      </c>
      <c r="P735">
        <f t="shared" si="22"/>
        <v>0</v>
      </c>
      <c r="Q735" s="1"/>
      <c r="S735">
        <v>126340</v>
      </c>
    </row>
    <row r="736" spans="1:19" x14ac:dyDescent="0.3">
      <c r="A736">
        <v>126388</v>
      </c>
      <c r="C736" t="s">
        <v>113</v>
      </c>
      <c r="D736" t="s">
        <v>129</v>
      </c>
      <c r="E736" t="s">
        <v>112</v>
      </c>
      <c r="F736" t="s">
        <v>61</v>
      </c>
      <c r="G736" t="s">
        <v>112</v>
      </c>
      <c r="H736" t="s">
        <v>61</v>
      </c>
      <c r="I736">
        <f t="shared" si="23"/>
        <v>0</v>
      </c>
      <c r="J736">
        <v>126388</v>
      </c>
      <c r="K736">
        <v>22</v>
      </c>
      <c r="L736">
        <v>467</v>
      </c>
      <c r="M736">
        <v>543</v>
      </c>
      <c r="N736" s="128">
        <v>-1.2170710224997998</v>
      </c>
      <c r="O736" s="1">
        <v>42286</v>
      </c>
      <c r="P736">
        <f t="shared" si="22"/>
        <v>0</v>
      </c>
      <c r="Q736" s="1"/>
      <c r="S736">
        <v>126388</v>
      </c>
    </row>
    <row r="737" spans="1:19" x14ac:dyDescent="0.3">
      <c r="A737">
        <v>126396</v>
      </c>
      <c r="C737" t="s">
        <v>113</v>
      </c>
      <c r="D737" t="s">
        <v>129</v>
      </c>
      <c r="E737" t="s">
        <v>112</v>
      </c>
      <c r="F737" t="s">
        <v>61</v>
      </c>
      <c r="G737" t="s">
        <v>112</v>
      </c>
      <c r="H737" t="s">
        <v>61</v>
      </c>
      <c r="I737">
        <f t="shared" si="23"/>
        <v>0</v>
      </c>
      <c r="J737">
        <v>126396</v>
      </c>
      <c r="K737">
        <v>25</v>
      </c>
      <c r="L737">
        <v>780</v>
      </c>
      <c r="M737">
        <v>838</v>
      </c>
      <c r="N737" s="128">
        <v>-0.60184704783646359</v>
      </c>
      <c r="O737" s="1">
        <v>42373</v>
      </c>
      <c r="P737">
        <f t="shared" si="22"/>
        <v>0</v>
      </c>
      <c r="Q737" s="1"/>
      <c r="S737">
        <v>126396</v>
      </c>
    </row>
    <row r="738" spans="1:19" x14ac:dyDescent="0.3">
      <c r="A738">
        <v>126436</v>
      </c>
      <c r="C738" t="s">
        <v>113</v>
      </c>
      <c r="D738" t="s">
        <v>129</v>
      </c>
      <c r="E738" t="s">
        <v>112</v>
      </c>
      <c r="F738" t="s">
        <v>61</v>
      </c>
      <c r="G738" t="s">
        <v>112</v>
      </c>
      <c r="H738" t="s">
        <v>61</v>
      </c>
      <c r="I738">
        <f t="shared" si="23"/>
        <v>0</v>
      </c>
      <c r="J738">
        <v>126436</v>
      </c>
      <c r="K738">
        <v>26</v>
      </c>
      <c r="L738">
        <v>1005</v>
      </c>
      <c r="M738">
        <v>1017</v>
      </c>
      <c r="N738" s="128">
        <v>-0.10260356547390022</v>
      </c>
      <c r="O738" s="1">
        <v>42206</v>
      </c>
      <c r="P738">
        <f t="shared" si="22"/>
        <v>0</v>
      </c>
      <c r="Q738" s="1"/>
      <c r="S738">
        <v>126436</v>
      </c>
    </row>
    <row r="739" spans="1:19" x14ac:dyDescent="0.3">
      <c r="A739">
        <v>126440</v>
      </c>
      <c r="C739" t="s">
        <v>111</v>
      </c>
      <c r="D739" t="s">
        <v>130</v>
      </c>
      <c r="E739" t="s">
        <v>112</v>
      </c>
      <c r="F739" t="s">
        <v>61</v>
      </c>
      <c r="G739" t="s">
        <v>112</v>
      </c>
      <c r="H739" t="s">
        <v>61</v>
      </c>
      <c r="I739">
        <f t="shared" si="23"/>
        <v>0</v>
      </c>
      <c r="J739">
        <v>126440</v>
      </c>
      <c r="K739">
        <v>25</v>
      </c>
      <c r="L739">
        <v>746</v>
      </c>
      <c r="M739">
        <v>873</v>
      </c>
      <c r="N739" s="128">
        <v>-1.2650032372130084</v>
      </c>
      <c r="O739" s="1">
        <v>42277</v>
      </c>
      <c r="P739">
        <f t="shared" si="22"/>
        <v>0</v>
      </c>
      <c r="Q739" s="1"/>
      <c r="S739">
        <v>126440</v>
      </c>
    </row>
    <row r="740" spans="1:19" x14ac:dyDescent="0.3">
      <c r="A740">
        <v>126444</v>
      </c>
      <c r="C740" t="s">
        <v>113</v>
      </c>
      <c r="D740" t="s">
        <v>129</v>
      </c>
      <c r="E740" t="s">
        <v>112</v>
      </c>
      <c r="F740" t="s">
        <v>61</v>
      </c>
      <c r="G740" t="s">
        <v>112</v>
      </c>
      <c r="H740" t="s">
        <v>61</v>
      </c>
      <c r="I740">
        <f t="shared" si="23"/>
        <v>0</v>
      </c>
      <c r="J740">
        <v>126444</v>
      </c>
      <c r="K740">
        <v>25</v>
      </c>
      <c r="L740">
        <v>535</v>
      </c>
      <c r="M740">
        <v>877</v>
      </c>
      <c r="N740" s="128">
        <v>-3.391006891081255</v>
      </c>
      <c r="O740" s="1">
        <v>42384</v>
      </c>
      <c r="P740">
        <f t="shared" si="22"/>
        <v>0</v>
      </c>
      <c r="Q740" s="1"/>
      <c r="S740">
        <v>126444</v>
      </c>
    </row>
    <row r="741" spans="1:19" x14ac:dyDescent="0.3">
      <c r="A741">
        <v>126459</v>
      </c>
      <c r="C741" t="s">
        <v>111</v>
      </c>
      <c r="D741" t="s">
        <v>130</v>
      </c>
      <c r="E741" t="s">
        <v>112</v>
      </c>
      <c r="F741" t="s">
        <v>61</v>
      </c>
      <c r="G741" t="s">
        <v>114</v>
      </c>
      <c r="H741" t="s">
        <v>60</v>
      </c>
      <c r="I741">
        <f t="shared" si="23"/>
        <v>0</v>
      </c>
      <c r="J741">
        <v>126459</v>
      </c>
      <c r="K741">
        <v>24</v>
      </c>
      <c r="L741">
        <v>776</v>
      </c>
      <c r="M741">
        <v>778</v>
      </c>
      <c r="N741" s="128">
        <v>-2.2353861629596513E-2</v>
      </c>
      <c r="O741" s="1">
        <v>42377</v>
      </c>
      <c r="P741">
        <f t="shared" si="22"/>
        <v>0</v>
      </c>
      <c r="Q741" s="1"/>
      <c r="S741">
        <v>126459</v>
      </c>
    </row>
    <row r="742" spans="1:19" x14ac:dyDescent="0.3">
      <c r="A742">
        <v>126460</v>
      </c>
      <c r="C742" t="s">
        <v>111</v>
      </c>
      <c r="D742" t="s">
        <v>130</v>
      </c>
      <c r="E742" t="s">
        <v>112</v>
      </c>
      <c r="F742" t="s">
        <v>61</v>
      </c>
      <c r="G742" t="s">
        <v>114</v>
      </c>
      <c r="H742" t="s">
        <v>60</v>
      </c>
      <c r="I742">
        <f t="shared" si="23"/>
        <v>0</v>
      </c>
      <c r="J742">
        <v>126460</v>
      </c>
      <c r="K742">
        <v>24</v>
      </c>
      <c r="L742">
        <v>470</v>
      </c>
      <c r="M742">
        <v>778</v>
      </c>
      <c r="N742" s="128">
        <v>-3.4424946909578629</v>
      </c>
      <c r="O742" s="1">
        <v>42377</v>
      </c>
      <c r="P742">
        <f t="shared" si="22"/>
        <v>0</v>
      </c>
      <c r="Q742" s="1"/>
      <c r="S742">
        <v>126460</v>
      </c>
    </row>
    <row r="743" spans="1:19" x14ac:dyDescent="0.3">
      <c r="A743">
        <v>126499</v>
      </c>
      <c r="C743" t="s">
        <v>113</v>
      </c>
      <c r="D743" t="s">
        <v>129</v>
      </c>
      <c r="E743" t="s">
        <v>112</v>
      </c>
      <c r="F743" t="s">
        <v>61</v>
      </c>
      <c r="G743" t="s">
        <v>112</v>
      </c>
      <c r="H743" t="s">
        <v>61</v>
      </c>
      <c r="I743">
        <f t="shared" si="23"/>
        <v>0</v>
      </c>
      <c r="J743">
        <v>126499</v>
      </c>
      <c r="K743">
        <v>27</v>
      </c>
      <c r="L743">
        <v>1000</v>
      </c>
      <c r="M743">
        <v>1104</v>
      </c>
      <c r="N743" s="128">
        <v>-0.81915563957151849</v>
      </c>
      <c r="O743" s="1">
        <v>42359</v>
      </c>
      <c r="P743">
        <f t="shared" si="22"/>
        <v>0</v>
      </c>
      <c r="Q743" s="1"/>
      <c r="S743">
        <v>126499</v>
      </c>
    </row>
    <row r="744" spans="1:19" x14ac:dyDescent="0.3">
      <c r="A744">
        <v>126503</v>
      </c>
      <c r="C744" t="s">
        <v>113</v>
      </c>
      <c r="D744" t="s">
        <v>129</v>
      </c>
      <c r="E744" t="s">
        <v>112</v>
      </c>
      <c r="F744" t="s">
        <v>61</v>
      </c>
      <c r="G744" t="s">
        <v>114</v>
      </c>
      <c r="H744" t="s">
        <v>60</v>
      </c>
      <c r="I744">
        <f t="shared" si="23"/>
        <v>0</v>
      </c>
      <c r="J744">
        <v>126503</v>
      </c>
      <c r="K744">
        <v>23</v>
      </c>
      <c r="L744">
        <v>670</v>
      </c>
      <c r="M744">
        <v>558</v>
      </c>
      <c r="N744" s="128">
        <v>1.7453638772011844</v>
      </c>
      <c r="O744" s="1">
        <v>42408</v>
      </c>
      <c r="P744">
        <f t="shared" si="22"/>
        <v>0</v>
      </c>
      <c r="Q744" s="1"/>
      <c r="S744">
        <v>126503</v>
      </c>
    </row>
    <row r="745" spans="1:19" x14ac:dyDescent="0.3">
      <c r="A745">
        <v>126507</v>
      </c>
      <c r="C745" t="s">
        <v>111</v>
      </c>
      <c r="D745" t="s">
        <v>130</v>
      </c>
      <c r="E745" t="s">
        <v>112</v>
      </c>
      <c r="F745" t="s">
        <v>61</v>
      </c>
      <c r="G745" t="s">
        <v>112</v>
      </c>
      <c r="H745" t="s">
        <v>61</v>
      </c>
      <c r="I745">
        <f t="shared" si="23"/>
        <v>0</v>
      </c>
      <c r="J745">
        <v>126507</v>
      </c>
      <c r="K745">
        <v>24</v>
      </c>
      <c r="L745">
        <v>630</v>
      </c>
      <c r="M745">
        <v>671</v>
      </c>
      <c r="N745" s="128">
        <v>-0.53132897038812932</v>
      </c>
      <c r="O745" s="1">
        <v>42171</v>
      </c>
      <c r="P745">
        <f t="shared" si="22"/>
        <v>0</v>
      </c>
      <c r="Q745" s="1"/>
      <c r="S745">
        <v>126507</v>
      </c>
    </row>
    <row r="746" spans="1:19" x14ac:dyDescent="0.3">
      <c r="A746">
        <v>126595</v>
      </c>
      <c r="C746" t="s">
        <v>113</v>
      </c>
      <c r="D746" t="s">
        <v>129</v>
      </c>
      <c r="E746" t="s">
        <v>114</v>
      </c>
      <c r="F746" t="s">
        <v>60</v>
      </c>
      <c r="G746" t="s">
        <v>112</v>
      </c>
      <c r="H746" t="s">
        <v>61</v>
      </c>
      <c r="I746">
        <f t="shared" si="23"/>
        <v>0</v>
      </c>
      <c r="J746">
        <v>126595</v>
      </c>
      <c r="K746">
        <v>23</v>
      </c>
      <c r="L746">
        <v>610</v>
      </c>
      <c r="M746">
        <v>606</v>
      </c>
      <c r="N746" s="128">
        <v>5.7397044052231311E-2</v>
      </c>
      <c r="O746" s="1">
        <v>42282</v>
      </c>
      <c r="P746">
        <f t="shared" si="22"/>
        <v>0</v>
      </c>
      <c r="Q746" s="1"/>
      <c r="S746">
        <v>126595</v>
      </c>
    </row>
    <row r="747" spans="1:19" x14ac:dyDescent="0.3">
      <c r="A747">
        <v>126615</v>
      </c>
      <c r="C747" t="s">
        <v>113</v>
      </c>
      <c r="D747" t="s">
        <v>129</v>
      </c>
      <c r="E747" t="s">
        <v>112</v>
      </c>
      <c r="F747" t="s">
        <v>61</v>
      </c>
      <c r="G747" t="s">
        <v>112</v>
      </c>
      <c r="H747" t="s">
        <v>61</v>
      </c>
      <c r="I747">
        <f t="shared" si="23"/>
        <v>0</v>
      </c>
      <c r="J747">
        <v>126615</v>
      </c>
      <c r="K747">
        <v>23</v>
      </c>
      <c r="L747">
        <v>625</v>
      </c>
      <c r="M747">
        <v>573</v>
      </c>
      <c r="N747" s="128">
        <v>0.78913422869716976</v>
      </c>
      <c r="O747" s="1">
        <v>42279</v>
      </c>
      <c r="P747">
        <f t="shared" si="22"/>
        <v>0</v>
      </c>
      <c r="Q747" s="1"/>
      <c r="S747">
        <v>126615</v>
      </c>
    </row>
    <row r="748" spans="1:19" x14ac:dyDescent="0.3">
      <c r="A748">
        <v>126632</v>
      </c>
      <c r="C748" t="s">
        <v>113</v>
      </c>
      <c r="D748" t="s">
        <v>129</v>
      </c>
      <c r="E748" t="s">
        <v>112</v>
      </c>
      <c r="F748" t="s">
        <v>61</v>
      </c>
      <c r="G748" t="s">
        <v>112</v>
      </c>
      <c r="H748" t="s">
        <v>61</v>
      </c>
      <c r="I748">
        <f t="shared" si="23"/>
        <v>0</v>
      </c>
      <c r="J748">
        <v>126632</v>
      </c>
      <c r="K748">
        <v>24</v>
      </c>
      <c r="L748">
        <v>645</v>
      </c>
      <c r="M748">
        <v>744</v>
      </c>
      <c r="N748" s="128">
        <v>-1.1570827489481066</v>
      </c>
      <c r="O748" s="1">
        <v>42521</v>
      </c>
      <c r="P748">
        <f t="shared" si="22"/>
        <v>0</v>
      </c>
      <c r="Q748" s="1"/>
      <c r="S748">
        <v>126632</v>
      </c>
    </row>
    <row r="749" spans="1:19" x14ac:dyDescent="0.3">
      <c r="A749">
        <v>126686</v>
      </c>
      <c r="C749" t="s">
        <v>113</v>
      </c>
      <c r="D749" t="s">
        <v>129</v>
      </c>
      <c r="E749" t="s">
        <v>112</v>
      </c>
      <c r="F749" t="s">
        <v>61</v>
      </c>
      <c r="G749" t="s">
        <v>112</v>
      </c>
      <c r="H749" t="s">
        <v>61</v>
      </c>
      <c r="I749">
        <f t="shared" si="23"/>
        <v>0</v>
      </c>
      <c r="J749">
        <v>126686</v>
      </c>
      <c r="K749">
        <v>23</v>
      </c>
      <c r="L749">
        <v>530</v>
      </c>
      <c r="M749">
        <v>574</v>
      </c>
      <c r="N749" s="128">
        <v>-0.66656567186789872</v>
      </c>
      <c r="O749" s="1">
        <v>42459</v>
      </c>
      <c r="P749">
        <f t="shared" si="22"/>
        <v>0</v>
      </c>
      <c r="Q749" s="1"/>
      <c r="S749">
        <v>126686</v>
      </c>
    </row>
    <row r="750" spans="1:19" x14ac:dyDescent="0.3">
      <c r="A750">
        <v>126736</v>
      </c>
      <c r="C750" t="s">
        <v>113</v>
      </c>
      <c r="D750" t="s">
        <v>129</v>
      </c>
      <c r="E750" t="s">
        <v>112</v>
      </c>
      <c r="F750" t="s">
        <v>61</v>
      </c>
      <c r="G750" t="s">
        <v>112</v>
      </c>
      <c r="H750" t="s">
        <v>61</v>
      </c>
      <c r="I750">
        <f t="shared" si="23"/>
        <v>0</v>
      </c>
      <c r="J750">
        <v>126736</v>
      </c>
      <c r="K750">
        <v>25</v>
      </c>
      <c r="L750">
        <v>933</v>
      </c>
      <c r="M750">
        <v>917</v>
      </c>
      <c r="N750" s="128">
        <v>0.15172348395050023</v>
      </c>
      <c r="O750" s="1">
        <v>42488</v>
      </c>
      <c r="P750">
        <f t="shared" si="22"/>
        <v>0</v>
      </c>
      <c r="Q750" s="1"/>
      <c r="S750">
        <v>126736</v>
      </c>
    </row>
    <row r="751" spans="1:19" x14ac:dyDescent="0.3">
      <c r="A751">
        <v>126755</v>
      </c>
      <c r="C751" t="s">
        <v>111</v>
      </c>
      <c r="D751" t="s">
        <v>130</v>
      </c>
      <c r="E751" t="s">
        <v>112</v>
      </c>
      <c r="F751" t="s">
        <v>61</v>
      </c>
      <c r="G751" t="s">
        <v>112</v>
      </c>
      <c r="H751" t="s">
        <v>61</v>
      </c>
      <c r="I751">
        <f t="shared" si="23"/>
        <v>0</v>
      </c>
      <c r="J751">
        <v>126755</v>
      </c>
      <c r="K751">
        <v>24</v>
      </c>
      <c r="L751">
        <v>650</v>
      </c>
      <c r="M751">
        <v>708</v>
      </c>
      <c r="N751" s="128">
        <v>-0.7123556865634979</v>
      </c>
      <c r="O751" s="1">
        <v>42227</v>
      </c>
      <c r="P751">
        <f t="shared" si="22"/>
        <v>0</v>
      </c>
      <c r="Q751" s="1"/>
      <c r="S751">
        <v>126755</v>
      </c>
    </row>
    <row r="752" spans="1:19" x14ac:dyDescent="0.3">
      <c r="A752">
        <v>126804</v>
      </c>
      <c r="C752" t="s">
        <v>111</v>
      </c>
      <c r="D752" t="s">
        <v>130</v>
      </c>
      <c r="E752" t="s">
        <v>112</v>
      </c>
      <c r="F752" t="s">
        <v>61</v>
      </c>
      <c r="G752" t="s">
        <v>112</v>
      </c>
      <c r="H752" t="s">
        <v>61</v>
      </c>
      <c r="I752">
        <f t="shared" si="23"/>
        <v>0</v>
      </c>
      <c r="J752">
        <v>126804</v>
      </c>
      <c r="K752">
        <v>25</v>
      </c>
      <c r="L752">
        <v>740</v>
      </c>
      <c r="M752">
        <v>897</v>
      </c>
      <c r="N752" s="128">
        <v>-1.5219814841743009</v>
      </c>
      <c r="O752" s="1">
        <v>42210</v>
      </c>
      <c r="P752">
        <f t="shared" si="22"/>
        <v>0</v>
      </c>
      <c r="Q752" s="1"/>
      <c r="S752">
        <v>126804</v>
      </c>
    </row>
    <row r="753" spans="1:19" x14ac:dyDescent="0.3">
      <c r="A753">
        <v>126810</v>
      </c>
      <c r="C753" t="s">
        <v>113</v>
      </c>
      <c r="D753" t="s">
        <v>129</v>
      </c>
      <c r="E753" t="s">
        <v>112</v>
      </c>
      <c r="F753" t="s">
        <v>61</v>
      </c>
      <c r="G753" t="s">
        <v>112</v>
      </c>
      <c r="H753" t="s">
        <v>61</v>
      </c>
      <c r="I753">
        <f t="shared" si="23"/>
        <v>0</v>
      </c>
      <c r="J753">
        <v>126810</v>
      </c>
      <c r="K753">
        <v>23</v>
      </c>
      <c r="L753">
        <v>685</v>
      </c>
      <c r="M753">
        <v>623</v>
      </c>
      <c r="N753" s="128">
        <v>0.86537790494800759</v>
      </c>
      <c r="O753" s="1">
        <v>42299</v>
      </c>
      <c r="P753">
        <f t="shared" si="22"/>
        <v>0</v>
      </c>
      <c r="Q753" s="1"/>
      <c r="S753">
        <v>126810</v>
      </c>
    </row>
    <row r="754" spans="1:19" x14ac:dyDescent="0.3">
      <c r="A754">
        <v>127056</v>
      </c>
      <c r="C754" t="s">
        <v>113</v>
      </c>
      <c r="D754" t="s">
        <v>129</v>
      </c>
      <c r="E754" t="s">
        <v>112</v>
      </c>
      <c r="F754" t="s">
        <v>61</v>
      </c>
      <c r="G754" t="s">
        <v>112</v>
      </c>
      <c r="H754" t="s">
        <v>61</v>
      </c>
      <c r="I754">
        <f t="shared" si="23"/>
        <v>0</v>
      </c>
      <c r="J754">
        <v>127056</v>
      </c>
      <c r="K754">
        <v>25</v>
      </c>
      <c r="L754">
        <v>589</v>
      </c>
      <c r="M754">
        <v>893</v>
      </c>
      <c r="N754" s="128">
        <v>-2.9602220166512487</v>
      </c>
      <c r="O754" s="1">
        <v>42339</v>
      </c>
      <c r="P754">
        <f t="shared" si="22"/>
        <v>0</v>
      </c>
      <c r="Q754" s="1"/>
      <c r="S754">
        <v>127056</v>
      </c>
    </row>
    <row r="755" spans="1:19" x14ac:dyDescent="0.3">
      <c r="A755">
        <v>127057</v>
      </c>
      <c r="C755" t="s">
        <v>113</v>
      </c>
      <c r="D755" t="s">
        <v>129</v>
      </c>
      <c r="E755" t="s">
        <v>112</v>
      </c>
      <c r="F755" t="s">
        <v>61</v>
      </c>
      <c r="G755" t="s">
        <v>114</v>
      </c>
      <c r="H755" t="s">
        <v>60</v>
      </c>
      <c r="I755">
        <f t="shared" si="23"/>
        <v>0</v>
      </c>
      <c r="J755">
        <v>127057</v>
      </c>
      <c r="K755">
        <v>26</v>
      </c>
      <c r="L755">
        <v>765</v>
      </c>
      <c r="M755">
        <v>1000</v>
      </c>
      <c r="N755" s="128">
        <v>-2.0434782608695654</v>
      </c>
      <c r="O755" s="1">
        <v>42436</v>
      </c>
      <c r="P755">
        <f t="shared" si="22"/>
        <v>0</v>
      </c>
      <c r="Q755" s="1"/>
      <c r="S755">
        <v>127057</v>
      </c>
    </row>
    <row r="756" spans="1:19" x14ac:dyDescent="0.3">
      <c r="A756">
        <v>127058</v>
      </c>
      <c r="C756" t="s">
        <v>113</v>
      </c>
      <c r="D756" t="s">
        <v>129</v>
      </c>
      <c r="E756" t="s">
        <v>112</v>
      </c>
      <c r="F756" t="s">
        <v>61</v>
      </c>
      <c r="G756" t="s">
        <v>112</v>
      </c>
      <c r="H756" t="s">
        <v>61</v>
      </c>
      <c r="I756">
        <f t="shared" si="23"/>
        <v>0</v>
      </c>
      <c r="J756">
        <v>127058</v>
      </c>
      <c r="K756">
        <v>26</v>
      </c>
      <c r="L756">
        <v>1126</v>
      </c>
      <c r="M756">
        <v>1086</v>
      </c>
      <c r="N756" s="128">
        <v>0.32028184802626308</v>
      </c>
      <c r="O756" s="1">
        <v>42332</v>
      </c>
      <c r="P756">
        <f t="shared" si="22"/>
        <v>0</v>
      </c>
      <c r="Q756" s="1"/>
      <c r="S756">
        <v>127058</v>
      </c>
    </row>
    <row r="757" spans="1:19" x14ac:dyDescent="0.3">
      <c r="A757">
        <v>127062</v>
      </c>
      <c r="C757" t="s">
        <v>113</v>
      </c>
      <c r="D757" t="s">
        <v>129</v>
      </c>
      <c r="E757" t="s">
        <v>112</v>
      </c>
      <c r="F757" t="s">
        <v>61</v>
      </c>
      <c r="G757" t="s">
        <v>112</v>
      </c>
      <c r="H757" t="s">
        <v>61</v>
      </c>
      <c r="I757">
        <f t="shared" si="23"/>
        <v>0</v>
      </c>
      <c r="J757">
        <v>127062</v>
      </c>
      <c r="K757">
        <v>25</v>
      </c>
      <c r="L757">
        <v>790</v>
      </c>
      <c r="M757">
        <v>815</v>
      </c>
      <c r="N757" s="128">
        <v>-0.26673779674579884</v>
      </c>
      <c r="O757" s="1">
        <v>42442</v>
      </c>
      <c r="P757">
        <f t="shared" si="22"/>
        <v>0</v>
      </c>
      <c r="Q757" s="1"/>
      <c r="S757">
        <v>127062</v>
      </c>
    </row>
    <row r="758" spans="1:19" x14ac:dyDescent="0.3">
      <c r="A758">
        <v>127080</v>
      </c>
      <c r="C758" t="s">
        <v>111</v>
      </c>
      <c r="D758" t="s">
        <v>130</v>
      </c>
      <c r="E758" t="s">
        <v>112</v>
      </c>
      <c r="F758" t="s">
        <v>61</v>
      </c>
      <c r="G758" t="s">
        <v>112</v>
      </c>
      <c r="H758" t="s">
        <v>61</v>
      </c>
      <c r="I758">
        <f t="shared" si="23"/>
        <v>0</v>
      </c>
      <c r="J758">
        <v>127080</v>
      </c>
      <c r="K758">
        <v>24</v>
      </c>
      <c r="L758">
        <v>525</v>
      </c>
      <c r="M758">
        <v>688</v>
      </c>
      <c r="N758" s="128">
        <v>-2.0601617795753286</v>
      </c>
      <c r="O758" s="1">
        <v>42367</v>
      </c>
      <c r="P758">
        <f t="shared" si="22"/>
        <v>0</v>
      </c>
      <c r="Q758" s="1"/>
      <c r="S758">
        <v>127080</v>
      </c>
    </row>
    <row r="759" spans="1:19" x14ac:dyDescent="0.3">
      <c r="A759">
        <v>127162</v>
      </c>
      <c r="C759" t="s">
        <v>113</v>
      </c>
      <c r="D759" t="s">
        <v>129</v>
      </c>
      <c r="E759" t="s">
        <v>112</v>
      </c>
      <c r="F759" t="s">
        <v>61</v>
      </c>
      <c r="G759" t="s">
        <v>112</v>
      </c>
      <c r="H759" t="s">
        <v>61</v>
      </c>
      <c r="I759">
        <f t="shared" si="23"/>
        <v>0</v>
      </c>
      <c r="J759">
        <v>127162</v>
      </c>
      <c r="K759">
        <v>27</v>
      </c>
      <c r="L759">
        <v>795</v>
      </c>
      <c r="M759">
        <v>1108</v>
      </c>
      <c r="N759" s="128">
        <v>-2.4564432585151468</v>
      </c>
      <c r="O759" s="1">
        <v>42342</v>
      </c>
      <c r="P759">
        <f t="shared" si="22"/>
        <v>0</v>
      </c>
      <c r="Q759" s="1"/>
      <c r="S759">
        <v>127162</v>
      </c>
    </row>
    <row r="760" spans="1:19" x14ac:dyDescent="0.3">
      <c r="A760">
        <v>127197</v>
      </c>
      <c r="C760" t="s">
        <v>111</v>
      </c>
      <c r="D760" t="s">
        <v>130</v>
      </c>
      <c r="E760" t="s">
        <v>112</v>
      </c>
      <c r="F760" t="s">
        <v>61</v>
      </c>
      <c r="G760" t="s">
        <v>112</v>
      </c>
      <c r="H760" t="s">
        <v>61</v>
      </c>
      <c r="I760">
        <f t="shared" si="23"/>
        <v>0</v>
      </c>
      <c r="J760">
        <v>127197</v>
      </c>
      <c r="K760">
        <v>23</v>
      </c>
      <c r="L760">
        <v>510</v>
      </c>
      <c r="M760">
        <v>656</v>
      </c>
      <c r="N760" s="128">
        <v>-1.9353128313891834</v>
      </c>
      <c r="O760" s="1">
        <v>42291</v>
      </c>
      <c r="P760">
        <f t="shared" si="22"/>
        <v>0</v>
      </c>
      <c r="Q760" s="1"/>
      <c r="S760">
        <v>127197</v>
      </c>
    </row>
    <row r="761" spans="1:19" x14ac:dyDescent="0.3">
      <c r="A761">
        <v>127201</v>
      </c>
      <c r="C761" t="s">
        <v>113</v>
      </c>
      <c r="D761" t="s">
        <v>129</v>
      </c>
      <c r="E761" t="s">
        <v>112</v>
      </c>
      <c r="F761" t="s">
        <v>61</v>
      </c>
      <c r="G761" t="s">
        <v>112</v>
      </c>
      <c r="H761" t="s">
        <v>61</v>
      </c>
      <c r="I761">
        <f t="shared" si="23"/>
        <v>0</v>
      </c>
      <c r="J761">
        <v>127201</v>
      </c>
      <c r="K761">
        <v>25</v>
      </c>
      <c r="L761">
        <v>710</v>
      </c>
      <c r="M761">
        <v>838</v>
      </c>
      <c r="N761" s="128">
        <v>-1.3282141745356437</v>
      </c>
      <c r="O761" s="1">
        <v>42452</v>
      </c>
      <c r="P761">
        <f t="shared" si="22"/>
        <v>0</v>
      </c>
      <c r="Q761" s="1"/>
      <c r="S761">
        <v>127201</v>
      </c>
    </row>
    <row r="762" spans="1:19" x14ac:dyDescent="0.3">
      <c r="A762">
        <v>127334</v>
      </c>
      <c r="C762" t="s">
        <v>113</v>
      </c>
      <c r="D762" t="s">
        <v>129</v>
      </c>
      <c r="E762" t="s">
        <v>112</v>
      </c>
      <c r="F762" t="s">
        <v>61</v>
      </c>
      <c r="G762" t="s">
        <v>112</v>
      </c>
      <c r="H762" t="s">
        <v>61</v>
      </c>
      <c r="I762">
        <f t="shared" si="23"/>
        <v>0</v>
      </c>
      <c r="J762">
        <v>127334</v>
      </c>
      <c r="K762">
        <v>25</v>
      </c>
      <c r="L762">
        <v>997</v>
      </c>
      <c r="M762">
        <v>938</v>
      </c>
      <c r="N762" s="128">
        <v>0.54695466765551126</v>
      </c>
      <c r="O762" s="1">
        <v>42383</v>
      </c>
      <c r="P762">
        <f t="shared" si="22"/>
        <v>0</v>
      </c>
      <c r="Q762" s="1"/>
      <c r="S762">
        <v>127334</v>
      </c>
    </row>
    <row r="763" spans="1:19" x14ac:dyDescent="0.3">
      <c r="A763">
        <v>127366</v>
      </c>
      <c r="C763" t="s">
        <v>113</v>
      </c>
      <c r="D763" t="s">
        <v>129</v>
      </c>
      <c r="E763" t="s">
        <v>112</v>
      </c>
      <c r="F763" t="s">
        <v>61</v>
      </c>
      <c r="G763" t="s">
        <v>112</v>
      </c>
      <c r="H763" t="s">
        <v>61</v>
      </c>
      <c r="I763">
        <f t="shared" si="23"/>
        <v>0</v>
      </c>
      <c r="J763">
        <v>127366</v>
      </c>
      <c r="K763">
        <v>26</v>
      </c>
      <c r="L763">
        <v>810</v>
      </c>
      <c r="M763">
        <v>1064</v>
      </c>
      <c r="N763" s="128">
        <v>-2.0758417783589409</v>
      </c>
      <c r="O763" s="1">
        <v>42459</v>
      </c>
      <c r="P763">
        <f t="shared" si="22"/>
        <v>0</v>
      </c>
      <c r="Q763" s="1"/>
      <c r="S763">
        <v>127366</v>
      </c>
    </row>
    <row r="764" spans="1:19" x14ac:dyDescent="0.3">
      <c r="A764">
        <v>127378</v>
      </c>
      <c r="C764" t="s">
        <v>113</v>
      </c>
      <c r="D764" t="s">
        <v>129</v>
      </c>
      <c r="E764" t="s">
        <v>112</v>
      </c>
      <c r="F764" t="s">
        <v>61</v>
      </c>
      <c r="G764" t="s">
        <v>112</v>
      </c>
      <c r="H764" t="s">
        <v>61</v>
      </c>
      <c r="I764">
        <f t="shared" si="23"/>
        <v>0</v>
      </c>
      <c r="J764">
        <v>127378</v>
      </c>
      <c r="K764">
        <v>22</v>
      </c>
      <c r="L764">
        <v>485</v>
      </c>
      <c r="M764">
        <v>513</v>
      </c>
      <c r="N764" s="128">
        <v>-0.47461649292312902</v>
      </c>
      <c r="O764" s="1">
        <v>42426</v>
      </c>
      <c r="P764">
        <f t="shared" si="22"/>
        <v>0</v>
      </c>
      <c r="Q764" s="1"/>
      <c r="S764">
        <v>127378</v>
      </c>
    </row>
    <row r="765" spans="1:19" x14ac:dyDescent="0.3">
      <c r="A765">
        <v>127379</v>
      </c>
      <c r="C765" t="s">
        <v>113</v>
      </c>
      <c r="D765" t="s">
        <v>129</v>
      </c>
      <c r="E765" t="s">
        <v>114</v>
      </c>
      <c r="F765" t="s">
        <v>60</v>
      </c>
      <c r="G765" t="s">
        <v>112</v>
      </c>
      <c r="H765" t="s">
        <v>61</v>
      </c>
      <c r="I765">
        <f t="shared" si="23"/>
        <v>0</v>
      </c>
      <c r="J765">
        <v>127379</v>
      </c>
      <c r="K765">
        <v>26</v>
      </c>
      <c r="L765">
        <v>650</v>
      </c>
      <c r="M765">
        <v>996</v>
      </c>
      <c r="N765" s="128">
        <v>-3.0207787672428843</v>
      </c>
      <c r="O765" s="1">
        <v>42334</v>
      </c>
      <c r="P765">
        <f t="shared" si="22"/>
        <v>0</v>
      </c>
      <c r="Q765" s="1"/>
      <c r="S765">
        <v>127379</v>
      </c>
    </row>
    <row r="766" spans="1:19" x14ac:dyDescent="0.3">
      <c r="A766">
        <v>127380</v>
      </c>
      <c r="C766" t="s">
        <v>113</v>
      </c>
      <c r="D766" t="s">
        <v>129</v>
      </c>
      <c r="E766" t="s">
        <v>112</v>
      </c>
      <c r="F766" t="s">
        <v>61</v>
      </c>
      <c r="G766" t="s">
        <v>112</v>
      </c>
      <c r="H766" t="s">
        <v>61</v>
      </c>
      <c r="I766">
        <f t="shared" si="23"/>
        <v>0</v>
      </c>
      <c r="J766">
        <v>127380</v>
      </c>
      <c r="K766">
        <v>24</v>
      </c>
      <c r="L766">
        <v>787</v>
      </c>
      <c r="M766">
        <v>726</v>
      </c>
      <c r="N766" s="128">
        <v>0.73062642232602704</v>
      </c>
      <c r="O766" s="1">
        <v>42326</v>
      </c>
      <c r="P766">
        <f t="shared" si="22"/>
        <v>0</v>
      </c>
      <c r="Q766" s="1"/>
      <c r="S766">
        <v>127380</v>
      </c>
    </row>
    <row r="767" spans="1:19" x14ac:dyDescent="0.3">
      <c r="A767">
        <v>127381</v>
      </c>
      <c r="C767" t="s">
        <v>113</v>
      </c>
      <c r="D767" t="s">
        <v>129</v>
      </c>
      <c r="E767" t="s">
        <v>112</v>
      </c>
      <c r="F767" t="s">
        <v>61</v>
      </c>
      <c r="G767" t="s">
        <v>112</v>
      </c>
      <c r="H767" t="s">
        <v>61</v>
      </c>
      <c r="I767">
        <f t="shared" si="23"/>
        <v>0</v>
      </c>
      <c r="J767">
        <v>127381</v>
      </c>
      <c r="K767">
        <v>24</v>
      </c>
      <c r="L767">
        <v>685</v>
      </c>
      <c r="M767">
        <v>744</v>
      </c>
      <c r="N767" s="128">
        <v>-0.68957456755493218</v>
      </c>
      <c r="O767" s="1">
        <v>42342</v>
      </c>
      <c r="P767">
        <f t="shared" si="22"/>
        <v>0</v>
      </c>
      <c r="Q767" s="1"/>
      <c r="S767">
        <v>127381</v>
      </c>
    </row>
    <row r="768" spans="1:19" x14ac:dyDescent="0.3">
      <c r="A768">
        <v>127383</v>
      </c>
      <c r="C768" t="s">
        <v>113</v>
      </c>
      <c r="D768" t="s">
        <v>129</v>
      </c>
      <c r="E768" t="s">
        <v>112</v>
      </c>
      <c r="F768" t="s">
        <v>61</v>
      </c>
      <c r="G768" t="s">
        <v>112</v>
      </c>
      <c r="H768" t="s">
        <v>61</v>
      </c>
      <c r="I768">
        <f t="shared" si="23"/>
        <v>0</v>
      </c>
      <c r="J768">
        <v>127383</v>
      </c>
      <c r="K768">
        <v>25</v>
      </c>
      <c r="L768">
        <v>751</v>
      </c>
      <c r="M768">
        <v>873</v>
      </c>
      <c r="N768" s="128">
        <v>-1.2151999601573782</v>
      </c>
      <c r="O768" s="1">
        <v>42315</v>
      </c>
      <c r="P768">
        <f t="shared" si="22"/>
        <v>0</v>
      </c>
      <c r="Q768" s="1"/>
      <c r="S768">
        <v>127383</v>
      </c>
    </row>
    <row r="769" spans="1:19" x14ac:dyDescent="0.3">
      <c r="A769">
        <v>127384</v>
      </c>
      <c r="C769" t="s">
        <v>113</v>
      </c>
      <c r="D769" t="s">
        <v>129</v>
      </c>
      <c r="E769" t="s">
        <v>112</v>
      </c>
      <c r="F769" t="s">
        <v>61</v>
      </c>
      <c r="G769" t="s">
        <v>112</v>
      </c>
      <c r="H769" t="s">
        <v>61</v>
      </c>
      <c r="I769">
        <f t="shared" si="23"/>
        <v>0</v>
      </c>
      <c r="J769">
        <v>127384</v>
      </c>
      <c r="K769">
        <v>24</v>
      </c>
      <c r="L769">
        <v>801</v>
      </c>
      <c r="M769">
        <v>800</v>
      </c>
      <c r="N769" s="128">
        <v>1.0869565217391304E-2</v>
      </c>
      <c r="O769" s="1">
        <v>42328</v>
      </c>
      <c r="P769">
        <f t="shared" si="22"/>
        <v>0</v>
      </c>
      <c r="Q769" s="1"/>
      <c r="S769">
        <v>127384</v>
      </c>
    </row>
    <row r="770" spans="1:19" x14ac:dyDescent="0.3">
      <c r="A770">
        <v>127403</v>
      </c>
      <c r="C770" t="s">
        <v>113</v>
      </c>
      <c r="D770" t="s">
        <v>129</v>
      </c>
      <c r="E770" t="s">
        <v>114</v>
      </c>
      <c r="F770" t="s">
        <v>60</v>
      </c>
      <c r="G770" t="s">
        <v>112</v>
      </c>
      <c r="H770" t="s">
        <v>61</v>
      </c>
      <c r="I770">
        <f t="shared" si="23"/>
        <v>0</v>
      </c>
      <c r="J770">
        <v>127403</v>
      </c>
      <c r="K770">
        <v>27</v>
      </c>
      <c r="L770">
        <v>1275</v>
      </c>
      <c r="M770">
        <v>1131</v>
      </c>
      <c r="N770" s="128">
        <v>1.1071387383231461</v>
      </c>
      <c r="O770" s="1">
        <v>42341</v>
      </c>
      <c r="P770">
        <f t="shared" ref="P770:P833" si="24">IF(J770=S770,0,1)</f>
        <v>0</v>
      </c>
      <c r="Q770" s="1"/>
      <c r="S770">
        <v>127403</v>
      </c>
    </row>
    <row r="771" spans="1:19" x14ac:dyDescent="0.3">
      <c r="A771">
        <v>127404</v>
      </c>
      <c r="C771" t="s">
        <v>111</v>
      </c>
      <c r="D771" t="s">
        <v>130</v>
      </c>
      <c r="E771" t="s">
        <v>112</v>
      </c>
      <c r="F771" t="s">
        <v>61</v>
      </c>
      <c r="G771" t="s">
        <v>112</v>
      </c>
      <c r="H771" t="s">
        <v>61</v>
      </c>
      <c r="I771">
        <f t="shared" ref="I771:I834" si="25">IF(A771=S771,0,1)</f>
        <v>0</v>
      </c>
      <c r="J771">
        <v>127404</v>
      </c>
      <c r="K771">
        <v>27</v>
      </c>
      <c r="L771">
        <v>930</v>
      </c>
      <c r="M771">
        <v>1153</v>
      </c>
      <c r="N771" s="128">
        <v>-1.6818130397073796</v>
      </c>
      <c r="O771" s="1">
        <v>42305</v>
      </c>
      <c r="P771">
        <f t="shared" si="24"/>
        <v>0</v>
      </c>
      <c r="Q771" s="1"/>
      <c r="S771">
        <v>127404</v>
      </c>
    </row>
    <row r="772" spans="1:19" x14ac:dyDescent="0.3">
      <c r="A772">
        <v>127405</v>
      </c>
      <c r="C772" t="s">
        <v>111</v>
      </c>
      <c r="D772" t="s">
        <v>130</v>
      </c>
      <c r="E772" t="s">
        <v>112</v>
      </c>
      <c r="F772" t="s">
        <v>61</v>
      </c>
      <c r="G772" t="s">
        <v>112</v>
      </c>
      <c r="H772" t="s">
        <v>61</v>
      </c>
      <c r="I772">
        <f t="shared" si="25"/>
        <v>0</v>
      </c>
      <c r="J772">
        <v>127405</v>
      </c>
      <c r="K772">
        <v>27</v>
      </c>
      <c r="L772">
        <v>1050</v>
      </c>
      <c r="M772">
        <v>1153</v>
      </c>
      <c r="N772" s="128">
        <v>-0.77680153851955203</v>
      </c>
      <c r="O772" s="1">
        <v>42305</v>
      </c>
      <c r="P772">
        <f t="shared" si="24"/>
        <v>0</v>
      </c>
      <c r="Q772" s="1"/>
      <c r="S772">
        <v>127405</v>
      </c>
    </row>
    <row r="773" spans="1:19" x14ac:dyDescent="0.3">
      <c r="A773">
        <v>127406</v>
      </c>
      <c r="C773" t="s">
        <v>113</v>
      </c>
      <c r="D773" t="s">
        <v>129</v>
      </c>
      <c r="E773" t="s">
        <v>112</v>
      </c>
      <c r="F773" t="s">
        <v>61</v>
      </c>
      <c r="G773" t="s">
        <v>112</v>
      </c>
      <c r="H773" t="s">
        <v>61</v>
      </c>
      <c r="I773">
        <f t="shared" si="25"/>
        <v>0</v>
      </c>
      <c r="J773">
        <v>127406</v>
      </c>
      <c r="K773">
        <v>24</v>
      </c>
      <c r="L773">
        <v>720</v>
      </c>
      <c r="M773">
        <v>741</v>
      </c>
      <c r="N773" s="128">
        <v>-0.24643548671008625</v>
      </c>
      <c r="O773" s="1">
        <v>42293</v>
      </c>
      <c r="P773">
        <f t="shared" si="24"/>
        <v>0</v>
      </c>
      <c r="Q773" s="1"/>
      <c r="S773">
        <v>127406</v>
      </c>
    </row>
    <row r="774" spans="1:19" x14ac:dyDescent="0.3">
      <c r="A774">
        <v>127407</v>
      </c>
      <c r="C774" t="s">
        <v>113</v>
      </c>
      <c r="D774" t="s">
        <v>129</v>
      </c>
      <c r="E774" t="s">
        <v>112</v>
      </c>
      <c r="F774" t="s">
        <v>61</v>
      </c>
      <c r="G774" t="s">
        <v>112</v>
      </c>
      <c r="H774" t="s">
        <v>61</v>
      </c>
      <c r="I774">
        <f t="shared" si="25"/>
        <v>0</v>
      </c>
      <c r="J774">
        <v>127407</v>
      </c>
      <c r="K774">
        <v>23</v>
      </c>
      <c r="L774">
        <v>626</v>
      </c>
      <c r="M774">
        <v>606</v>
      </c>
      <c r="N774" s="128">
        <v>0.28698522026115658</v>
      </c>
      <c r="O774" s="1">
        <v>42383</v>
      </c>
      <c r="P774">
        <f t="shared" si="24"/>
        <v>0</v>
      </c>
      <c r="Q774" s="1"/>
      <c r="S774">
        <v>127407</v>
      </c>
    </row>
    <row r="775" spans="1:19" x14ac:dyDescent="0.3">
      <c r="A775">
        <v>127526</v>
      </c>
      <c r="C775" t="s">
        <v>113</v>
      </c>
      <c r="D775" t="s">
        <v>129</v>
      </c>
      <c r="E775" t="s">
        <v>112</v>
      </c>
      <c r="F775" t="s">
        <v>61</v>
      </c>
      <c r="G775" t="s">
        <v>112</v>
      </c>
      <c r="H775" t="s">
        <v>61</v>
      </c>
      <c r="I775">
        <f t="shared" si="25"/>
        <v>0</v>
      </c>
      <c r="J775">
        <v>127526</v>
      </c>
      <c r="K775">
        <v>26</v>
      </c>
      <c r="L775">
        <v>615</v>
      </c>
      <c r="M775">
        <v>1000</v>
      </c>
      <c r="N775" s="128">
        <v>-3.347826086956522</v>
      </c>
      <c r="O775" s="1">
        <v>42473</v>
      </c>
      <c r="P775">
        <f t="shared" si="24"/>
        <v>0</v>
      </c>
      <c r="Q775" s="1"/>
      <c r="S775">
        <v>127526</v>
      </c>
    </row>
    <row r="776" spans="1:19" x14ac:dyDescent="0.3">
      <c r="A776">
        <v>127545</v>
      </c>
      <c r="C776" t="s">
        <v>113</v>
      </c>
      <c r="D776" t="s">
        <v>129</v>
      </c>
      <c r="E776" t="s">
        <v>112</v>
      </c>
      <c r="F776" t="s">
        <v>61</v>
      </c>
      <c r="G776" t="s">
        <v>112</v>
      </c>
      <c r="H776" t="s">
        <v>61</v>
      </c>
      <c r="I776">
        <f t="shared" si="25"/>
        <v>0</v>
      </c>
      <c r="J776">
        <v>127545</v>
      </c>
      <c r="K776">
        <v>27</v>
      </c>
      <c r="L776">
        <v>835</v>
      </c>
      <c r="M776">
        <v>1131</v>
      </c>
      <c r="N776" s="128">
        <v>-2.2757851843309114</v>
      </c>
      <c r="O776" s="1">
        <v>42426</v>
      </c>
      <c r="P776">
        <f t="shared" si="24"/>
        <v>0</v>
      </c>
      <c r="Q776" s="1"/>
      <c r="S776">
        <v>127545</v>
      </c>
    </row>
    <row r="777" spans="1:19" x14ac:dyDescent="0.3">
      <c r="A777">
        <v>127557</v>
      </c>
      <c r="C777" t="s">
        <v>111</v>
      </c>
      <c r="D777" t="s">
        <v>130</v>
      </c>
      <c r="E777" t="s">
        <v>112</v>
      </c>
      <c r="F777" t="s">
        <v>61</v>
      </c>
      <c r="G777" t="s">
        <v>112</v>
      </c>
      <c r="H777" t="s">
        <v>61</v>
      </c>
      <c r="I777">
        <f t="shared" si="25"/>
        <v>0</v>
      </c>
      <c r="J777">
        <v>127557</v>
      </c>
      <c r="K777">
        <v>24</v>
      </c>
      <c r="L777">
        <v>661</v>
      </c>
      <c r="M777">
        <v>708</v>
      </c>
      <c r="N777" s="128">
        <v>-0.57725374600835178</v>
      </c>
      <c r="O777" s="1">
        <v>42367</v>
      </c>
      <c r="P777">
        <f t="shared" si="24"/>
        <v>0</v>
      </c>
      <c r="Q777" s="1"/>
      <c r="S777">
        <v>127557</v>
      </c>
    </row>
    <row r="778" spans="1:19" x14ac:dyDescent="0.3">
      <c r="A778">
        <v>127563</v>
      </c>
      <c r="C778" t="s">
        <v>113</v>
      </c>
      <c r="D778" t="s">
        <v>129</v>
      </c>
      <c r="E778" t="s">
        <v>112</v>
      </c>
      <c r="F778" t="s">
        <v>61</v>
      </c>
      <c r="G778" t="s">
        <v>112</v>
      </c>
      <c r="H778" t="s">
        <v>61</v>
      </c>
      <c r="I778">
        <f t="shared" si="25"/>
        <v>0</v>
      </c>
      <c r="J778">
        <v>127563</v>
      </c>
      <c r="K778">
        <v>24</v>
      </c>
      <c r="L778">
        <v>580</v>
      </c>
      <c r="M778">
        <v>726</v>
      </c>
      <c r="N778" s="128">
        <v>-1.7487124206491793</v>
      </c>
      <c r="O778" s="1">
        <v>42249</v>
      </c>
      <c r="P778">
        <f t="shared" si="24"/>
        <v>0</v>
      </c>
      <c r="Q778" s="1"/>
      <c r="S778">
        <v>127563</v>
      </c>
    </row>
    <row r="779" spans="1:19" x14ac:dyDescent="0.3">
      <c r="A779">
        <v>127566</v>
      </c>
      <c r="C779" t="s">
        <v>113</v>
      </c>
      <c r="D779" t="s">
        <v>129</v>
      </c>
      <c r="E779" t="s">
        <v>112</v>
      </c>
      <c r="F779" t="s">
        <v>61</v>
      </c>
      <c r="G779" t="s">
        <v>112</v>
      </c>
      <c r="H779" t="s">
        <v>61</v>
      </c>
      <c r="I779">
        <f t="shared" si="25"/>
        <v>0</v>
      </c>
      <c r="J779">
        <v>127566</v>
      </c>
      <c r="K779">
        <v>24</v>
      </c>
      <c r="L779">
        <v>803</v>
      </c>
      <c r="M779">
        <v>706</v>
      </c>
      <c r="N779" s="128">
        <v>1.1947284148294126</v>
      </c>
      <c r="O779" s="1">
        <v>42305</v>
      </c>
      <c r="P779">
        <f t="shared" si="24"/>
        <v>0</v>
      </c>
      <c r="Q779" s="1"/>
      <c r="S779">
        <v>127566</v>
      </c>
    </row>
    <row r="780" spans="1:19" x14ac:dyDescent="0.3">
      <c r="A780">
        <v>127596</v>
      </c>
      <c r="C780" t="s">
        <v>113</v>
      </c>
      <c r="D780" t="s">
        <v>129</v>
      </c>
      <c r="E780" t="s">
        <v>112</v>
      </c>
      <c r="F780" t="s">
        <v>61</v>
      </c>
      <c r="G780" t="s">
        <v>112</v>
      </c>
      <c r="H780" t="s">
        <v>61</v>
      </c>
      <c r="I780">
        <f t="shared" si="25"/>
        <v>0</v>
      </c>
      <c r="J780">
        <v>127596</v>
      </c>
      <c r="K780">
        <v>26</v>
      </c>
      <c r="L780">
        <v>918</v>
      </c>
      <c r="M780">
        <v>1060</v>
      </c>
      <c r="N780" s="128">
        <v>-1.1648892534864643</v>
      </c>
      <c r="O780" s="1">
        <v>42359</v>
      </c>
      <c r="P780">
        <f t="shared" si="24"/>
        <v>0</v>
      </c>
      <c r="Q780" s="1"/>
      <c r="S780">
        <v>127596</v>
      </c>
    </row>
    <row r="781" spans="1:19" x14ac:dyDescent="0.3">
      <c r="A781">
        <v>127613</v>
      </c>
      <c r="C781" t="s">
        <v>113</v>
      </c>
      <c r="D781" t="s">
        <v>129</v>
      </c>
      <c r="E781" t="s">
        <v>112</v>
      </c>
      <c r="F781" t="s">
        <v>61</v>
      </c>
      <c r="G781" t="s">
        <v>112</v>
      </c>
      <c r="H781" t="s">
        <v>61</v>
      </c>
      <c r="I781">
        <f t="shared" si="25"/>
        <v>0</v>
      </c>
      <c r="J781">
        <v>127613</v>
      </c>
      <c r="K781">
        <v>27</v>
      </c>
      <c r="L781">
        <v>1305</v>
      </c>
      <c r="M781">
        <v>1148</v>
      </c>
      <c r="N781" s="128">
        <v>1.189213755491592</v>
      </c>
      <c r="O781" s="1">
        <v>42387</v>
      </c>
      <c r="P781">
        <f t="shared" si="24"/>
        <v>0</v>
      </c>
      <c r="Q781" s="1"/>
      <c r="S781">
        <v>127613</v>
      </c>
    </row>
    <row r="782" spans="1:19" x14ac:dyDescent="0.3">
      <c r="A782">
        <v>127696</v>
      </c>
      <c r="C782" t="s">
        <v>113</v>
      </c>
      <c r="D782" t="s">
        <v>129</v>
      </c>
      <c r="E782" t="s">
        <v>112</v>
      </c>
      <c r="F782" t="s">
        <v>61</v>
      </c>
      <c r="G782" t="s">
        <v>112</v>
      </c>
      <c r="H782" t="s">
        <v>61</v>
      </c>
      <c r="I782">
        <f t="shared" si="25"/>
        <v>0</v>
      </c>
      <c r="J782">
        <v>127696</v>
      </c>
      <c r="K782">
        <v>27</v>
      </c>
      <c r="L782">
        <v>690</v>
      </c>
      <c r="M782">
        <v>1082</v>
      </c>
      <c r="N782" s="128">
        <v>-3.1503656674435425</v>
      </c>
      <c r="O782" s="1">
        <v>42278</v>
      </c>
      <c r="P782">
        <f t="shared" si="24"/>
        <v>0</v>
      </c>
      <c r="Q782" s="1"/>
      <c r="S782">
        <v>127696</v>
      </c>
    </row>
    <row r="783" spans="1:19" x14ac:dyDescent="0.3">
      <c r="A783">
        <v>127701</v>
      </c>
      <c r="C783" t="s">
        <v>113</v>
      </c>
      <c r="D783" t="s">
        <v>129</v>
      </c>
      <c r="E783" t="s">
        <v>112</v>
      </c>
      <c r="F783" t="s">
        <v>61</v>
      </c>
      <c r="G783" t="s">
        <v>112</v>
      </c>
      <c r="H783" t="s">
        <v>61</v>
      </c>
      <c r="I783">
        <f t="shared" si="25"/>
        <v>0</v>
      </c>
      <c r="J783">
        <v>127701</v>
      </c>
      <c r="K783">
        <v>23</v>
      </c>
      <c r="L783">
        <v>520</v>
      </c>
      <c r="M783">
        <v>573</v>
      </c>
      <c r="N783" s="128">
        <v>-0.80430988694134609</v>
      </c>
      <c r="O783" s="1">
        <v>42424</v>
      </c>
      <c r="P783">
        <f t="shared" si="24"/>
        <v>0</v>
      </c>
      <c r="Q783" s="1"/>
      <c r="S783">
        <v>127701</v>
      </c>
    </row>
    <row r="784" spans="1:19" x14ac:dyDescent="0.3">
      <c r="A784">
        <v>127705</v>
      </c>
      <c r="C784" t="s">
        <v>113</v>
      </c>
      <c r="D784" t="s">
        <v>129</v>
      </c>
      <c r="E784" t="s">
        <v>112</v>
      </c>
      <c r="F784" t="s">
        <v>61</v>
      </c>
      <c r="G784" t="s">
        <v>112</v>
      </c>
      <c r="H784" t="s">
        <v>61</v>
      </c>
      <c r="I784">
        <f t="shared" si="25"/>
        <v>0</v>
      </c>
      <c r="J784">
        <v>127705</v>
      </c>
      <c r="K784">
        <v>24</v>
      </c>
      <c r="L784">
        <v>890</v>
      </c>
      <c r="M784">
        <v>691</v>
      </c>
      <c r="N784" s="128">
        <v>2.5042471528345813</v>
      </c>
      <c r="O784" s="1">
        <v>42368</v>
      </c>
      <c r="P784">
        <f t="shared" si="24"/>
        <v>0</v>
      </c>
      <c r="Q784" s="1"/>
      <c r="S784">
        <v>127705</v>
      </c>
    </row>
    <row r="785" spans="1:19" x14ac:dyDescent="0.3">
      <c r="A785">
        <v>127724</v>
      </c>
      <c r="C785" t="s">
        <v>113</v>
      </c>
      <c r="D785" t="s">
        <v>129</v>
      </c>
      <c r="E785" t="s">
        <v>112</v>
      </c>
      <c r="F785" t="s">
        <v>61</v>
      </c>
      <c r="G785" t="s">
        <v>112</v>
      </c>
      <c r="H785" t="s">
        <v>61</v>
      </c>
      <c r="I785">
        <f t="shared" si="25"/>
        <v>0</v>
      </c>
      <c r="J785">
        <v>127724</v>
      </c>
      <c r="K785">
        <v>22</v>
      </c>
      <c r="L785">
        <v>460</v>
      </c>
      <c r="M785">
        <v>513</v>
      </c>
      <c r="N785" s="128">
        <v>-0.89838121874735144</v>
      </c>
      <c r="O785" s="1">
        <v>42607</v>
      </c>
      <c r="P785">
        <f t="shared" si="24"/>
        <v>0</v>
      </c>
      <c r="Q785" s="1"/>
      <c r="S785">
        <v>127724</v>
      </c>
    </row>
    <row r="786" spans="1:19" x14ac:dyDescent="0.3">
      <c r="A786">
        <v>127736</v>
      </c>
      <c r="C786" t="s">
        <v>113</v>
      </c>
      <c r="D786" t="s">
        <v>129</v>
      </c>
      <c r="E786" t="s">
        <v>112</v>
      </c>
      <c r="F786" t="s">
        <v>61</v>
      </c>
      <c r="G786" t="s">
        <v>112</v>
      </c>
      <c r="H786" t="s">
        <v>61</v>
      </c>
      <c r="I786">
        <f t="shared" si="25"/>
        <v>0</v>
      </c>
      <c r="J786">
        <v>127736</v>
      </c>
      <c r="K786">
        <v>26</v>
      </c>
      <c r="L786">
        <v>1005</v>
      </c>
      <c r="M786">
        <v>1038</v>
      </c>
      <c r="N786" s="128">
        <v>-0.27645136969087708</v>
      </c>
      <c r="O786" s="1">
        <v>42340</v>
      </c>
      <c r="P786">
        <f t="shared" si="24"/>
        <v>0</v>
      </c>
      <c r="Q786" s="1"/>
      <c r="S786">
        <v>127736</v>
      </c>
    </row>
    <row r="787" spans="1:19" x14ac:dyDescent="0.3">
      <c r="A787">
        <v>127796</v>
      </c>
      <c r="C787" t="s">
        <v>113</v>
      </c>
      <c r="D787" t="s">
        <v>129</v>
      </c>
      <c r="E787" t="s">
        <v>112</v>
      </c>
      <c r="F787" t="s">
        <v>61</v>
      </c>
      <c r="G787" t="s">
        <v>112</v>
      </c>
      <c r="H787" t="s">
        <v>61</v>
      </c>
      <c r="I787">
        <f t="shared" si="25"/>
        <v>0</v>
      </c>
      <c r="J787">
        <v>127796</v>
      </c>
      <c r="K787">
        <v>22</v>
      </c>
      <c r="L787">
        <v>490</v>
      </c>
      <c r="M787">
        <v>513</v>
      </c>
      <c r="N787" s="128">
        <v>-0.38986354775828458</v>
      </c>
      <c r="O787" s="1">
        <v>42461</v>
      </c>
      <c r="P787">
        <f t="shared" si="24"/>
        <v>0</v>
      </c>
      <c r="Q787" s="1"/>
      <c r="S787">
        <v>127796</v>
      </c>
    </row>
    <row r="788" spans="1:19" x14ac:dyDescent="0.3">
      <c r="A788">
        <v>127800</v>
      </c>
      <c r="C788" t="s">
        <v>111</v>
      </c>
      <c r="D788" t="s">
        <v>130</v>
      </c>
      <c r="E788" t="s">
        <v>112</v>
      </c>
      <c r="F788" t="s">
        <v>61</v>
      </c>
      <c r="G788" t="s">
        <v>112</v>
      </c>
      <c r="H788" t="s">
        <v>61</v>
      </c>
      <c r="I788">
        <f t="shared" si="25"/>
        <v>0</v>
      </c>
      <c r="J788">
        <v>127800</v>
      </c>
      <c r="K788">
        <v>23</v>
      </c>
      <c r="L788">
        <v>578</v>
      </c>
      <c r="M788">
        <v>589</v>
      </c>
      <c r="N788" s="128">
        <v>-0.16239757879973427</v>
      </c>
      <c r="O788" s="1">
        <v>42332</v>
      </c>
      <c r="P788">
        <f t="shared" si="24"/>
        <v>0</v>
      </c>
      <c r="Q788" s="1"/>
      <c r="S788">
        <v>127800</v>
      </c>
    </row>
    <row r="789" spans="1:19" x14ac:dyDescent="0.3">
      <c r="A789">
        <v>127801</v>
      </c>
      <c r="C789" t="s">
        <v>111</v>
      </c>
      <c r="D789" t="s">
        <v>130</v>
      </c>
      <c r="E789" t="s">
        <v>112</v>
      </c>
      <c r="F789" t="s">
        <v>61</v>
      </c>
      <c r="G789" t="s">
        <v>112</v>
      </c>
      <c r="H789" t="s">
        <v>61</v>
      </c>
      <c r="I789">
        <f t="shared" si="25"/>
        <v>0</v>
      </c>
      <c r="J789">
        <v>127801</v>
      </c>
      <c r="K789">
        <v>23</v>
      </c>
      <c r="L789">
        <v>629</v>
      </c>
      <c r="M789">
        <v>606</v>
      </c>
      <c r="N789" s="128">
        <v>0.33003300330033003</v>
      </c>
      <c r="O789" s="1">
        <v>42355</v>
      </c>
      <c r="P789">
        <f t="shared" si="24"/>
        <v>0</v>
      </c>
      <c r="Q789" s="1"/>
      <c r="S789">
        <v>127801</v>
      </c>
    </row>
    <row r="790" spans="1:19" x14ac:dyDescent="0.3">
      <c r="A790">
        <v>127820</v>
      </c>
      <c r="C790" t="s">
        <v>113</v>
      </c>
      <c r="D790" t="s">
        <v>129</v>
      </c>
      <c r="E790" t="s">
        <v>112</v>
      </c>
      <c r="F790" t="s">
        <v>61</v>
      </c>
      <c r="G790" t="s">
        <v>112</v>
      </c>
      <c r="H790" t="s">
        <v>61</v>
      </c>
      <c r="I790">
        <f t="shared" si="25"/>
        <v>0</v>
      </c>
      <c r="J790">
        <v>127820</v>
      </c>
      <c r="K790">
        <v>23</v>
      </c>
      <c r="L790">
        <v>570</v>
      </c>
      <c r="M790">
        <v>574</v>
      </c>
      <c r="N790" s="128">
        <v>-6.0596879260718071E-2</v>
      </c>
      <c r="O790" s="1">
        <v>42325</v>
      </c>
      <c r="P790">
        <f t="shared" si="24"/>
        <v>0</v>
      </c>
      <c r="Q790" s="1"/>
      <c r="S790">
        <v>127820</v>
      </c>
    </row>
    <row r="791" spans="1:19" x14ac:dyDescent="0.3">
      <c r="A791">
        <v>127844</v>
      </c>
      <c r="C791" t="s">
        <v>113</v>
      </c>
      <c r="D791" t="s">
        <v>129</v>
      </c>
      <c r="E791" t="s">
        <v>112</v>
      </c>
      <c r="F791" t="s">
        <v>61</v>
      </c>
      <c r="G791" t="s">
        <v>112</v>
      </c>
      <c r="H791" t="s">
        <v>61</v>
      </c>
      <c r="I791">
        <f t="shared" si="25"/>
        <v>0</v>
      </c>
      <c r="J791">
        <v>127844</v>
      </c>
      <c r="K791">
        <v>25</v>
      </c>
      <c r="L791">
        <v>900</v>
      </c>
      <c r="M791">
        <v>838</v>
      </c>
      <c r="N791" s="128">
        <v>0.64335374079070251</v>
      </c>
      <c r="O791" s="1">
        <v>42328</v>
      </c>
      <c r="P791">
        <f t="shared" si="24"/>
        <v>0</v>
      </c>
      <c r="Q791" s="1"/>
      <c r="S791">
        <v>127844</v>
      </c>
    </row>
    <row r="792" spans="1:19" x14ac:dyDescent="0.3">
      <c r="A792">
        <v>127847</v>
      </c>
      <c r="C792" t="s">
        <v>113</v>
      </c>
      <c r="D792" t="s">
        <v>129</v>
      </c>
      <c r="E792" t="s">
        <v>112</v>
      </c>
      <c r="F792" t="s">
        <v>61</v>
      </c>
      <c r="G792" t="s">
        <v>112</v>
      </c>
      <c r="H792" t="s">
        <v>61</v>
      </c>
      <c r="I792">
        <f t="shared" si="25"/>
        <v>0</v>
      </c>
      <c r="J792">
        <v>127847</v>
      </c>
      <c r="K792">
        <v>24</v>
      </c>
      <c r="L792">
        <v>495</v>
      </c>
      <c r="M792">
        <v>800</v>
      </c>
      <c r="N792" s="128">
        <v>-3.3152173913043477</v>
      </c>
      <c r="O792" s="1">
        <v>42367</v>
      </c>
      <c r="P792">
        <f t="shared" si="24"/>
        <v>0</v>
      </c>
      <c r="Q792" s="1"/>
      <c r="S792">
        <v>127847</v>
      </c>
    </row>
    <row r="793" spans="1:19" x14ac:dyDescent="0.3">
      <c r="A793">
        <v>127853</v>
      </c>
      <c r="C793" t="s">
        <v>113</v>
      </c>
      <c r="D793" t="s">
        <v>129</v>
      </c>
      <c r="E793" t="s">
        <v>112</v>
      </c>
      <c r="F793" t="s">
        <v>61</v>
      </c>
      <c r="G793" t="s">
        <v>112</v>
      </c>
      <c r="H793" t="s">
        <v>61</v>
      </c>
      <c r="I793">
        <f t="shared" si="25"/>
        <v>0</v>
      </c>
      <c r="J793">
        <v>127853</v>
      </c>
      <c r="K793">
        <v>23</v>
      </c>
      <c r="L793">
        <v>596</v>
      </c>
      <c r="M793">
        <v>673</v>
      </c>
      <c r="N793" s="128">
        <v>-0.99489631113120991</v>
      </c>
      <c r="O793" s="1">
        <v>42447</v>
      </c>
      <c r="P793">
        <f t="shared" si="24"/>
        <v>0</v>
      </c>
      <c r="Q793" s="1"/>
      <c r="S793">
        <v>127853</v>
      </c>
    </row>
    <row r="794" spans="1:19" x14ac:dyDescent="0.3">
      <c r="A794">
        <v>127856</v>
      </c>
      <c r="C794" t="s">
        <v>111</v>
      </c>
      <c r="D794" t="s">
        <v>130</v>
      </c>
      <c r="E794" t="s">
        <v>112</v>
      </c>
      <c r="F794" t="s">
        <v>61</v>
      </c>
      <c r="G794" t="s">
        <v>112</v>
      </c>
      <c r="H794" t="s">
        <v>61</v>
      </c>
      <c r="I794">
        <f t="shared" si="25"/>
        <v>0</v>
      </c>
      <c r="J794">
        <v>127856</v>
      </c>
      <c r="K794">
        <v>22</v>
      </c>
      <c r="L794">
        <v>477</v>
      </c>
      <c r="M794">
        <v>470</v>
      </c>
      <c r="N794" s="128">
        <v>0.12950971322849214</v>
      </c>
      <c r="O794" s="1">
        <v>42234</v>
      </c>
      <c r="P794">
        <f t="shared" si="24"/>
        <v>0</v>
      </c>
      <c r="Q794" s="1"/>
      <c r="S794">
        <v>127856</v>
      </c>
    </row>
    <row r="795" spans="1:19" x14ac:dyDescent="0.3">
      <c r="A795">
        <v>127857</v>
      </c>
      <c r="C795" t="s">
        <v>113</v>
      </c>
      <c r="D795" t="s">
        <v>129</v>
      </c>
      <c r="E795" t="s">
        <v>112</v>
      </c>
      <c r="F795" t="s">
        <v>61</v>
      </c>
      <c r="G795" t="s">
        <v>112</v>
      </c>
      <c r="H795" t="s">
        <v>61</v>
      </c>
      <c r="I795">
        <f t="shared" si="25"/>
        <v>0</v>
      </c>
      <c r="J795">
        <v>127857</v>
      </c>
      <c r="K795">
        <v>22</v>
      </c>
      <c r="L795">
        <v>510</v>
      </c>
      <c r="M795">
        <v>528</v>
      </c>
      <c r="N795" s="128">
        <v>-0.29644268774703553</v>
      </c>
      <c r="O795" s="1">
        <v>42292</v>
      </c>
      <c r="P795">
        <f t="shared" si="24"/>
        <v>0</v>
      </c>
      <c r="Q795" s="1"/>
      <c r="S795">
        <v>127857</v>
      </c>
    </row>
    <row r="796" spans="1:19" x14ac:dyDescent="0.3">
      <c r="A796">
        <v>127888</v>
      </c>
      <c r="C796" t="s">
        <v>113</v>
      </c>
      <c r="D796" t="s">
        <v>129</v>
      </c>
      <c r="E796" t="s">
        <v>112</v>
      </c>
      <c r="F796" t="s">
        <v>61</v>
      </c>
      <c r="G796" t="s">
        <v>112</v>
      </c>
      <c r="H796" t="s">
        <v>61</v>
      </c>
      <c r="I796">
        <f t="shared" si="25"/>
        <v>0</v>
      </c>
      <c r="J796">
        <v>127888</v>
      </c>
      <c r="K796">
        <v>22</v>
      </c>
      <c r="L796">
        <v>650</v>
      </c>
      <c r="M796">
        <v>543</v>
      </c>
      <c r="N796" s="128">
        <v>1.7135078869405076</v>
      </c>
      <c r="O796" s="1">
        <v>42355</v>
      </c>
      <c r="P796">
        <f t="shared" si="24"/>
        <v>0</v>
      </c>
      <c r="Q796" s="1"/>
      <c r="S796">
        <v>127888</v>
      </c>
    </row>
    <row r="797" spans="1:19" x14ac:dyDescent="0.3">
      <c r="A797">
        <v>127922</v>
      </c>
      <c r="C797" t="s">
        <v>113</v>
      </c>
      <c r="D797" t="s">
        <v>129</v>
      </c>
      <c r="E797" t="s">
        <v>112</v>
      </c>
      <c r="F797" t="s">
        <v>61</v>
      </c>
      <c r="G797" t="s">
        <v>112</v>
      </c>
      <c r="H797" t="s">
        <v>61</v>
      </c>
      <c r="I797">
        <f t="shared" si="25"/>
        <v>0</v>
      </c>
      <c r="J797">
        <v>127922</v>
      </c>
      <c r="K797">
        <v>26</v>
      </c>
      <c r="L797">
        <v>875</v>
      </c>
      <c r="M797">
        <v>1086</v>
      </c>
      <c r="N797" s="128">
        <v>-1.6894867483385378</v>
      </c>
      <c r="O797" s="1">
        <v>42416</v>
      </c>
      <c r="P797">
        <f t="shared" si="24"/>
        <v>0</v>
      </c>
      <c r="Q797" s="1"/>
      <c r="S797">
        <v>127922</v>
      </c>
    </row>
    <row r="798" spans="1:19" x14ac:dyDescent="0.3">
      <c r="A798">
        <v>127961</v>
      </c>
      <c r="C798" t="s">
        <v>111</v>
      </c>
      <c r="D798" t="s">
        <v>130</v>
      </c>
      <c r="E798" t="s">
        <v>112</v>
      </c>
      <c r="F798" t="s">
        <v>61</v>
      </c>
      <c r="G798" t="s">
        <v>112</v>
      </c>
      <c r="H798" t="s">
        <v>61</v>
      </c>
      <c r="I798">
        <f t="shared" si="25"/>
        <v>0</v>
      </c>
      <c r="J798">
        <v>127961</v>
      </c>
      <c r="K798">
        <v>26</v>
      </c>
      <c r="L798">
        <v>900</v>
      </c>
      <c r="M798">
        <v>1060</v>
      </c>
      <c r="N798" s="128">
        <v>-1.3125512715340442</v>
      </c>
      <c r="O798" s="1">
        <v>42327</v>
      </c>
      <c r="P798">
        <f t="shared" si="24"/>
        <v>0</v>
      </c>
      <c r="Q798" s="1"/>
      <c r="S798">
        <v>127961</v>
      </c>
    </row>
    <row r="799" spans="1:19" x14ac:dyDescent="0.3">
      <c r="A799">
        <v>127965</v>
      </c>
      <c r="C799" t="s">
        <v>111</v>
      </c>
      <c r="D799" t="s">
        <v>130</v>
      </c>
      <c r="E799" t="s">
        <v>112</v>
      </c>
      <c r="F799" t="s">
        <v>61</v>
      </c>
      <c r="G799" t="s">
        <v>112</v>
      </c>
      <c r="H799" t="s">
        <v>61</v>
      </c>
      <c r="I799">
        <f t="shared" si="25"/>
        <v>0</v>
      </c>
      <c r="J799">
        <v>127965</v>
      </c>
      <c r="K799">
        <v>26</v>
      </c>
      <c r="L799">
        <v>950</v>
      </c>
      <c r="M799">
        <v>1060</v>
      </c>
      <c r="N799" s="128">
        <v>-0.90237899917965536</v>
      </c>
      <c r="O799" s="1">
        <v>42326</v>
      </c>
      <c r="P799">
        <f t="shared" si="24"/>
        <v>0</v>
      </c>
      <c r="Q799" s="1"/>
      <c r="S799">
        <v>127965</v>
      </c>
    </row>
    <row r="800" spans="1:19" x14ac:dyDescent="0.3">
      <c r="A800">
        <v>127986</v>
      </c>
      <c r="C800" t="s">
        <v>113</v>
      </c>
      <c r="D800" t="s">
        <v>129</v>
      </c>
      <c r="E800" t="s">
        <v>112</v>
      </c>
      <c r="F800" t="s">
        <v>61</v>
      </c>
      <c r="G800" t="s">
        <v>112</v>
      </c>
      <c r="H800" t="s">
        <v>61</v>
      </c>
      <c r="I800">
        <f t="shared" si="25"/>
        <v>0</v>
      </c>
      <c r="J800">
        <v>127986</v>
      </c>
      <c r="K800">
        <v>26</v>
      </c>
      <c r="L800">
        <v>1005</v>
      </c>
      <c r="M800">
        <v>1064</v>
      </c>
      <c r="N800" s="128">
        <v>-0.48218372016999017</v>
      </c>
      <c r="O800" s="1">
        <v>42391</v>
      </c>
      <c r="P800">
        <f t="shared" si="24"/>
        <v>0</v>
      </c>
      <c r="Q800" s="1"/>
      <c r="S800">
        <v>127986</v>
      </c>
    </row>
    <row r="801" spans="1:19" x14ac:dyDescent="0.3">
      <c r="A801">
        <v>127992</v>
      </c>
      <c r="C801" t="s">
        <v>113</v>
      </c>
      <c r="D801" t="s">
        <v>129</v>
      </c>
      <c r="E801" t="s">
        <v>112</v>
      </c>
      <c r="F801" t="s">
        <v>61</v>
      </c>
      <c r="G801" t="s">
        <v>112</v>
      </c>
      <c r="H801" t="s">
        <v>61</v>
      </c>
      <c r="I801">
        <f t="shared" si="25"/>
        <v>0</v>
      </c>
      <c r="J801">
        <v>127992</v>
      </c>
      <c r="K801">
        <v>23</v>
      </c>
      <c r="L801">
        <v>765</v>
      </c>
      <c r="M801">
        <v>621</v>
      </c>
      <c r="N801" s="128">
        <v>2.0163831127914302</v>
      </c>
      <c r="O801" s="1">
        <v>42373</v>
      </c>
      <c r="P801">
        <f t="shared" si="24"/>
        <v>0</v>
      </c>
      <c r="Q801" s="1"/>
      <c r="S801">
        <v>127992</v>
      </c>
    </row>
    <row r="802" spans="1:19" x14ac:dyDescent="0.3">
      <c r="A802">
        <v>127993</v>
      </c>
      <c r="C802" t="s">
        <v>113</v>
      </c>
      <c r="D802" t="s">
        <v>129</v>
      </c>
      <c r="E802" t="s">
        <v>112</v>
      </c>
      <c r="F802" t="s">
        <v>61</v>
      </c>
      <c r="G802" t="s">
        <v>114</v>
      </c>
      <c r="H802" t="s">
        <v>60</v>
      </c>
      <c r="I802">
        <f t="shared" si="25"/>
        <v>0</v>
      </c>
      <c r="J802">
        <v>127993</v>
      </c>
      <c r="K802">
        <v>24</v>
      </c>
      <c r="L802">
        <v>702</v>
      </c>
      <c r="M802">
        <v>763</v>
      </c>
      <c r="N802" s="128">
        <v>-0.69519630748190775</v>
      </c>
      <c r="O802" s="1">
        <v>42334</v>
      </c>
      <c r="P802">
        <f t="shared" si="24"/>
        <v>0</v>
      </c>
      <c r="Q802" s="1"/>
      <c r="S802">
        <v>127993</v>
      </c>
    </row>
    <row r="803" spans="1:19" x14ac:dyDescent="0.3">
      <c r="A803">
        <v>128034</v>
      </c>
      <c r="C803" t="s">
        <v>113</v>
      </c>
      <c r="D803" t="s">
        <v>129</v>
      </c>
      <c r="E803" t="s">
        <v>112</v>
      </c>
      <c r="F803" t="s">
        <v>61</v>
      </c>
      <c r="G803" t="s">
        <v>112</v>
      </c>
      <c r="H803" t="s">
        <v>61</v>
      </c>
      <c r="I803">
        <f t="shared" si="25"/>
        <v>0</v>
      </c>
      <c r="J803">
        <v>128034</v>
      </c>
      <c r="K803">
        <v>27</v>
      </c>
      <c r="L803">
        <v>1100</v>
      </c>
      <c r="M803">
        <v>1222</v>
      </c>
      <c r="N803" s="128">
        <v>-0.86814203372945276</v>
      </c>
      <c r="O803" s="1">
        <v>42325</v>
      </c>
      <c r="P803">
        <f t="shared" si="24"/>
        <v>0</v>
      </c>
      <c r="Q803" s="1"/>
      <c r="S803">
        <v>128034</v>
      </c>
    </row>
    <row r="804" spans="1:19" x14ac:dyDescent="0.3">
      <c r="A804">
        <v>128076</v>
      </c>
      <c r="C804" t="s">
        <v>113</v>
      </c>
      <c r="D804" t="s">
        <v>129</v>
      </c>
      <c r="E804" t="s">
        <v>112</v>
      </c>
      <c r="F804" t="s">
        <v>61</v>
      </c>
      <c r="G804" t="s">
        <v>112</v>
      </c>
      <c r="H804" t="s">
        <v>61</v>
      </c>
      <c r="I804">
        <f t="shared" si="25"/>
        <v>0</v>
      </c>
      <c r="J804">
        <v>128076</v>
      </c>
      <c r="K804">
        <v>27</v>
      </c>
      <c r="L804">
        <v>856</v>
      </c>
      <c r="M804">
        <v>1131</v>
      </c>
      <c r="N804" s="128">
        <v>-2.1143274516587862</v>
      </c>
      <c r="O804" s="1">
        <v>42343</v>
      </c>
      <c r="P804">
        <f t="shared" si="24"/>
        <v>0</v>
      </c>
      <c r="Q804" s="1"/>
      <c r="S804">
        <v>128076</v>
      </c>
    </row>
    <row r="805" spans="1:19" x14ac:dyDescent="0.3">
      <c r="A805">
        <v>128085</v>
      </c>
      <c r="C805" t="s">
        <v>111</v>
      </c>
      <c r="D805" t="s">
        <v>130</v>
      </c>
      <c r="E805" t="s">
        <v>112</v>
      </c>
      <c r="F805" t="s">
        <v>61</v>
      </c>
      <c r="G805" t="s">
        <v>112</v>
      </c>
      <c r="H805" t="s">
        <v>61</v>
      </c>
      <c r="I805">
        <f t="shared" si="25"/>
        <v>0</v>
      </c>
      <c r="J805">
        <v>128085</v>
      </c>
      <c r="K805">
        <v>25</v>
      </c>
      <c r="L805">
        <v>774</v>
      </c>
      <c r="M805">
        <v>938</v>
      </c>
      <c r="N805" s="128">
        <v>-1.5203485677204041</v>
      </c>
      <c r="O805" s="1">
        <v>42436</v>
      </c>
      <c r="P805">
        <f t="shared" si="24"/>
        <v>0</v>
      </c>
      <c r="Q805" s="1"/>
      <c r="S805">
        <v>128085</v>
      </c>
    </row>
    <row r="806" spans="1:19" x14ac:dyDescent="0.3">
      <c r="A806">
        <v>128086</v>
      </c>
      <c r="C806" t="s">
        <v>111</v>
      </c>
      <c r="D806" t="s">
        <v>130</v>
      </c>
      <c r="E806" t="s">
        <v>112</v>
      </c>
      <c r="F806" t="s">
        <v>61</v>
      </c>
      <c r="G806" t="s">
        <v>112</v>
      </c>
      <c r="H806" t="s">
        <v>61</v>
      </c>
      <c r="I806">
        <f t="shared" si="25"/>
        <v>0</v>
      </c>
      <c r="J806">
        <v>128086</v>
      </c>
      <c r="K806">
        <v>25</v>
      </c>
      <c r="L806">
        <v>779</v>
      </c>
      <c r="M806">
        <v>938</v>
      </c>
      <c r="N806" s="128">
        <v>-1.4739964772411236</v>
      </c>
      <c r="O806" s="1">
        <v>42436</v>
      </c>
      <c r="P806">
        <f t="shared" si="24"/>
        <v>0</v>
      </c>
      <c r="Q806" s="1"/>
      <c r="S806">
        <v>128086</v>
      </c>
    </row>
    <row r="807" spans="1:19" x14ac:dyDescent="0.3">
      <c r="A807">
        <v>128124</v>
      </c>
      <c r="C807" t="s">
        <v>113</v>
      </c>
      <c r="D807" t="s">
        <v>129</v>
      </c>
      <c r="E807" t="s">
        <v>112</v>
      </c>
      <c r="F807" t="s">
        <v>61</v>
      </c>
      <c r="G807" t="s">
        <v>112</v>
      </c>
      <c r="H807" t="s">
        <v>61</v>
      </c>
      <c r="I807">
        <f t="shared" si="25"/>
        <v>0</v>
      </c>
      <c r="J807">
        <v>128124</v>
      </c>
      <c r="K807">
        <v>25</v>
      </c>
      <c r="L807">
        <v>800</v>
      </c>
      <c r="M807">
        <v>854</v>
      </c>
      <c r="N807" s="128">
        <v>-0.54984217493126963</v>
      </c>
      <c r="O807" s="1">
        <v>42423</v>
      </c>
      <c r="P807">
        <f t="shared" si="24"/>
        <v>0</v>
      </c>
      <c r="Q807" s="1"/>
      <c r="S807">
        <v>128124</v>
      </c>
    </row>
    <row r="808" spans="1:19" x14ac:dyDescent="0.3">
      <c r="A808">
        <v>128144</v>
      </c>
      <c r="C808" t="s">
        <v>113</v>
      </c>
      <c r="D808" t="s">
        <v>129</v>
      </c>
      <c r="E808" t="s">
        <v>112</v>
      </c>
      <c r="F808" t="s">
        <v>61</v>
      </c>
      <c r="G808" t="s">
        <v>112</v>
      </c>
      <c r="H808" t="s">
        <v>61</v>
      </c>
      <c r="I808">
        <f t="shared" si="25"/>
        <v>0</v>
      </c>
      <c r="J808">
        <v>128144</v>
      </c>
      <c r="K808">
        <v>22</v>
      </c>
      <c r="L808">
        <v>525</v>
      </c>
      <c r="M808">
        <v>528</v>
      </c>
      <c r="N808" s="128">
        <v>-4.9407114624505921E-2</v>
      </c>
      <c r="O808" s="1">
        <v>42331</v>
      </c>
      <c r="P808">
        <f t="shared" si="24"/>
        <v>0</v>
      </c>
      <c r="Q808" s="1"/>
      <c r="S808">
        <v>128144</v>
      </c>
    </row>
    <row r="809" spans="1:19" x14ac:dyDescent="0.3">
      <c r="A809">
        <v>128147</v>
      </c>
      <c r="C809" t="s">
        <v>113</v>
      </c>
      <c r="D809" t="s">
        <v>129</v>
      </c>
      <c r="E809" t="s">
        <v>112</v>
      </c>
      <c r="F809" t="s">
        <v>61</v>
      </c>
      <c r="G809" t="s">
        <v>112</v>
      </c>
      <c r="H809" t="s">
        <v>61</v>
      </c>
      <c r="I809">
        <f t="shared" si="25"/>
        <v>0</v>
      </c>
      <c r="J809">
        <v>128147</v>
      </c>
      <c r="K809">
        <v>26</v>
      </c>
      <c r="L809">
        <v>935</v>
      </c>
      <c r="M809">
        <v>1017</v>
      </c>
      <c r="N809" s="128">
        <v>-0.70112436407165146</v>
      </c>
      <c r="O809" s="1">
        <v>42446</v>
      </c>
      <c r="P809">
        <f t="shared" si="24"/>
        <v>0</v>
      </c>
      <c r="Q809" s="1"/>
      <c r="S809">
        <v>128147</v>
      </c>
    </row>
    <row r="810" spans="1:19" x14ac:dyDescent="0.3">
      <c r="A810">
        <v>128161</v>
      </c>
      <c r="C810" t="s">
        <v>111</v>
      </c>
      <c r="D810" t="s">
        <v>130</v>
      </c>
      <c r="E810" t="s">
        <v>112</v>
      </c>
      <c r="F810" t="s">
        <v>61</v>
      </c>
      <c r="G810" t="s">
        <v>112</v>
      </c>
      <c r="H810" t="s">
        <v>61</v>
      </c>
      <c r="I810">
        <f t="shared" si="25"/>
        <v>0</v>
      </c>
      <c r="J810">
        <v>128161</v>
      </c>
      <c r="K810">
        <v>26</v>
      </c>
      <c r="L810">
        <v>1100</v>
      </c>
      <c r="M810">
        <v>1060</v>
      </c>
      <c r="N810" s="128">
        <v>0.32813781788351104</v>
      </c>
      <c r="O810" s="1">
        <v>42418</v>
      </c>
      <c r="P810">
        <f t="shared" si="24"/>
        <v>0</v>
      </c>
      <c r="Q810" s="1"/>
      <c r="S810">
        <v>128161</v>
      </c>
    </row>
    <row r="811" spans="1:19" x14ac:dyDescent="0.3">
      <c r="A811">
        <v>128165</v>
      </c>
      <c r="C811" t="s">
        <v>111</v>
      </c>
      <c r="D811" t="s">
        <v>130</v>
      </c>
      <c r="E811" t="s">
        <v>112</v>
      </c>
      <c r="F811" t="s">
        <v>61</v>
      </c>
      <c r="G811" t="s">
        <v>112</v>
      </c>
      <c r="H811" t="s">
        <v>61</v>
      </c>
      <c r="I811">
        <f t="shared" si="25"/>
        <v>0</v>
      </c>
      <c r="J811">
        <v>128165</v>
      </c>
      <c r="K811">
        <v>26</v>
      </c>
      <c r="L811">
        <v>765</v>
      </c>
      <c r="M811">
        <v>1060</v>
      </c>
      <c r="N811" s="128">
        <v>-2.4200164068908943</v>
      </c>
      <c r="O811" s="1">
        <v>42418</v>
      </c>
      <c r="P811">
        <f t="shared" si="24"/>
        <v>0</v>
      </c>
      <c r="Q811" s="1"/>
      <c r="S811">
        <v>128165</v>
      </c>
    </row>
    <row r="812" spans="1:19" x14ac:dyDescent="0.3">
      <c r="A812">
        <v>128253</v>
      </c>
      <c r="C812" t="s">
        <v>113</v>
      </c>
      <c r="D812" t="s">
        <v>129</v>
      </c>
      <c r="E812" t="s">
        <v>112</v>
      </c>
      <c r="F812" t="s">
        <v>61</v>
      </c>
      <c r="G812" t="s">
        <v>114</v>
      </c>
      <c r="H812" t="s">
        <v>60</v>
      </c>
      <c r="I812">
        <f t="shared" si="25"/>
        <v>0</v>
      </c>
      <c r="J812">
        <v>128253</v>
      </c>
      <c r="K812">
        <v>26</v>
      </c>
      <c r="L812">
        <v>1040</v>
      </c>
      <c r="M812">
        <v>1086</v>
      </c>
      <c r="N812" s="128">
        <v>-0.36832412523020258</v>
      </c>
      <c r="O812" s="1">
        <v>42402</v>
      </c>
      <c r="P812">
        <f t="shared" si="24"/>
        <v>0</v>
      </c>
      <c r="Q812" s="1"/>
      <c r="S812">
        <v>128253</v>
      </c>
    </row>
    <row r="813" spans="1:19" x14ac:dyDescent="0.3">
      <c r="A813">
        <v>128254</v>
      </c>
      <c r="C813" t="s">
        <v>113</v>
      </c>
      <c r="D813" t="s">
        <v>129</v>
      </c>
      <c r="E813" t="s">
        <v>112</v>
      </c>
      <c r="F813" t="s">
        <v>61</v>
      </c>
      <c r="G813" t="s">
        <v>112</v>
      </c>
      <c r="H813" t="s">
        <v>61</v>
      </c>
      <c r="I813">
        <f t="shared" si="25"/>
        <v>0</v>
      </c>
      <c r="J813">
        <v>128254</v>
      </c>
      <c r="K813">
        <v>26</v>
      </c>
      <c r="L813">
        <v>975</v>
      </c>
      <c r="M813">
        <v>1086</v>
      </c>
      <c r="N813" s="128">
        <v>-0.88878212827288017</v>
      </c>
      <c r="O813" s="1">
        <v>42433</v>
      </c>
      <c r="P813">
        <f t="shared" si="24"/>
        <v>0</v>
      </c>
      <c r="Q813" s="1"/>
      <c r="S813">
        <v>128254</v>
      </c>
    </row>
    <row r="814" spans="1:19" x14ac:dyDescent="0.3">
      <c r="A814">
        <v>128257</v>
      </c>
      <c r="C814" t="s">
        <v>111</v>
      </c>
      <c r="D814" t="s">
        <v>130</v>
      </c>
      <c r="E814" t="s">
        <v>112</v>
      </c>
      <c r="F814" t="s">
        <v>61</v>
      </c>
      <c r="G814" t="s">
        <v>112</v>
      </c>
      <c r="H814" t="s">
        <v>61</v>
      </c>
      <c r="I814">
        <f t="shared" si="25"/>
        <v>0</v>
      </c>
      <c r="J814">
        <v>128257</v>
      </c>
      <c r="K814">
        <v>26</v>
      </c>
      <c r="L814">
        <v>607</v>
      </c>
      <c r="M814">
        <v>958</v>
      </c>
      <c r="N814" s="128">
        <v>-3.1859852954524825</v>
      </c>
      <c r="O814" s="1">
        <v>42478</v>
      </c>
      <c r="P814">
        <f t="shared" si="24"/>
        <v>0</v>
      </c>
      <c r="Q814" s="1"/>
      <c r="S814">
        <v>128257</v>
      </c>
    </row>
    <row r="815" spans="1:19" x14ac:dyDescent="0.3">
      <c r="A815">
        <v>128258</v>
      </c>
      <c r="C815" t="s">
        <v>111</v>
      </c>
      <c r="D815" t="s">
        <v>130</v>
      </c>
      <c r="E815" t="s">
        <v>112</v>
      </c>
      <c r="F815" t="s">
        <v>61</v>
      </c>
      <c r="G815" t="s">
        <v>112</v>
      </c>
      <c r="H815" t="s">
        <v>61</v>
      </c>
      <c r="I815">
        <f t="shared" si="25"/>
        <v>0</v>
      </c>
      <c r="J815">
        <v>128258</v>
      </c>
      <c r="K815">
        <v>26</v>
      </c>
      <c r="L815">
        <v>795</v>
      </c>
      <c r="M815">
        <v>958</v>
      </c>
      <c r="N815" s="128">
        <v>-1.4795316329309249</v>
      </c>
      <c r="O815" s="1">
        <v>42433</v>
      </c>
      <c r="P815">
        <f t="shared" si="24"/>
        <v>0</v>
      </c>
      <c r="Q815" s="1"/>
      <c r="S815">
        <v>128258</v>
      </c>
    </row>
    <row r="816" spans="1:19" x14ac:dyDescent="0.3">
      <c r="A816">
        <v>128261</v>
      </c>
      <c r="C816" t="s">
        <v>113</v>
      </c>
      <c r="D816" t="s">
        <v>129</v>
      </c>
      <c r="E816" t="s">
        <v>112</v>
      </c>
      <c r="F816" t="s">
        <v>61</v>
      </c>
      <c r="G816" t="s">
        <v>112</v>
      </c>
      <c r="H816" t="s">
        <v>61</v>
      </c>
      <c r="I816">
        <f t="shared" si="25"/>
        <v>0</v>
      </c>
      <c r="J816">
        <v>128261</v>
      </c>
      <c r="K816">
        <v>27</v>
      </c>
      <c r="L816">
        <v>1353</v>
      </c>
      <c r="M816">
        <v>1245</v>
      </c>
      <c r="N816" s="128">
        <v>0.75432163436354105</v>
      </c>
      <c r="O816" s="1">
        <v>42396</v>
      </c>
      <c r="P816">
        <f t="shared" si="24"/>
        <v>0</v>
      </c>
      <c r="Q816" s="1"/>
      <c r="S816">
        <v>128261</v>
      </c>
    </row>
    <row r="817" spans="1:19" x14ac:dyDescent="0.3">
      <c r="A817">
        <v>128266</v>
      </c>
      <c r="C817" t="s">
        <v>113</v>
      </c>
      <c r="D817" t="s">
        <v>129</v>
      </c>
      <c r="E817" t="s">
        <v>112</v>
      </c>
      <c r="F817" t="s">
        <v>61</v>
      </c>
      <c r="G817" t="s">
        <v>112</v>
      </c>
      <c r="H817" t="s">
        <v>61</v>
      </c>
      <c r="I817">
        <f t="shared" si="25"/>
        <v>0</v>
      </c>
      <c r="J817">
        <v>128266</v>
      </c>
      <c r="K817">
        <v>27</v>
      </c>
      <c r="L817">
        <v>1127</v>
      </c>
      <c r="M817">
        <v>1217</v>
      </c>
      <c r="N817" s="128">
        <v>-0.64306384194919786</v>
      </c>
      <c r="O817" s="1">
        <v>42356</v>
      </c>
      <c r="P817">
        <f t="shared" si="24"/>
        <v>0</v>
      </c>
      <c r="Q817" s="1"/>
      <c r="S817">
        <v>128266</v>
      </c>
    </row>
    <row r="818" spans="1:19" x14ac:dyDescent="0.3">
      <c r="A818">
        <v>128281</v>
      </c>
      <c r="C818" t="s">
        <v>113</v>
      </c>
      <c r="D818" t="s">
        <v>129</v>
      </c>
      <c r="E818" t="s">
        <v>112</v>
      </c>
      <c r="F818" t="s">
        <v>61</v>
      </c>
      <c r="G818" t="s">
        <v>112</v>
      </c>
      <c r="H818" t="s">
        <v>61</v>
      </c>
      <c r="I818">
        <f t="shared" si="25"/>
        <v>0</v>
      </c>
      <c r="J818">
        <v>128281</v>
      </c>
      <c r="K818">
        <v>24</v>
      </c>
      <c r="L818">
        <v>650</v>
      </c>
      <c r="M818">
        <v>691</v>
      </c>
      <c r="N818" s="128">
        <v>-0.51595041842320521</v>
      </c>
      <c r="O818" s="1">
        <v>42272</v>
      </c>
      <c r="P818">
        <f t="shared" si="24"/>
        <v>0</v>
      </c>
      <c r="Q818" s="1"/>
      <c r="S818">
        <v>128281</v>
      </c>
    </row>
    <row r="819" spans="1:19" x14ac:dyDescent="0.3">
      <c r="A819">
        <v>128353</v>
      </c>
      <c r="C819" t="s">
        <v>113</v>
      </c>
      <c r="D819" t="s">
        <v>129</v>
      </c>
      <c r="E819" t="s">
        <v>112</v>
      </c>
      <c r="F819" t="s">
        <v>61</v>
      </c>
      <c r="G819" t="s">
        <v>112</v>
      </c>
      <c r="H819" t="s">
        <v>61</v>
      </c>
      <c r="I819">
        <f t="shared" si="25"/>
        <v>0</v>
      </c>
      <c r="J819">
        <v>128353</v>
      </c>
      <c r="K819">
        <v>24</v>
      </c>
      <c r="L819">
        <v>700</v>
      </c>
      <c r="M819">
        <v>759</v>
      </c>
      <c r="N819" s="128">
        <v>-0.67594661167439984</v>
      </c>
      <c r="O819" s="1">
        <v>42516</v>
      </c>
      <c r="P819">
        <f t="shared" si="24"/>
        <v>0</v>
      </c>
      <c r="Q819" s="1"/>
      <c r="S819">
        <v>128353</v>
      </c>
    </row>
    <row r="820" spans="1:19" x14ac:dyDescent="0.3">
      <c r="A820">
        <v>128386</v>
      </c>
      <c r="C820" t="s">
        <v>113</v>
      </c>
      <c r="D820" t="s">
        <v>129</v>
      </c>
      <c r="E820" t="s">
        <v>112</v>
      </c>
      <c r="F820" t="s">
        <v>61</v>
      </c>
      <c r="G820" t="s">
        <v>112</v>
      </c>
      <c r="H820" t="s">
        <v>61</v>
      </c>
      <c r="I820">
        <f t="shared" si="25"/>
        <v>0</v>
      </c>
      <c r="J820">
        <v>128386</v>
      </c>
      <c r="K820">
        <v>22</v>
      </c>
      <c r="L820">
        <v>475</v>
      </c>
      <c r="M820">
        <v>457</v>
      </c>
      <c r="N820" s="128">
        <v>0.3424983350775378</v>
      </c>
      <c r="O820" s="1">
        <v>42347</v>
      </c>
      <c r="P820">
        <f t="shared" si="24"/>
        <v>0</v>
      </c>
      <c r="Q820" s="1"/>
      <c r="S820">
        <v>128386</v>
      </c>
    </row>
    <row r="821" spans="1:19" x14ac:dyDescent="0.3">
      <c r="A821">
        <v>128456</v>
      </c>
      <c r="C821" t="s">
        <v>111</v>
      </c>
      <c r="D821" t="s">
        <v>130</v>
      </c>
      <c r="E821" t="s">
        <v>112</v>
      </c>
      <c r="F821" t="s">
        <v>61</v>
      </c>
      <c r="G821" t="s">
        <v>112</v>
      </c>
      <c r="H821" t="s">
        <v>61</v>
      </c>
      <c r="I821">
        <f t="shared" si="25"/>
        <v>0</v>
      </c>
      <c r="J821">
        <v>128456</v>
      </c>
      <c r="K821">
        <v>27</v>
      </c>
      <c r="L821">
        <v>1025</v>
      </c>
      <c r="M821">
        <v>1171</v>
      </c>
      <c r="N821" s="128">
        <v>-1.0841718338098245</v>
      </c>
      <c r="O821" s="1">
        <v>42332</v>
      </c>
      <c r="P821">
        <f t="shared" si="24"/>
        <v>0</v>
      </c>
      <c r="Q821" s="1"/>
      <c r="S821">
        <v>128456</v>
      </c>
    </row>
    <row r="822" spans="1:19" x14ac:dyDescent="0.3">
      <c r="A822">
        <v>128461</v>
      </c>
      <c r="C822" t="s">
        <v>111</v>
      </c>
      <c r="D822" t="s">
        <v>130</v>
      </c>
      <c r="E822" t="s">
        <v>112</v>
      </c>
      <c r="F822" t="s">
        <v>61</v>
      </c>
      <c r="G822" t="s">
        <v>112</v>
      </c>
      <c r="H822" t="s">
        <v>61</v>
      </c>
      <c r="I822">
        <f t="shared" si="25"/>
        <v>0</v>
      </c>
      <c r="J822">
        <v>128461</v>
      </c>
      <c r="K822">
        <v>27</v>
      </c>
      <c r="L822">
        <v>1135</v>
      </c>
      <c r="M822">
        <v>1171</v>
      </c>
      <c r="N822" s="128">
        <v>-0.26733004121338139</v>
      </c>
      <c r="O822" s="1">
        <v>42332</v>
      </c>
      <c r="P822">
        <f t="shared" si="24"/>
        <v>0</v>
      </c>
      <c r="Q822" s="1"/>
      <c r="S822">
        <v>128461</v>
      </c>
    </row>
    <row r="823" spans="1:19" x14ac:dyDescent="0.3">
      <c r="A823">
        <v>128516</v>
      </c>
      <c r="C823" t="s">
        <v>113</v>
      </c>
      <c r="D823" t="s">
        <v>129</v>
      </c>
      <c r="E823" t="s">
        <v>112</v>
      </c>
      <c r="F823" t="s">
        <v>61</v>
      </c>
      <c r="G823" t="s">
        <v>112</v>
      </c>
      <c r="H823" t="s">
        <v>61</v>
      </c>
      <c r="I823">
        <f t="shared" si="25"/>
        <v>0</v>
      </c>
      <c r="J823">
        <v>128516</v>
      </c>
      <c r="K823">
        <v>26</v>
      </c>
      <c r="L823">
        <v>650</v>
      </c>
      <c r="M823">
        <v>958</v>
      </c>
      <c r="N823" s="128">
        <v>-2.7956794045565942</v>
      </c>
      <c r="O823" s="1">
        <v>42674</v>
      </c>
      <c r="P823">
        <f t="shared" si="24"/>
        <v>0</v>
      </c>
      <c r="Q823" s="1"/>
      <c r="S823">
        <v>128516</v>
      </c>
    </row>
    <row r="824" spans="1:19" x14ac:dyDescent="0.3">
      <c r="A824">
        <v>128521</v>
      </c>
      <c r="C824" t="s">
        <v>113</v>
      </c>
      <c r="D824" t="s">
        <v>129</v>
      </c>
      <c r="E824" t="s">
        <v>112</v>
      </c>
      <c r="F824" t="s">
        <v>61</v>
      </c>
      <c r="G824" t="s">
        <v>112</v>
      </c>
      <c r="H824" t="s">
        <v>61</v>
      </c>
      <c r="I824">
        <f t="shared" si="25"/>
        <v>0</v>
      </c>
      <c r="J824">
        <v>128521</v>
      </c>
      <c r="K824">
        <v>27</v>
      </c>
      <c r="L824">
        <v>1260</v>
      </c>
      <c r="M824">
        <v>1222</v>
      </c>
      <c r="N824" s="128">
        <v>0.27040489575179677</v>
      </c>
      <c r="O824" s="1">
        <v>42432</v>
      </c>
      <c r="P824">
        <f t="shared" si="24"/>
        <v>0</v>
      </c>
      <c r="Q824" s="1"/>
      <c r="S824">
        <v>128521</v>
      </c>
    </row>
    <row r="825" spans="1:19" x14ac:dyDescent="0.3">
      <c r="A825">
        <v>128523</v>
      </c>
      <c r="C825" t="s">
        <v>113</v>
      </c>
      <c r="D825" t="s">
        <v>129</v>
      </c>
      <c r="E825" t="s">
        <v>112</v>
      </c>
      <c r="F825" t="s">
        <v>61</v>
      </c>
      <c r="G825" t="s">
        <v>112</v>
      </c>
      <c r="H825" t="s">
        <v>61</v>
      </c>
      <c r="I825">
        <f t="shared" si="25"/>
        <v>0</v>
      </c>
      <c r="J825">
        <v>128523</v>
      </c>
      <c r="K825">
        <v>25</v>
      </c>
      <c r="L825">
        <v>800</v>
      </c>
      <c r="M825">
        <v>854</v>
      </c>
      <c r="N825" s="128">
        <v>-0.54984217493126963</v>
      </c>
      <c r="O825" s="1">
        <v>42410</v>
      </c>
      <c r="P825">
        <f t="shared" si="24"/>
        <v>0</v>
      </c>
      <c r="Q825" s="1"/>
      <c r="S825">
        <v>128523</v>
      </c>
    </row>
    <row r="826" spans="1:19" x14ac:dyDescent="0.3">
      <c r="A826">
        <v>128631</v>
      </c>
      <c r="C826" t="s">
        <v>113</v>
      </c>
      <c r="D826" t="s">
        <v>129</v>
      </c>
      <c r="E826" t="s">
        <v>112</v>
      </c>
      <c r="F826" t="s">
        <v>61</v>
      </c>
      <c r="G826" t="s">
        <v>112</v>
      </c>
      <c r="H826" t="s">
        <v>61</v>
      </c>
      <c r="I826">
        <f t="shared" si="25"/>
        <v>0</v>
      </c>
      <c r="J826">
        <v>128631</v>
      </c>
      <c r="K826">
        <v>22</v>
      </c>
      <c r="L826">
        <v>588</v>
      </c>
      <c r="M826">
        <v>528</v>
      </c>
      <c r="N826" s="128">
        <v>0.98814229249011853</v>
      </c>
      <c r="O826" s="1">
        <v>42231</v>
      </c>
      <c r="P826">
        <f t="shared" si="24"/>
        <v>0</v>
      </c>
      <c r="Q826" s="1"/>
      <c r="S826">
        <v>128631</v>
      </c>
    </row>
    <row r="827" spans="1:19" x14ac:dyDescent="0.3">
      <c r="A827">
        <v>128636</v>
      </c>
      <c r="C827" t="s">
        <v>113</v>
      </c>
      <c r="D827" t="s">
        <v>129</v>
      </c>
      <c r="E827" t="s">
        <v>112</v>
      </c>
      <c r="F827" t="s">
        <v>61</v>
      </c>
      <c r="G827" t="s">
        <v>112</v>
      </c>
      <c r="H827" t="s">
        <v>61</v>
      </c>
      <c r="I827">
        <f t="shared" si="25"/>
        <v>0</v>
      </c>
      <c r="J827">
        <v>128636</v>
      </c>
      <c r="K827">
        <v>25</v>
      </c>
      <c r="L827">
        <v>841</v>
      </c>
      <c r="M827">
        <v>897</v>
      </c>
      <c r="N827" s="128">
        <v>-0.54287237652076969</v>
      </c>
      <c r="O827" s="1">
        <v>42389</v>
      </c>
      <c r="P827">
        <f t="shared" si="24"/>
        <v>0</v>
      </c>
      <c r="Q827" s="1"/>
      <c r="S827">
        <v>128636</v>
      </c>
    </row>
    <row r="828" spans="1:19" x14ac:dyDescent="0.3">
      <c r="A828">
        <v>128638</v>
      </c>
      <c r="C828" t="s">
        <v>113</v>
      </c>
      <c r="D828" t="s">
        <v>129</v>
      </c>
      <c r="E828" t="s">
        <v>112</v>
      </c>
      <c r="F828" t="s">
        <v>61</v>
      </c>
      <c r="G828" t="s">
        <v>112</v>
      </c>
      <c r="H828" t="s">
        <v>61</v>
      </c>
      <c r="I828">
        <f t="shared" si="25"/>
        <v>0</v>
      </c>
      <c r="J828">
        <v>128638</v>
      </c>
      <c r="K828">
        <v>24</v>
      </c>
      <c r="L828">
        <v>725</v>
      </c>
      <c r="M828">
        <v>778</v>
      </c>
      <c r="N828" s="128">
        <v>-0.59237733318430763</v>
      </c>
      <c r="O828" s="1">
        <v>42444</v>
      </c>
      <c r="P828">
        <f t="shared" si="24"/>
        <v>0</v>
      </c>
      <c r="Q828" s="1"/>
      <c r="S828">
        <v>128638</v>
      </c>
    </row>
    <row r="829" spans="1:19" x14ac:dyDescent="0.3">
      <c r="A829">
        <v>128643</v>
      </c>
      <c r="C829" t="s">
        <v>113</v>
      </c>
      <c r="D829" t="s">
        <v>129</v>
      </c>
      <c r="E829" t="s">
        <v>112</v>
      </c>
      <c r="F829" t="s">
        <v>61</v>
      </c>
      <c r="G829" t="s">
        <v>112</v>
      </c>
      <c r="H829" t="s">
        <v>61</v>
      </c>
      <c r="I829">
        <f t="shared" si="25"/>
        <v>0</v>
      </c>
      <c r="J829">
        <v>128643</v>
      </c>
      <c r="K829">
        <v>25</v>
      </c>
      <c r="L829">
        <v>624</v>
      </c>
      <c r="M829">
        <v>917</v>
      </c>
      <c r="N829" s="128">
        <v>-2.778436299843535</v>
      </c>
      <c r="O829" s="1">
        <v>42398</v>
      </c>
      <c r="P829">
        <f t="shared" si="24"/>
        <v>0</v>
      </c>
      <c r="Q829" s="1"/>
      <c r="S829">
        <v>128643</v>
      </c>
    </row>
    <row r="830" spans="1:19" x14ac:dyDescent="0.3">
      <c r="A830">
        <v>128656</v>
      </c>
      <c r="C830" t="s">
        <v>113</v>
      </c>
      <c r="D830" t="s">
        <v>129</v>
      </c>
      <c r="E830" t="s">
        <v>112</v>
      </c>
      <c r="F830" t="s">
        <v>61</v>
      </c>
      <c r="G830" t="s">
        <v>112</v>
      </c>
      <c r="H830" t="s">
        <v>61</v>
      </c>
      <c r="I830">
        <f t="shared" si="25"/>
        <v>0</v>
      </c>
      <c r="J830">
        <v>128656</v>
      </c>
      <c r="K830">
        <v>25</v>
      </c>
      <c r="L830">
        <v>930</v>
      </c>
      <c r="M830">
        <v>938</v>
      </c>
      <c r="N830" s="128">
        <v>-7.4163344766848979E-2</v>
      </c>
      <c r="O830" s="1">
        <v>42459</v>
      </c>
      <c r="P830">
        <f t="shared" si="24"/>
        <v>0</v>
      </c>
      <c r="Q830" s="1"/>
      <c r="S830">
        <v>128656</v>
      </c>
    </row>
    <row r="831" spans="1:19" x14ac:dyDescent="0.3">
      <c r="A831">
        <v>128672</v>
      </c>
      <c r="C831" t="s">
        <v>113</v>
      </c>
      <c r="D831" t="s">
        <v>129</v>
      </c>
      <c r="E831" t="s">
        <v>112</v>
      </c>
      <c r="F831" t="s">
        <v>61</v>
      </c>
      <c r="G831" t="s">
        <v>112</v>
      </c>
      <c r="H831" t="s">
        <v>61</v>
      </c>
      <c r="I831">
        <f t="shared" si="25"/>
        <v>0</v>
      </c>
      <c r="J831">
        <v>128672</v>
      </c>
      <c r="K831">
        <v>21</v>
      </c>
      <c r="L831">
        <v>448</v>
      </c>
      <c r="M831">
        <v>443</v>
      </c>
      <c r="N831" s="128">
        <v>9.8145058396309742E-2</v>
      </c>
      <c r="O831" s="1">
        <v>42353</v>
      </c>
      <c r="P831">
        <f t="shared" si="24"/>
        <v>0</v>
      </c>
      <c r="Q831" s="1"/>
      <c r="S831">
        <v>128672</v>
      </c>
    </row>
    <row r="832" spans="1:19" x14ac:dyDescent="0.3">
      <c r="A832">
        <v>128696</v>
      </c>
      <c r="C832" t="s">
        <v>113</v>
      </c>
      <c r="D832" t="s">
        <v>129</v>
      </c>
      <c r="E832" t="s">
        <v>112</v>
      </c>
      <c r="F832" t="s">
        <v>61</v>
      </c>
      <c r="G832" t="s">
        <v>112</v>
      </c>
      <c r="H832" t="s">
        <v>61</v>
      </c>
      <c r="I832">
        <f t="shared" si="25"/>
        <v>0</v>
      </c>
      <c r="J832">
        <v>128696</v>
      </c>
      <c r="K832">
        <v>25</v>
      </c>
      <c r="L832">
        <v>817</v>
      </c>
      <c r="M832">
        <v>819</v>
      </c>
      <c r="N832" s="128">
        <v>-2.1234803843499496E-2</v>
      </c>
      <c r="O832" s="1">
        <v>42324</v>
      </c>
      <c r="P832">
        <f t="shared" si="24"/>
        <v>0</v>
      </c>
      <c r="Q832" s="1"/>
      <c r="S832">
        <v>128696</v>
      </c>
    </row>
    <row r="833" spans="1:19" x14ac:dyDescent="0.3">
      <c r="A833">
        <v>128730</v>
      </c>
      <c r="C833" t="s">
        <v>113</v>
      </c>
      <c r="D833" t="s">
        <v>129</v>
      </c>
      <c r="E833" t="s">
        <v>112</v>
      </c>
      <c r="F833" t="s">
        <v>61</v>
      </c>
      <c r="G833" t="s">
        <v>112</v>
      </c>
      <c r="H833" t="s">
        <v>61</v>
      </c>
      <c r="I833">
        <f t="shared" si="25"/>
        <v>0</v>
      </c>
      <c r="J833">
        <v>128730</v>
      </c>
      <c r="K833">
        <v>24</v>
      </c>
      <c r="L833">
        <v>830</v>
      </c>
      <c r="M833">
        <v>763</v>
      </c>
      <c r="N833" s="128">
        <v>0.76357627215225932</v>
      </c>
      <c r="O833" s="1">
        <v>42453</v>
      </c>
      <c r="P833">
        <f t="shared" si="24"/>
        <v>0</v>
      </c>
      <c r="Q833" s="1"/>
      <c r="S833">
        <v>128730</v>
      </c>
    </row>
    <row r="834" spans="1:19" x14ac:dyDescent="0.3">
      <c r="A834">
        <v>128772</v>
      </c>
      <c r="C834" t="s">
        <v>113</v>
      </c>
      <c r="D834" t="s">
        <v>129</v>
      </c>
      <c r="E834" t="s">
        <v>112</v>
      </c>
      <c r="F834" t="s">
        <v>61</v>
      </c>
      <c r="G834" t="s">
        <v>112</v>
      </c>
      <c r="H834" t="s">
        <v>61</v>
      </c>
      <c r="I834">
        <f t="shared" si="25"/>
        <v>0</v>
      </c>
      <c r="J834">
        <v>128772</v>
      </c>
      <c r="K834">
        <v>26</v>
      </c>
      <c r="L834">
        <v>1100</v>
      </c>
      <c r="M834">
        <v>1043</v>
      </c>
      <c r="N834" s="128">
        <v>0.47521780816207426</v>
      </c>
      <c r="O834" s="1">
        <v>42425</v>
      </c>
      <c r="P834">
        <f t="shared" ref="P834:P897" si="26">IF(J834=S834,0,1)</f>
        <v>0</v>
      </c>
      <c r="Q834" s="1"/>
      <c r="S834">
        <v>128772</v>
      </c>
    </row>
    <row r="835" spans="1:19" x14ac:dyDescent="0.3">
      <c r="A835">
        <v>128774</v>
      </c>
      <c r="C835" t="s">
        <v>111</v>
      </c>
      <c r="D835" t="s">
        <v>130</v>
      </c>
      <c r="E835" t="s">
        <v>112</v>
      </c>
      <c r="F835" t="s">
        <v>61</v>
      </c>
      <c r="G835" t="s">
        <v>112</v>
      </c>
      <c r="H835" t="s">
        <v>61</v>
      </c>
      <c r="I835">
        <f t="shared" ref="I835:I898" si="27">IF(A835=S835,0,1)</f>
        <v>0</v>
      </c>
      <c r="J835">
        <v>128774</v>
      </c>
      <c r="K835">
        <v>26</v>
      </c>
      <c r="L835">
        <v>670</v>
      </c>
      <c r="M835">
        <v>1043</v>
      </c>
      <c r="N835" s="128">
        <v>-3.1097586393763805</v>
      </c>
      <c r="O835" s="1">
        <v>42461</v>
      </c>
      <c r="P835">
        <f t="shared" si="26"/>
        <v>0</v>
      </c>
      <c r="Q835" s="1"/>
      <c r="S835">
        <v>128774</v>
      </c>
    </row>
    <row r="836" spans="1:19" x14ac:dyDescent="0.3">
      <c r="A836">
        <v>128775</v>
      </c>
      <c r="C836" t="s">
        <v>111</v>
      </c>
      <c r="D836" t="s">
        <v>130</v>
      </c>
      <c r="E836" t="s">
        <v>112</v>
      </c>
      <c r="F836" t="s">
        <v>61</v>
      </c>
      <c r="G836" t="s">
        <v>112</v>
      </c>
      <c r="H836" t="s">
        <v>61</v>
      </c>
      <c r="I836">
        <f t="shared" si="27"/>
        <v>0</v>
      </c>
      <c r="J836">
        <v>128775</v>
      </c>
      <c r="K836">
        <v>26</v>
      </c>
      <c r="L836">
        <v>580</v>
      </c>
      <c r="M836">
        <v>1043</v>
      </c>
      <c r="N836" s="128">
        <v>-3.8601025470007082</v>
      </c>
      <c r="O836" s="1">
        <v>42461</v>
      </c>
      <c r="P836">
        <f t="shared" si="26"/>
        <v>0</v>
      </c>
      <c r="Q836" s="1"/>
      <c r="S836">
        <v>128775</v>
      </c>
    </row>
    <row r="837" spans="1:19" x14ac:dyDescent="0.3">
      <c r="A837">
        <v>128802</v>
      </c>
      <c r="C837" t="s">
        <v>113</v>
      </c>
      <c r="D837" t="s">
        <v>129</v>
      </c>
      <c r="E837" t="s">
        <v>112</v>
      </c>
      <c r="F837" t="s">
        <v>61</v>
      </c>
      <c r="G837" t="s">
        <v>112</v>
      </c>
      <c r="H837" t="s">
        <v>61</v>
      </c>
      <c r="I837">
        <f t="shared" si="27"/>
        <v>0</v>
      </c>
      <c r="J837">
        <v>128802</v>
      </c>
      <c r="K837">
        <v>26</v>
      </c>
      <c r="L837">
        <v>1265</v>
      </c>
      <c r="M837">
        <v>1021</v>
      </c>
      <c r="N837" s="128">
        <v>2.0780990503768684</v>
      </c>
      <c r="O837" s="1">
        <v>42460</v>
      </c>
      <c r="P837">
        <f t="shared" si="26"/>
        <v>0</v>
      </c>
      <c r="Q837" s="1"/>
      <c r="S837">
        <v>128802</v>
      </c>
    </row>
    <row r="838" spans="1:19" x14ac:dyDescent="0.3">
      <c r="A838">
        <v>128818</v>
      </c>
      <c r="C838" t="s">
        <v>113</v>
      </c>
      <c r="D838" t="s">
        <v>129</v>
      </c>
      <c r="E838" t="s">
        <v>112</v>
      </c>
      <c r="F838" t="s">
        <v>61</v>
      </c>
      <c r="G838" t="s">
        <v>112</v>
      </c>
      <c r="H838" t="s">
        <v>61</v>
      </c>
      <c r="I838">
        <f t="shared" si="27"/>
        <v>0</v>
      </c>
      <c r="J838">
        <v>128818</v>
      </c>
      <c r="K838">
        <v>26</v>
      </c>
      <c r="L838">
        <v>1035</v>
      </c>
      <c r="M838">
        <v>1064</v>
      </c>
      <c r="N838" s="128">
        <v>-0.2370055573716901</v>
      </c>
      <c r="O838" s="1">
        <v>42419</v>
      </c>
      <c r="P838">
        <f t="shared" si="26"/>
        <v>0</v>
      </c>
      <c r="Q838" s="1"/>
      <c r="S838">
        <v>128818</v>
      </c>
    </row>
    <row r="839" spans="1:19" x14ac:dyDescent="0.3">
      <c r="A839">
        <v>128860</v>
      </c>
      <c r="C839" t="s">
        <v>113</v>
      </c>
      <c r="D839" t="s">
        <v>129</v>
      </c>
      <c r="E839" t="s">
        <v>112</v>
      </c>
      <c r="F839" t="s">
        <v>61</v>
      </c>
      <c r="G839" t="s">
        <v>112</v>
      </c>
      <c r="H839" t="s">
        <v>61</v>
      </c>
      <c r="I839">
        <f t="shared" si="27"/>
        <v>0</v>
      </c>
      <c r="J839">
        <v>128860</v>
      </c>
      <c r="K839">
        <v>27</v>
      </c>
      <c r="L839">
        <v>990</v>
      </c>
      <c r="M839">
        <v>1153</v>
      </c>
      <c r="N839" s="128">
        <v>-1.2293072891134658</v>
      </c>
      <c r="O839" s="1">
        <v>42480</v>
      </c>
      <c r="P839">
        <f t="shared" si="26"/>
        <v>0</v>
      </c>
      <c r="Q839" s="1"/>
      <c r="S839">
        <v>128860</v>
      </c>
    </row>
    <row r="840" spans="1:19" x14ac:dyDescent="0.3">
      <c r="A840">
        <v>128886</v>
      </c>
      <c r="C840" t="s">
        <v>113</v>
      </c>
      <c r="D840" t="s">
        <v>129</v>
      </c>
      <c r="E840" t="s">
        <v>112</v>
      </c>
      <c r="F840" t="s">
        <v>61</v>
      </c>
      <c r="G840" t="s">
        <v>112</v>
      </c>
      <c r="H840" t="s">
        <v>61</v>
      </c>
      <c r="I840">
        <f t="shared" si="27"/>
        <v>0</v>
      </c>
      <c r="J840">
        <v>128886</v>
      </c>
      <c r="K840">
        <v>25</v>
      </c>
      <c r="L840">
        <v>520</v>
      </c>
      <c r="M840">
        <v>897</v>
      </c>
      <c r="N840" s="128">
        <v>-3.6546943919344677</v>
      </c>
      <c r="O840" s="1">
        <v>42418</v>
      </c>
      <c r="P840">
        <f t="shared" si="26"/>
        <v>0</v>
      </c>
      <c r="Q840" s="1"/>
      <c r="S840">
        <v>128886</v>
      </c>
    </row>
    <row r="841" spans="1:19" x14ac:dyDescent="0.3">
      <c r="A841">
        <v>129004</v>
      </c>
      <c r="C841" t="s">
        <v>111</v>
      </c>
      <c r="D841" t="s">
        <v>130</v>
      </c>
      <c r="E841" t="s">
        <v>112</v>
      </c>
      <c r="F841" t="s">
        <v>61</v>
      </c>
      <c r="G841" t="s">
        <v>112</v>
      </c>
      <c r="H841" t="s">
        <v>61</v>
      </c>
      <c r="I841">
        <f t="shared" si="27"/>
        <v>0</v>
      </c>
      <c r="J841" s="103">
        <v>129004</v>
      </c>
      <c r="K841" s="103">
        <v>26</v>
      </c>
      <c r="L841" s="103">
        <v>770</v>
      </c>
      <c r="M841" s="103">
        <v>933</v>
      </c>
      <c r="N841" s="129">
        <v>-1.5191761032666946</v>
      </c>
      <c r="O841" s="105">
        <v>42453</v>
      </c>
      <c r="P841" s="103">
        <f t="shared" si="26"/>
        <v>0</v>
      </c>
      <c r="Q841" s="105"/>
      <c r="R841" s="103"/>
      <c r="S841" s="8">
        <v>129004</v>
      </c>
    </row>
    <row r="842" spans="1:19" x14ac:dyDescent="0.3">
      <c r="A842">
        <v>129005</v>
      </c>
      <c r="C842" t="s">
        <v>111</v>
      </c>
      <c r="D842" t="s">
        <v>130</v>
      </c>
      <c r="E842" t="s">
        <v>112</v>
      </c>
      <c r="F842" t="s">
        <v>61</v>
      </c>
      <c r="G842" t="s">
        <v>112</v>
      </c>
      <c r="H842" t="s">
        <v>61</v>
      </c>
      <c r="I842">
        <f t="shared" si="27"/>
        <v>0</v>
      </c>
      <c r="J842">
        <v>129005</v>
      </c>
      <c r="K842">
        <v>26</v>
      </c>
      <c r="L842">
        <v>950</v>
      </c>
      <c r="M842">
        <v>933</v>
      </c>
      <c r="N842" s="128">
        <v>0.15844167948180252</v>
      </c>
      <c r="O842" s="1">
        <v>42453</v>
      </c>
      <c r="P842">
        <f t="shared" si="26"/>
        <v>0</v>
      </c>
      <c r="Q842" s="1"/>
      <c r="S842">
        <v>129005</v>
      </c>
    </row>
    <row r="843" spans="1:19" x14ac:dyDescent="0.3">
      <c r="A843">
        <v>129030</v>
      </c>
      <c r="C843" t="s">
        <v>113</v>
      </c>
      <c r="D843" t="s">
        <v>129</v>
      </c>
      <c r="E843" t="s">
        <v>112</v>
      </c>
      <c r="F843" t="s">
        <v>61</v>
      </c>
      <c r="G843" t="s">
        <v>112</v>
      </c>
      <c r="H843" t="s">
        <v>61</v>
      </c>
      <c r="I843">
        <f t="shared" si="27"/>
        <v>0</v>
      </c>
      <c r="J843">
        <v>129030</v>
      </c>
      <c r="K843">
        <v>22</v>
      </c>
      <c r="L843">
        <v>570</v>
      </c>
      <c r="M843">
        <v>470</v>
      </c>
      <c r="N843" s="128">
        <v>1.8501387604070303</v>
      </c>
      <c r="O843" s="1">
        <v>42360</v>
      </c>
      <c r="P843">
        <f t="shared" si="26"/>
        <v>0</v>
      </c>
      <c r="Q843" s="1"/>
      <c r="S843">
        <v>129030</v>
      </c>
    </row>
    <row r="844" spans="1:19" x14ac:dyDescent="0.3">
      <c r="A844">
        <v>129036</v>
      </c>
      <c r="C844" t="s">
        <v>113</v>
      </c>
      <c r="D844" t="s">
        <v>129</v>
      </c>
      <c r="E844" t="s">
        <v>112</v>
      </c>
      <c r="F844" t="s">
        <v>61</v>
      </c>
      <c r="G844" t="s">
        <v>112</v>
      </c>
      <c r="H844" t="s">
        <v>61</v>
      </c>
      <c r="I844">
        <f t="shared" si="27"/>
        <v>0</v>
      </c>
      <c r="J844">
        <v>129036</v>
      </c>
      <c r="K844">
        <v>25</v>
      </c>
      <c r="L844">
        <v>826</v>
      </c>
      <c r="M844">
        <v>897</v>
      </c>
      <c r="N844" s="128">
        <v>-0.68828462023169013</v>
      </c>
      <c r="O844" s="1">
        <v>42374</v>
      </c>
      <c r="P844">
        <f t="shared" si="26"/>
        <v>0</v>
      </c>
      <c r="Q844" s="1"/>
      <c r="S844">
        <v>129036</v>
      </c>
    </row>
    <row r="845" spans="1:19" x14ac:dyDescent="0.3">
      <c r="A845">
        <v>129061</v>
      </c>
      <c r="C845" t="s">
        <v>113</v>
      </c>
      <c r="D845" t="s">
        <v>129</v>
      </c>
      <c r="E845" t="s">
        <v>112</v>
      </c>
      <c r="F845" t="s">
        <v>61</v>
      </c>
      <c r="G845" t="s">
        <v>112</v>
      </c>
      <c r="H845" t="s">
        <v>61</v>
      </c>
      <c r="I845">
        <f t="shared" si="27"/>
        <v>0</v>
      </c>
      <c r="J845">
        <v>129061</v>
      </c>
      <c r="K845">
        <v>23</v>
      </c>
      <c r="L845">
        <v>482</v>
      </c>
      <c r="M845">
        <v>589</v>
      </c>
      <c r="N845" s="128">
        <v>-1.5796855392337787</v>
      </c>
      <c r="O845" s="1">
        <v>42563</v>
      </c>
      <c r="P845">
        <f t="shared" si="26"/>
        <v>0</v>
      </c>
      <c r="Q845" s="1"/>
      <c r="S845">
        <v>129061</v>
      </c>
    </row>
    <row r="846" spans="1:19" x14ac:dyDescent="0.3">
      <c r="A846">
        <v>129067</v>
      </c>
      <c r="C846" t="s">
        <v>113</v>
      </c>
      <c r="D846" t="s">
        <v>129</v>
      </c>
      <c r="E846" t="s">
        <v>112</v>
      </c>
      <c r="F846" t="s">
        <v>61</v>
      </c>
      <c r="G846" t="s">
        <v>114</v>
      </c>
      <c r="H846" t="s">
        <v>60</v>
      </c>
      <c r="I846">
        <f t="shared" si="27"/>
        <v>0</v>
      </c>
      <c r="J846">
        <v>129067</v>
      </c>
      <c r="K846">
        <v>26</v>
      </c>
      <c r="L846">
        <v>755</v>
      </c>
      <c r="M846">
        <v>954</v>
      </c>
      <c r="N846" s="128">
        <v>-1.8138729377449638</v>
      </c>
      <c r="O846" s="1">
        <v>42378</v>
      </c>
      <c r="P846">
        <f t="shared" si="26"/>
        <v>0</v>
      </c>
      <c r="Q846" s="1"/>
      <c r="S846">
        <v>129067</v>
      </c>
    </row>
    <row r="847" spans="1:19" x14ac:dyDescent="0.3">
      <c r="A847">
        <v>129171</v>
      </c>
      <c r="B847" s="8" t="s">
        <v>150</v>
      </c>
      <c r="C847" t="s">
        <v>113</v>
      </c>
      <c r="D847" t="s">
        <v>129</v>
      </c>
      <c r="E847" t="s">
        <v>112</v>
      </c>
      <c r="F847" t="s">
        <v>61</v>
      </c>
      <c r="G847" t="s">
        <v>112</v>
      </c>
      <c r="H847" t="s">
        <v>61</v>
      </c>
      <c r="I847">
        <f t="shared" si="27"/>
        <v>0</v>
      </c>
      <c r="J847">
        <v>129171</v>
      </c>
      <c r="K847">
        <v>26</v>
      </c>
      <c r="L847" s="8" t="s">
        <v>67</v>
      </c>
      <c r="M847">
        <v>1000</v>
      </c>
      <c r="N847" s="128"/>
      <c r="O847" s="1">
        <v>42263</v>
      </c>
      <c r="P847">
        <f t="shared" si="26"/>
        <v>0</v>
      </c>
      <c r="Q847" s="1"/>
      <c r="S847">
        <v>129171</v>
      </c>
    </row>
    <row r="848" spans="1:19" x14ac:dyDescent="0.3">
      <c r="A848">
        <v>129224</v>
      </c>
      <c r="C848" t="s">
        <v>113</v>
      </c>
      <c r="D848" t="s">
        <v>129</v>
      </c>
      <c r="E848" t="s">
        <v>114</v>
      </c>
      <c r="F848" t="s">
        <v>60</v>
      </c>
      <c r="G848" t="s">
        <v>112</v>
      </c>
      <c r="H848" t="s">
        <v>61</v>
      </c>
      <c r="I848">
        <f t="shared" si="27"/>
        <v>0</v>
      </c>
      <c r="J848">
        <v>129224</v>
      </c>
      <c r="K848">
        <v>26</v>
      </c>
      <c r="L848">
        <v>954</v>
      </c>
      <c r="M848">
        <v>1017</v>
      </c>
      <c r="N848" s="128">
        <v>-0.53866871873797617</v>
      </c>
      <c r="O848" s="1">
        <v>42481</v>
      </c>
      <c r="P848">
        <f t="shared" si="26"/>
        <v>0</v>
      </c>
      <c r="Q848" s="1"/>
      <c r="S848">
        <v>129224</v>
      </c>
    </row>
    <row r="849" spans="1:19" x14ac:dyDescent="0.3">
      <c r="A849">
        <v>129370</v>
      </c>
      <c r="C849" t="s">
        <v>113</v>
      </c>
      <c r="D849" t="s">
        <v>129</v>
      </c>
      <c r="E849" t="s">
        <v>112</v>
      </c>
      <c r="F849" t="s">
        <v>61</v>
      </c>
      <c r="G849" t="s">
        <v>114</v>
      </c>
      <c r="H849" t="s">
        <v>60</v>
      </c>
      <c r="I849">
        <f t="shared" si="27"/>
        <v>0</v>
      </c>
      <c r="J849">
        <v>129370</v>
      </c>
      <c r="K849">
        <v>27</v>
      </c>
      <c r="L849">
        <v>1145</v>
      </c>
      <c r="M849">
        <v>1153</v>
      </c>
      <c r="N849" s="128">
        <v>-6.0334100079188505E-2</v>
      </c>
      <c r="O849" s="1">
        <v>42440</v>
      </c>
      <c r="P849">
        <f t="shared" si="26"/>
        <v>0</v>
      </c>
      <c r="Q849" s="1"/>
      <c r="S849">
        <v>129370</v>
      </c>
    </row>
    <row r="850" spans="1:19" x14ac:dyDescent="0.3">
      <c r="A850">
        <v>129405</v>
      </c>
      <c r="C850" t="s">
        <v>113</v>
      </c>
      <c r="D850" t="s">
        <v>129</v>
      </c>
      <c r="E850" t="s">
        <v>112</v>
      </c>
      <c r="F850" t="s">
        <v>61</v>
      </c>
      <c r="G850" t="s">
        <v>112</v>
      </c>
      <c r="H850" t="s">
        <v>61</v>
      </c>
      <c r="I850">
        <f t="shared" si="27"/>
        <v>0</v>
      </c>
      <c r="J850">
        <v>129405</v>
      </c>
      <c r="K850">
        <v>27</v>
      </c>
      <c r="L850">
        <v>1610</v>
      </c>
      <c r="M850">
        <v>1199</v>
      </c>
      <c r="N850" s="128">
        <v>2.980744823584871</v>
      </c>
      <c r="O850" s="1">
        <v>42522</v>
      </c>
      <c r="P850">
        <f t="shared" si="26"/>
        <v>0</v>
      </c>
      <c r="Q850" s="1"/>
      <c r="S850">
        <v>129405</v>
      </c>
    </row>
    <row r="851" spans="1:19" x14ac:dyDescent="0.3">
      <c r="A851">
        <v>129418</v>
      </c>
      <c r="C851" t="s">
        <v>111</v>
      </c>
      <c r="D851" t="s">
        <v>130</v>
      </c>
      <c r="E851" t="s">
        <v>112</v>
      </c>
      <c r="F851" t="s">
        <v>61</v>
      </c>
      <c r="G851" t="s">
        <v>112</v>
      </c>
      <c r="H851" t="s">
        <v>61</v>
      </c>
      <c r="I851">
        <f t="shared" si="27"/>
        <v>0</v>
      </c>
      <c r="J851">
        <v>129418</v>
      </c>
      <c r="K851">
        <v>26</v>
      </c>
      <c r="L851">
        <v>910</v>
      </c>
      <c r="M851">
        <v>1064</v>
      </c>
      <c r="N851" s="128">
        <v>-1.2585812356979404</v>
      </c>
      <c r="O851" s="1">
        <v>42426</v>
      </c>
      <c r="P851">
        <f t="shared" si="26"/>
        <v>0</v>
      </c>
      <c r="Q851" s="1"/>
      <c r="S851">
        <v>129418</v>
      </c>
    </row>
    <row r="852" spans="1:19" x14ac:dyDescent="0.3">
      <c r="A852">
        <v>129422</v>
      </c>
      <c r="C852" t="s">
        <v>113</v>
      </c>
      <c r="D852" t="s">
        <v>129</v>
      </c>
      <c r="E852" t="s">
        <v>112</v>
      </c>
      <c r="F852" t="s">
        <v>61</v>
      </c>
      <c r="G852" t="s">
        <v>112</v>
      </c>
      <c r="H852" t="s">
        <v>61</v>
      </c>
      <c r="I852">
        <f t="shared" si="27"/>
        <v>0</v>
      </c>
      <c r="J852">
        <v>129422</v>
      </c>
      <c r="K852">
        <v>25</v>
      </c>
      <c r="L852">
        <v>750</v>
      </c>
      <c r="M852">
        <v>897</v>
      </c>
      <c r="N852" s="128">
        <v>-1.4250399883670204</v>
      </c>
      <c r="O852" s="1">
        <v>42439</v>
      </c>
      <c r="P852">
        <f t="shared" si="26"/>
        <v>0</v>
      </c>
      <c r="Q852" s="1"/>
      <c r="S852">
        <v>129422</v>
      </c>
    </row>
    <row r="853" spans="1:19" x14ac:dyDescent="0.3">
      <c r="A853">
        <v>129458</v>
      </c>
      <c r="C853" t="s">
        <v>111</v>
      </c>
      <c r="D853" t="s">
        <v>130</v>
      </c>
      <c r="E853" t="s">
        <v>112</v>
      </c>
      <c r="F853" t="s">
        <v>61</v>
      </c>
      <c r="G853" t="s">
        <v>112</v>
      </c>
      <c r="H853" t="s">
        <v>61</v>
      </c>
      <c r="I853">
        <f t="shared" si="27"/>
        <v>0</v>
      </c>
      <c r="J853">
        <v>129458</v>
      </c>
      <c r="K853">
        <v>26</v>
      </c>
      <c r="L853">
        <v>995</v>
      </c>
      <c r="M853">
        <v>1038</v>
      </c>
      <c r="N853" s="128">
        <v>-0.3602245120214459</v>
      </c>
      <c r="O853" s="1">
        <v>42383</v>
      </c>
      <c r="P853">
        <f t="shared" si="26"/>
        <v>0</v>
      </c>
      <c r="Q853" s="1"/>
      <c r="S853">
        <v>129458</v>
      </c>
    </row>
    <row r="854" spans="1:19" x14ac:dyDescent="0.3">
      <c r="A854">
        <v>129490</v>
      </c>
      <c r="C854" t="s">
        <v>113</v>
      </c>
      <c r="D854" t="s">
        <v>129</v>
      </c>
      <c r="E854" t="s">
        <v>112</v>
      </c>
      <c r="F854" t="s">
        <v>61</v>
      </c>
      <c r="G854" t="s">
        <v>112</v>
      </c>
      <c r="H854" t="s">
        <v>61</v>
      </c>
      <c r="I854">
        <f t="shared" si="27"/>
        <v>0</v>
      </c>
      <c r="J854">
        <v>129490</v>
      </c>
      <c r="K854">
        <v>25</v>
      </c>
      <c r="L854">
        <v>740</v>
      </c>
      <c r="M854">
        <v>938</v>
      </c>
      <c r="N854" s="128">
        <v>-1.8355427829795123</v>
      </c>
      <c r="O854" s="1">
        <v>42373</v>
      </c>
      <c r="P854">
        <f t="shared" si="26"/>
        <v>0</v>
      </c>
      <c r="Q854" s="1"/>
      <c r="S854">
        <v>129490</v>
      </c>
    </row>
    <row r="855" spans="1:19" x14ac:dyDescent="0.3">
      <c r="A855">
        <v>129506</v>
      </c>
      <c r="C855" t="s">
        <v>111</v>
      </c>
      <c r="D855" t="s">
        <v>130</v>
      </c>
      <c r="E855" t="s">
        <v>112</v>
      </c>
      <c r="F855" t="s">
        <v>61</v>
      </c>
      <c r="G855" t="s">
        <v>112</v>
      </c>
      <c r="H855" t="s">
        <v>61</v>
      </c>
      <c r="I855">
        <f t="shared" si="27"/>
        <v>0</v>
      </c>
      <c r="J855">
        <v>129506</v>
      </c>
      <c r="K855">
        <v>25</v>
      </c>
      <c r="L855">
        <v>970</v>
      </c>
      <c r="M855">
        <v>938</v>
      </c>
      <c r="N855" s="128">
        <v>0.29665337906739592</v>
      </c>
      <c r="O855" s="1">
        <v>42379</v>
      </c>
      <c r="P855">
        <f t="shared" si="26"/>
        <v>0</v>
      </c>
      <c r="Q855" s="1"/>
      <c r="S855">
        <v>129506</v>
      </c>
    </row>
    <row r="856" spans="1:19" x14ac:dyDescent="0.3">
      <c r="A856">
        <v>129530</v>
      </c>
      <c r="C856" t="s">
        <v>113</v>
      </c>
      <c r="D856" t="s">
        <v>129</v>
      </c>
      <c r="E856" t="s">
        <v>112</v>
      </c>
      <c r="F856" t="s">
        <v>61</v>
      </c>
      <c r="G856" t="s">
        <v>112</v>
      </c>
      <c r="H856" t="s">
        <v>61</v>
      </c>
      <c r="I856">
        <f t="shared" si="27"/>
        <v>0</v>
      </c>
      <c r="J856">
        <v>129530</v>
      </c>
      <c r="K856">
        <v>27</v>
      </c>
      <c r="L856">
        <v>812</v>
      </c>
      <c r="M856">
        <v>1108</v>
      </c>
      <c r="N856" s="128">
        <v>-2.3230262125255061</v>
      </c>
      <c r="O856" s="1">
        <v>42324</v>
      </c>
      <c r="P856">
        <f t="shared" si="26"/>
        <v>0</v>
      </c>
      <c r="Q856" s="1"/>
      <c r="S856">
        <v>129530</v>
      </c>
    </row>
    <row r="857" spans="1:19" x14ac:dyDescent="0.3">
      <c r="A857">
        <v>129634</v>
      </c>
      <c r="C857" t="s">
        <v>113</v>
      </c>
      <c r="D857" t="s">
        <v>129</v>
      </c>
      <c r="E857" t="s">
        <v>112</v>
      </c>
      <c r="F857" t="s">
        <v>61</v>
      </c>
      <c r="G857" t="s">
        <v>112</v>
      </c>
      <c r="H857" t="s">
        <v>61</v>
      </c>
      <c r="I857">
        <f t="shared" si="27"/>
        <v>0</v>
      </c>
      <c r="J857">
        <v>129634</v>
      </c>
      <c r="K857">
        <v>26</v>
      </c>
      <c r="L857">
        <v>650</v>
      </c>
      <c r="M857">
        <v>958</v>
      </c>
      <c r="N857" s="128">
        <v>-2.7956794045565942</v>
      </c>
      <c r="O857" s="1">
        <v>42506</v>
      </c>
      <c r="P857">
        <f t="shared" si="26"/>
        <v>0</v>
      </c>
      <c r="Q857" s="1"/>
      <c r="S857">
        <v>129634</v>
      </c>
    </row>
    <row r="858" spans="1:19" x14ac:dyDescent="0.3">
      <c r="A858">
        <v>129726</v>
      </c>
      <c r="C858" t="s">
        <v>113</v>
      </c>
      <c r="D858" t="s">
        <v>129</v>
      </c>
      <c r="E858" t="s">
        <v>112</v>
      </c>
      <c r="F858" t="s">
        <v>61</v>
      </c>
      <c r="G858" t="s">
        <v>112</v>
      </c>
      <c r="H858" t="s">
        <v>61</v>
      </c>
      <c r="I858">
        <f t="shared" si="27"/>
        <v>0</v>
      </c>
      <c r="J858">
        <v>129726</v>
      </c>
      <c r="K858">
        <v>24</v>
      </c>
      <c r="L858">
        <v>650</v>
      </c>
      <c r="M858">
        <v>759</v>
      </c>
      <c r="N858" s="128">
        <v>-1.2487827232628743</v>
      </c>
      <c r="O858" s="1">
        <v>42521</v>
      </c>
      <c r="P858">
        <f t="shared" si="26"/>
        <v>0</v>
      </c>
      <c r="Q858" s="1"/>
      <c r="S858">
        <v>129726</v>
      </c>
    </row>
    <row r="859" spans="1:19" x14ac:dyDescent="0.3">
      <c r="A859">
        <v>129794</v>
      </c>
      <c r="C859" t="s">
        <v>113</v>
      </c>
      <c r="D859" t="s">
        <v>129</v>
      </c>
      <c r="E859" t="s">
        <v>112</v>
      </c>
      <c r="F859" t="s">
        <v>61</v>
      </c>
      <c r="G859" t="s">
        <v>112</v>
      </c>
      <c r="H859" t="s">
        <v>61</v>
      </c>
      <c r="I859">
        <f t="shared" si="27"/>
        <v>0</v>
      </c>
      <c r="J859">
        <v>129794</v>
      </c>
      <c r="K859">
        <v>24</v>
      </c>
      <c r="L859">
        <v>807</v>
      </c>
      <c r="M859">
        <v>763</v>
      </c>
      <c r="N859" s="128">
        <v>0.5014530742492449</v>
      </c>
      <c r="O859" s="1">
        <v>42338</v>
      </c>
      <c r="P859">
        <f t="shared" si="26"/>
        <v>0</v>
      </c>
      <c r="Q859" s="1"/>
      <c r="S859">
        <v>129794</v>
      </c>
    </row>
    <row r="860" spans="1:19" x14ac:dyDescent="0.3">
      <c r="A860">
        <v>129795</v>
      </c>
      <c r="C860" t="s">
        <v>113</v>
      </c>
      <c r="D860" t="s">
        <v>129</v>
      </c>
      <c r="E860" t="s">
        <v>112</v>
      </c>
      <c r="F860" t="s">
        <v>61</v>
      </c>
      <c r="G860" t="s">
        <v>112</v>
      </c>
      <c r="H860" t="s">
        <v>61</v>
      </c>
      <c r="I860">
        <f t="shared" si="27"/>
        <v>0</v>
      </c>
      <c r="J860">
        <v>129795</v>
      </c>
      <c r="K860">
        <v>27</v>
      </c>
      <c r="L860">
        <v>756</v>
      </c>
      <c r="M860">
        <v>1082</v>
      </c>
      <c r="N860" s="128">
        <v>-2.6199469581290682</v>
      </c>
      <c r="O860" s="1">
        <v>42402</v>
      </c>
      <c r="P860">
        <f t="shared" si="26"/>
        <v>0</v>
      </c>
      <c r="Q860" s="1"/>
      <c r="S860">
        <v>129795</v>
      </c>
    </row>
    <row r="861" spans="1:19" x14ac:dyDescent="0.3">
      <c r="A861">
        <v>129807</v>
      </c>
      <c r="C861" t="s">
        <v>113</v>
      </c>
      <c r="D861" t="s">
        <v>129</v>
      </c>
      <c r="E861" t="s">
        <v>112</v>
      </c>
      <c r="F861" t="s">
        <v>61</v>
      </c>
      <c r="G861" t="s">
        <v>112</v>
      </c>
      <c r="H861" t="s">
        <v>61</v>
      </c>
      <c r="I861">
        <f t="shared" si="27"/>
        <v>0</v>
      </c>
      <c r="J861">
        <v>129807</v>
      </c>
      <c r="K861">
        <v>22</v>
      </c>
      <c r="L861">
        <v>477</v>
      </c>
      <c r="M861">
        <v>499</v>
      </c>
      <c r="N861" s="128">
        <v>-0.3833754465452644</v>
      </c>
      <c r="O861" s="1">
        <v>42564</v>
      </c>
      <c r="P861">
        <f t="shared" si="26"/>
        <v>0</v>
      </c>
      <c r="Q861" s="1"/>
      <c r="S861">
        <v>129807</v>
      </c>
    </row>
    <row r="862" spans="1:19" x14ac:dyDescent="0.3">
      <c r="A862">
        <v>129813</v>
      </c>
      <c r="C862" t="s">
        <v>113</v>
      </c>
      <c r="D862" t="s">
        <v>129</v>
      </c>
      <c r="E862" t="s">
        <v>112</v>
      </c>
      <c r="F862" t="s">
        <v>61</v>
      </c>
      <c r="G862" t="s">
        <v>112</v>
      </c>
      <c r="H862" t="s">
        <v>61</v>
      </c>
      <c r="I862">
        <f t="shared" si="27"/>
        <v>0</v>
      </c>
      <c r="J862">
        <v>129813</v>
      </c>
      <c r="K862">
        <v>27</v>
      </c>
      <c r="L862">
        <v>1065</v>
      </c>
      <c r="M862">
        <v>1126</v>
      </c>
      <c r="N862" s="128">
        <v>-0.47107884778747389</v>
      </c>
      <c r="O862" s="1">
        <v>42433</v>
      </c>
      <c r="P862">
        <f t="shared" si="26"/>
        <v>0</v>
      </c>
      <c r="Q862" s="1"/>
      <c r="S862">
        <v>129813</v>
      </c>
    </row>
    <row r="863" spans="1:19" x14ac:dyDescent="0.3">
      <c r="A863">
        <v>129890</v>
      </c>
      <c r="C863" t="s">
        <v>111</v>
      </c>
      <c r="D863" t="s">
        <v>130</v>
      </c>
      <c r="E863" t="s">
        <v>112</v>
      </c>
      <c r="F863" t="s">
        <v>61</v>
      </c>
      <c r="G863" t="s">
        <v>112</v>
      </c>
      <c r="H863" t="s">
        <v>61</v>
      </c>
      <c r="I863">
        <f t="shared" si="27"/>
        <v>0</v>
      </c>
      <c r="J863">
        <v>129890</v>
      </c>
      <c r="K863">
        <v>22</v>
      </c>
      <c r="L863">
        <v>470</v>
      </c>
      <c r="M863">
        <v>543</v>
      </c>
      <c r="N863" s="128">
        <v>-1.1690287452958603</v>
      </c>
      <c r="O863" s="1">
        <v>42542</v>
      </c>
      <c r="P863">
        <f t="shared" si="26"/>
        <v>0</v>
      </c>
      <c r="Q863" s="1"/>
      <c r="S863">
        <v>129890</v>
      </c>
    </row>
    <row r="864" spans="1:19" x14ac:dyDescent="0.3">
      <c r="A864">
        <v>129961</v>
      </c>
      <c r="C864" t="s">
        <v>113</v>
      </c>
      <c r="D864" t="s">
        <v>129</v>
      </c>
      <c r="E864" t="s">
        <v>112</v>
      </c>
      <c r="F864" t="s">
        <v>61</v>
      </c>
      <c r="G864" t="s">
        <v>112</v>
      </c>
      <c r="H864" t="s">
        <v>61</v>
      </c>
      <c r="I864">
        <f t="shared" si="27"/>
        <v>0</v>
      </c>
      <c r="J864">
        <v>129961</v>
      </c>
      <c r="K864">
        <v>26</v>
      </c>
      <c r="L864">
        <v>767</v>
      </c>
      <c r="M864">
        <v>996</v>
      </c>
      <c r="N864" s="128">
        <v>-1.9993015540422558</v>
      </c>
      <c r="O864" s="1">
        <v>42509</v>
      </c>
      <c r="P864">
        <f t="shared" si="26"/>
        <v>0</v>
      </c>
      <c r="Q864" s="1"/>
      <c r="S864">
        <v>129961</v>
      </c>
    </row>
    <row r="865" spans="1:19" x14ac:dyDescent="0.3">
      <c r="A865">
        <v>129989</v>
      </c>
      <c r="C865" t="s">
        <v>113</v>
      </c>
      <c r="D865" t="s">
        <v>129</v>
      </c>
      <c r="E865" t="s">
        <v>112</v>
      </c>
      <c r="F865" t="s">
        <v>61</v>
      </c>
      <c r="G865" t="s">
        <v>112</v>
      </c>
      <c r="H865" t="s">
        <v>61</v>
      </c>
      <c r="I865">
        <f t="shared" si="27"/>
        <v>0</v>
      </c>
      <c r="J865">
        <v>129989</v>
      </c>
      <c r="K865">
        <v>25</v>
      </c>
      <c r="L865">
        <v>853</v>
      </c>
      <c r="M865">
        <v>913</v>
      </c>
      <c r="N865" s="128">
        <v>-0.57145578360874327</v>
      </c>
      <c r="O865" s="1">
        <v>42403</v>
      </c>
      <c r="P865">
        <f t="shared" si="26"/>
        <v>0</v>
      </c>
      <c r="Q865" s="1"/>
      <c r="S865">
        <v>129989</v>
      </c>
    </row>
    <row r="866" spans="1:19" x14ac:dyDescent="0.3">
      <c r="A866">
        <v>129993</v>
      </c>
      <c r="C866" t="s">
        <v>113</v>
      </c>
      <c r="D866" t="s">
        <v>129</v>
      </c>
      <c r="E866" t="s">
        <v>112</v>
      </c>
      <c r="F866" t="s">
        <v>61</v>
      </c>
      <c r="G866" t="s">
        <v>112</v>
      </c>
      <c r="H866" t="s">
        <v>61</v>
      </c>
      <c r="I866">
        <f t="shared" si="27"/>
        <v>0</v>
      </c>
      <c r="J866">
        <v>129993</v>
      </c>
      <c r="K866">
        <v>23</v>
      </c>
      <c r="L866">
        <v>650</v>
      </c>
      <c r="M866">
        <v>573</v>
      </c>
      <c r="N866" s="128">
        <v>1.1685256848015784</v>
      </c>
      <c r="O866" s="1">
        <v>42531</v>
      </c>
      <c r="P866">
        <f t="shared" si="26"/>
        <v>0</v>
      </c>
      <c r="Q866" s="1"/>
      <c r="S866">
        <v>129993</v>
      </c>
    </row>
    <row r="867" spans="1:19" x14ac:dyDescent="0.3">
      <c r="A867">
        <v>130051</v>
      </c>
      <c r="C867" t="s">
        <v>113</v>
      </c>
      <c r="D867" t="s">
        <v>129</v>
      </c>
      <c r="E867" t="s">
        <v>112</v>
      </c>
      <c r="F867" t="s">
        <v>61</v>
      </c>
      <c r="G867" t="s">
        <v>112</v>
      </c>
      <c r="H867" t="s">
        <v>61</v>
      </c>
      <c r="I867">
        <f t="shared" si="27"/>
        <v>0</v>
      </c>
      <c r="J867">
        <v>130051</v>
      </c>
      <c r="K867">
        <v>26</v>
      </c>
      <c r="L867">
        <v>994</v>
      </c>
      <c r="M867">
        <v>958</v>
      </c>
      <c r="N867" s="128">
        <v>0.32676772261051101</v>
      </c>
      <c r="O867" s="1">
        <v>42489</v>
      </c>
      <c r="P867">
        <f t="shared" si="26"/>
        <v>0</v>
      </c>
      <c r="Q867" s="1"/>
      <c r="S867">
        <v>130051</v>
      </c>
    </row>
    <row r="868" spans="1:19" x14ac:dyDescent="0.3">
      <c r="A868">
        <v>130053</v>
      </c>
      <c r="C868" t="s">
        <v>113</v>
      </c>
      <c r="D868" t="s">
        <v>129</v>
      </c>
      <c r="E868" t="s">
        <v>112</v>
      </c>
      <c r="F868" t="s">
        <v>61</v>
      </c>
      <c r="G868" t="s">
        <v>112</v>
      </c>
      <c r="H868" t="s">
        <v>61</v>
      </c>
      <c r="I868">
        <f t="shared" si="27"/>
        <v>0</v>
      </c>
      <c r="J868">
        <v>130053</v>
      </c>
      <c r="K868">
        <v>22</v>
      </c>
      <c r="L868">
        <v>415</v>
      </c>
      <c r="M868">
        <v>498</v>
      </c>
      <c r="N868" s="128">
        <v>-1.4492753623188406</v>
      </c>
      <c r="O868" s="1">
        <v>42128</v>
      </c>
      <c r="P868">
        <f t="shared" si="26"/>
        <v>0</v>
      </c>
      <c r="Q868" s="1"/>
      <c r="S868">
        <v>130053</v>
      </c>
    </row>
    <row r="869" spans="1:19" x14ac:dyDescent="0.3">
      <c r="A869">
        <v>130067</v>
      </c>
      <c r="C869" t="s">
        <v>113</v>
      </c>
      <c r="D869" t="s">
        <v>129</v>
      </c>
      <c r="E869" t="s">
        <v>112</v>
      </c>
      <c r="F869" t="s">
        <v>61</v>
      </c>
      <c r="G869" t="s">
        <v>112</v>
      </c>
      <c r="H869" t="s">
        <v>61</v>
      </c>
      <c r="I869">
        <f t="shared" si="27"/>
        <v>0</v>
      </c>
      <c r="J869">
        <v>130067</v>
      </c>
      <c r="K869">
        <v>27</v>
      </c>
      <c r="L869">
        <v>1188</v>
      </c>
      <c r="M869">
        <v>1148</v>
      </c>
      <c r="N869" s="128">
        <v>0.30298439630359036</v>
      </c>
      <c r="O869" s="1">
        <v>42394</v>
      </c>
      <c r="P869">
        <f t="shared" si="26"/>
        <v>0</v>
      </c>
      <c r="Q869" s="1"/>
      <c r="S869">
        <v>130067</v>
      </c>
    </row>
    <row r="870" spans="1:19" x14ac:dyDescent="0.3">
      <c r="A870">
        <v>130157</v>
      </c>
      <c r="C870" t="s">
        <v>113</v>
      </c>
      <c r="D870" t="s">
        <v>129</v>
      </c>
      <c r="E870" t="s">
        <v>114</v>
      </c>
      <c r="F870" t="s">
        <v>60</v>
      </c>
      <c r="G870" t="s">
        <v>112</v>
      </c>
      <c r="H870" t="s">
        <v>61</v>
      </c>
      <c r="I870">
        <f t="shared" si="27"/>
        <v>0</v>
      </c>
      <c r="J870">
        <v>130157</v>
      </c>
      <c r="K870">
        <v>27</v>
      </c>
      <c r="L870">
        <v>870</v>
      </c>
      <c r="M870">
        <v>1126</v>
      </c>
      <c r="N870" s="128">
        <v>-1.9769866398949725</v>
      </c>
      <c r="O870" s="1">
        <v>42517</v>
      </c>
      <c r="P870">
        <f t="shared" si="26"/>
        <v>0</v>
      </c>
      <c r="Q870" s="1"/>
      <c r="S870">
        <v>130157</v>
      </c>
    </row>
    <row r="871" spans="1:19" x14ac:dyDescent="0.3">
      <c r="A871">
        <v>130201</v>
      </c>
      <c r="C871" t="s">
        <v>111</v>
      </c>
      <c r="D871" t="s">
        <v>130</v>
      </c>
      <c r="E871" t="s">
        <v>114</v>
      </c>
      <c r="F871" t="s">
        <v>60</v>
      </c>
      <c r="G871" t="s">
        <v>112</v>
      </c>
      <c r="H871" t="s">
        <v>61</v>
      </c>
      <c r="I871">
        <f t="shared" si="27"/>
        <v>0</v>
      </c>
      <c r="J871">
        <v>130201</v>
      </c>
      <c r="K871">
        <v>24</v>
      </c>
      <c r="L871">
        <v>717</v>
      </c>
      <c r="M871">
        <v>741</v>
      </c>
      <c r="N871" s="128">
        <v>-0.28164055624009854</v>
      </c>
      <c r="O871" s="1">
        <v>42565</v>
      </c>
      <c r="P871">
        <f t="shared" si="26"/>
        <v>0</v>
      </c>
      <c r="Q871" s="1"/>
      <c r="S871">
        <v>130201</v>
      </c>
    </row>
    <row r="872" spans="1:19" x14ac:dyDescent="0.3">
      <c r="A872">
        <v>130202</v>
      </c>
      <c r="C872" t="s">
        <v>111</v>
      </c>
      <c r="D872" t="s">
        <v>130</v>
      </c>
      <c r="E872" t="s">
        <v>112</v>
      </c>
      <c r="F872" t="s">
        <v>61</v>
      </c>
      <c r="G872" t="s">
        <v>112</v>
      </c>
      <c r="H872" t="s">
        <v>61</v>
      </c>
      <c r="I872">
        <f t="shared" si="27"/>
        <v>0</v>
      </c>
      <c r="J872">
        <v>130202</v>
      </c>
      <c r="K872">
        <v>24</v>
      </c>
      <c r="L872">
        <v>675</v>
      </c>
      <c r="M872">
        <v>741</v>
      </c>
      <c r="N872" s="128">
        <v>-0.77451152966027104</v>
      </c>
      <c r="O872" s="1">
        <v>42565</v>
      </c>
      <c r="P872">
        <f t="shared" si="26"/>
        <v>0</v>
      </c>
      <c r="Q872" s="1"/>
      <c r="S872">
        <v>130202</v>
      </c>
    </row>
    <row r="873" spans="1:19" x14ac:dyDescent="0.3">
      <c r="A873">
        <v>130210</v>
      </c>
      <c r="C873" t="s">
        <v>113</v>
      </c>
      <c r="D873" t="s">
        <v>129</v>
      </c>
      <c r="E873" t="s">
        <v>112</v>
      </c>
      <c r="F873" t="s">
        <v>61</v>
      </c>
      <c r="G873" t="s">
        <v>112</v>
      </c>
      <c r="H873" t="s">
        <v>61</v>
      </c>
      <c r="I873">
        <f t="shared" si="27"/>
        <v>0</v>
      </c>
      <c r="J873">
        <v>130210</v>
      </c>
      <c r="K873">
        <v>26</v>
      </c>
      <c r="L873">
        <v>685</v>
      </c>
      <c r="M873">
        <v>1000</v>
      </c>
      <c r="N873" s="128">
        <v>-2.7391304347826089</v>
      </c>
      <c r="O873" s="1">
        <v>42522</v>
      </c>
      <c r="P873">
        <f t="shared" si="26"/>
        <v>0</v>
      </c>
      <c r="Q873" s="1"/>
      <c r="S873">
        <v>130210</v>
      </c>
    </row>
    <row r="874" spans="1:19" x14ac:dyDescent="0.3">
      <c r="A874">
        <v>130224</v>
      </c>
      <c r="C874" t="s">
        <v>113</v>
      </c>
      <c r="D874" t="s">
        <v>129</v>
      </c>
      <c r="E874" t="s">
        <v>112</v>
      </c>
      <c r="F874" t="s">
        <v>61</v>
      </c>
      <c r="G874" t="s">
        <v>112</v>
      </c>
      <c r="H874" t="s">
        <v>61</v>
      </c>
      <c r="I874">
        <f t="shared" si="27"/>
        <v>0</v>
      </c>
      <c r="J874">
        <v>130224</v>
      </c>
      <c r="K874">
        <v>24</v>
      </c>
      <c r="L874">
        <v>718</v>
      </c>
      <c r="M874">
        <v>744</v>
      </c>
      <c r="N874" s="128">
        <v>-0.30388031790556336</v>
      </c>
      <c r="O874" s="1">
        <v>42580</v>
      </c>
      <c r="P874">
        <f t="shared" si="26"/>
        <v>0</v>
      </c>
      <c r="Q874" s="1"/>
      <c r="S874">
        <v>130224</v>
      </c>
    </row>
    <row r="875" spans="1:19" x14ac:dyDescent="0.3">
      <c r="A875">
        <v>130234</v>
      </c>
      <c r="C875" t="s">
        <v>113</v>
      </c>
      <c r="D875" t="s">
        <v>129</v>
      </c>
      <c r="E875" t="s">
        <v>112</v>
      </c>
      <c r="F875" t="s">
        <v>61</v>
      </c>
      <c r="G875" t="s">
        <v>112</v>
      </c>
      <c r="H875" t="s">
        <v>61</v>
      </c>
      <c r="I875">
        <f t="shared" si="27"/>
        <v>0</v>
      </c>
      <c r="J875">
        <v>130234</v>
      </c>
      <c r="K875">
        <v>24</v>
      </c>
      <c r="L875">
        <v>763</v>
      </c>
      <c r="M875">
        <v>741</v>
      </c>
      <c r="N875" s="128">
        <v>0.25817050988675699</v>
      </c>
      <c r="O875" s="1">
        <v>42514</v>
      </c>
      <c r="P875">
        <f t="shared" si="26"/>
        <v>0</v>
      </c>
      <c r="Q875" s="1"/>
      <c r="S875">
        <v>130234</v>
      </c>
    </row>
    <row r="876" spans="1:19" x14ac:dyDescent="0.3">
      <c r="A876">
        <v>130237</v>
      </c>
      <c r="C876" t="s">
        <v>113</v>
      </c>
      <c r="D876" t="s">
        <v>129</v>
      </c>
      <c r="E876" t="s">
        <v>114</v>
      </c>
      <c r="F876" t="s">
        <v>60</v>
      </c>
      <c r="G876" t="s">
        <v>112</v>
      </c>
      <c r="H876" t="s">
        <v>61</v>
      </c>
      <c r="I876">
        <f t="shared" si="27"/>
        <v>0</v>
      </c>
      <c r="J876">
        <v>130237</v>
      </c>
      <c r="K876">
        <v>25</v>
      </c>
      <c r="L876">
        <v>730</v>
      </c>
      <c r="M876">
        <v>815</v>
      </c>
      <c r="N876" s="128">
        <v>-0.90690850893571606</v>
      </c>
      <c r="O876" s="1">
        <v>42491</v>
      </c>
      <c r="P876">
        <f t="shared" si="26"/>
        <v>0</v>
      </c>
      <c r="Q876" s="1"/>
      <c r="S876">
        <v>130237</v>
      </c>
    </row>
    <row r="877" spans="1:19" x14ac:dyDescent="0.3">
      <c r="A877">
        <v>130282</v>
      </c>
      <c r="B877" s="8" t="s">
        <v>151</v>
      </c>
      <c r="C877" t="s">
        <v>113</v>
      </c>
      <c r="D877" t="s">
        <v>129</v>
      </c>
      <c r="E877" t="s">
        <v>112</v>
      </c>
      <c r="F877" t="s">
        <v>61</v>
      </c>
      <c r="G877" t="s">
        <v>112</v>
      </c>
      <c r="H877" t="s">
        <v>61</v>
      </c>
      <c r="I877">
        <f t="shared" si="27"/>
        <v>0</v>
      </c>
      <c r="J877">
        <v>130282</v>
      </c>
      <c r="K877">
        <v>26</v>
      </c>
      <c r="L877" s="8" t="s">
        <v>67</v>
      </c>
      <c r="M877">
        <v>1000</v>
      </c>
      <c r="N877" s="128"/>
      <c r="O877" s="1">
        <v>42374</v>
      </c>
      <c r="P877">
        <f t="shared" si="26"/>
        <v>0</v>
      </c>
      <c r="Q877" s="1"/>
      <c r="S877">
        <v>130282</v>
      </c>
    </row>
    <row r="878" spans="1:19" x14ac:dyDescent="0.3">
      <c r="A878">
        <v>130304</v>
      </c>
      <c r="C878" t="s">
        <v>113</v>
      </c>
      <c r="D878" t="s">
        <v>129</v>
      </c>
      <c r="E878" t="s">
        <v>112</v>
      </c>
      <c r="F878" t="s">
        <v>61</v>
      </c>
      <c r="G878" t="s">
        <v>112</v>
      </c>
      <c r="H878" t="s">
        <v>61</v>
      </c>
      <c r="I878">
        <f t="shared" si="27"/>
        <v>0</v>
      </c>
      <c r="J878">
        <v>130304</v>
      </c>
      <c r="K878">
        <v>26</v>
      </c>
      <c r="L878">
        <v>580</v>
      </c>
      <c r="M878">
        <v>996</v>
      </c>
      <c r="N878" s="128">
        <v>-3.6319189802689014</v>
      </c>
      <c r="O878" s="1">
        <v>42494</v>
      </c>
      <c r="P878">
        <f t="shared" si="26"/>
        <v>0</v>
      </c>
      <c r="Q878" s="1"/>
      <c r="S878">
        <v>130304</v>
      </c>
    </row>
    <row r="879" spans="1:19" x14ac:dyDescent="0.3">
      <c r="A879">
        <v>130306</v>
      </c>
      <c r="C879" t="s">
        <v>111</v>
      </c>
      <c r="D879" t="s">
        <v>130</v>
      </c>
      <c r="E879" t="s">
        <v>112</v>
      </c>
      <c r="F879" t="s">
        <v>61</v>
      </c>
      <c r="G879" t="s">
        <v>112</v>
      </c>
      <c r="H879" t="s">
        <v>61</v>
      </c>
      <c r="I879">
        <f t="shared" si="27"/>
        <v>0</v>
      </c>
      <c r="J879">
        <v>130306</v>
      </c>
      <c r="K879">
        <v>25</v>
      </c>
      <c r="L879">
        <v>730</v>
      </c>
      <c r="M879">
        <v>938</v>
      </c>
      <c r="N879" s="128">
        <v>-1.9282469639380735</v>
      </c>
      <c r="O879" s="1">
        <v>42388</v>
      </c>
      <c r="P879">
        <f t="shared" si="26"/>
        <v>0</v>
      </c>
      <c r="Q879" s="1"/>
      <c r="S879">
        <v>130306</v>
      </c>
    </row>
    <row r="880" spans="1:19" x14ac:dyDescent="0.3">
      <c r="A880">
        <v>130341</v>
      </c>
      <c r="C880" t="s">
        <v>113</v>
      </c>
      <c r="D880" t="s">
        <v>129</v>
      </c>
      <c r="E880" t="s">
        <v>112</v>
      </c>
      <c r="F880" t="s">
        <v>61</v>
      </c>
      <c r="G880" t="s">
        <v>112</v>
      </c>
      <c r="H880" t="s">
        <v>61</v>
      </c>
      <c r="I880">
        <f t="shared" si="27"/>
        <v>0</v>
      </c>
      <c r="J880">
        <v>130341</v>
      </c>
      <c r="K880">
        <v>27</v>
      </c>
      <c r="L880">
        <v>775</v>
      </c>
      <c r="M880">
        <v>1245</v>
      </c>
      <c r="N880" s="128">
        <v>-3.2826960013968915</v>
      </c>
      <c r="O880" s="1">
        <v>42397</v>
      </c>
      <c r="P880">
        <f t="shared" si="26"/>
        <v>0</v>
      </c>
      <c r="Q880" s="1"/>
      <c r="S880">
        <v>130341</v>
      </c>
    </row>
    <row r="881" spans="1:19" x14ac:dyDescent="0.3">
      <c r="A881">
        <v>130342</v>
      </c>
      <c r="C881" t="s">
        <v>113</v>
      </c>
      <c r="D881" t="s">
        <v>129</v>
      </c>
      <c r="E881" t="s">
        <v>112</v>
      </c>
      <c r="F881" t="s">
        <v>61</v>
      </c>
      <c r="G881" t="s">
        <v>112</v>
      </c>
      <c r="H881" t="s">
        <v>61</v>
      </c>
      <c r="I881">
        <f t="shared" si="27"/>
        <v>0</v>
      </c>
      <c r="J881">
        <v>130342</v>
      </c>
      <c r="K881">
        <v>22</v>
      </c>
      <c r="L881">
        <v>500</v>
      </c>
      <c r="M881">
        <v>513</v>
      </c>
      <c r="N881" s="128">
        <v>-0.22035765742859562</v>
      </c>
      <c r="O881" s="1">
        <v>42461</v>
      </c>
      <c r="P881">
        <f t="shared" si="26"/>
        <v>0</v>
      </c>
      <c r="Q881" s="1"/>
      <c r="S881">
        <v>130342</v>
      </c>
    </row>
    <row r="882" spans="1:19" x14ac:dyDescent="0.3">
      <c r="A882">
        <v>130360</v>
      </c>
      <c r="C882" t="s">
        <v>113</v>
      </c>
      <c r="D882" t="s">
        <v>129</v>
      </c>
      <c r="E882" t="s">
        <v>112</v>
      </c>
      <c r="F882" t="s">
        <v>61</v>
      </c>
      <c r="G882" t="s">
        <v>112</v>
      </c>
      <c r="H882" t="s">
        <v>61</v>
      </c>
      <c r="I882">
        <f t="shared" si="27"/>
        <v>0</v>
      </c>
      <c r="J882">
        <v>130360</v>
      </c>
      <c r="K882">
        <v>25</v>
      </c>
      <c r="L882">
        <v>582</v>
      </c>
      <c r="M882">
        <v>873</v>
      </c>
      <c r="N882" s="128">
        <v>-2.8985507246376807</v>
      </c>
      <c r="O882" s="1">
        <v>42510</v>
      </c>
      <c r="P882">
        <f t="shared" si="26"/>
        <v>0</v>
      </c>
      <c r="Q882" s="1"/>
      <c r="S882">
        <v>130360</v>
      </c>
    </row>
    <row r="883" spans="1:19" x14ac:dyDescent="0.3">
      <c r="A883">
        <v>130384</v>
      </c>
      <c r="C883" t="s">
        <v>113</v>
      </c>
      <c r="D883" t="s">
        <v>129</v>
      </c>
      <c r="E883" t="s">
        <v>112</v>
      </c>
      <c r="F883" t="s">
        <v>61</v>
      </c>
      <c r="G883" t="s">
        <v>112</v>
      </c>
      <c r="H883" t="s">
        <v>61</v>
      </c>
      <c r="I883">
        <f t="shared" si="27"/>
        <v>0</v>
      </c>
      <c r="J883">
        <v>130384</v>
      </c>
      <c r="K883">
        <v>25</v>
      </c>
      <c r="L883">
        <v>495</v>
      </c>
      <c r="M883">
        <v>796</v>
      </c>
      <c r="N883" s="128">
        <v>-3.2881800305877209</v>
      </c>
      <c r="O883" s="1">
        <v>42455</v>
      </c>
      <c r="P883">
        <f t="shared" si="26"/>
        <v>0</v>
      </c>
      <c r="Q883" s="1"/>
      <c r="S883">
        <v>130384</v>
      </c>
    </row>
    <row r="884" spans="1:19" x14ac:dyDescent="0.3">
      <c r="A884">
        <v>130387</v>
      </c>
      <c r="C884" t="s">
        <v>113</v>
      </c>
      <c r="D884" t="s">
        <v>129</v>
      </c>
      <c r="E884" t="s">
        <v>112</v>
      </c>
      <c r="F884" t="s">
        <v>61</v>
      </c>
      <c r="G884" t="s">
        <v>112</v>
      </c>
      <c r="H884" t="s">
        <v>61</v>
      </c>
      <c r="I884">
        <f t="shared" si="27"/>
        <v>0</v>
      </c>
      <c r="J884">
        <v>130387</v>
      </c>
      <c r="K884">
        <v>25</v>
      </c>
      <c r="L884">
        <v>828</v>
      </c>
      <c r="M884">
        <v>858</v>
      </c>
      <c r="N884" s="128">
        <v>-0.30404378230465184</v>
      </c>
      <c r="O884" s="1">
        <v>42503</v>
      </c>
      <c r="P884">
        <f t="shared" si="26"/>
        <v>0</v>
      </c>
      <c r="Q884" s="1"/>
      <c r="S884">
        <v>130387</v>
      </c>
    </row>
    <row r="885" spans="1:19" x14ac:dyDescent="0.3">
      <c r="A885">
        <v>130445</v>
      </c>
      <c r="C885" t="s">
        <v>113</v>
      </c>
      <c r="D885" t="s">
        <v>129</v>
      </c>
      <c r="E885" t="s">
        <v>112</v>
      </c>
      <c r="F885" t="s">
        <v>61</v>
      </c>
      <c r="G885" t="s">
        <v>112</v>
      </c>
      <c r="H885" t="s">
        <v>61</v>
      </c>
      <c r="I885">
        <f t="shared" si="27"/>
        <v>0</v>
      </c>
      <c r="J885">
        <v>130445</v>
      </c>
      <c r="K885">
        <v>25</v>
      </c>
      <c r="L885">
        <v>457</v>
      </c>
      <c r="M885">
        <v>897</v>
      </c>
      <c r="N885" s="128">
        <v>-4.2654258155203335</v>
      </c>
      <c r="O885" s="1">
        <v>42599</v>
      </c>
      <c r="P885">
        <f t="shared" si="26"/>
        <v>0</v>
      </c>
      <c r="Q885" s="1"/>
      <c r="S885">
        <v>130445</v>
      </c>
    </row>
    <row r="886" spans="1:19" x14ac:dyDescent="0.3">
      <c r="A886">
        <v>130452</v>
      </c>
      <c r="C886" t="s">
        <v>113</v>
      </c>
      <c r="D886" t="s">
        <v>129</v>
      </c>
      <c r="E886" t="s">
        <v>112</v>
      </c>
      <c r="F886" t="s">
        <v>61</v>
      </c>
      <c r="G886" t="s">
        <v>112</v>
      </c>
      <c r="H886" t="s">
        <v>61</v>
      </c>
      <c r="I886">
        <f t="shared" si="27"/>
        <v>0</v>
      </c>
      <c r="J886">
        <v>130452</v>
      </c>
      <c r="K886">
        <v>25</v>
      </c>
      <c r="L886">
        <v>638</v>
      </c>
      <c r="M886">
        <v>897</v>
      </c>
      <c r="N886" s="128">
        <v>-2.51078474140856</v>
      </c>
      <c r="O886" s="1">
        <v>42514</v>
      </c>
      <c r="P886">
        <f t="shared" si="26"/>
        <v>0</v>
      </c>
      <c r="Q886" s="1"/>
      <c r="S886">
        <v>130452</v>
      </c>
    </row>
    <row r="887" spans="1:19" x14ac:dyDescent="0.3">
      <c r="A887">
        <v>130499</v>
      </c>
      <c r="C887" t="s">
        <v>111</v>
      </c>
      <c r="D887" t="s">
        <v>130</v>
      </c>
      <c r="E887" t="s">
        <v>112</v>
      </c>
      <c r="F887" t="s">
        <v>61</v>
      </c>
      <c r="G887" t="s">
        <v>112</v>
      </c>
      <c r="H887" t="s">
        <v>61</v>
      </c>
      <c r="I887">
        <f t="shared" si="27"/>
        <v>0</v>
      </c>
      <c r="J887">
        <v>130499</v>
      </c>
      <c r="K887">
        <v>26</v>
      </c>
      <c r="L887">
        <v>832</v>
      </c>
      <c r="M887">
        <v>1021</v>
      </c>
      <c r="N887" s="128">
        <v>-1.6096750841033938</v>
      </c>
      <c r="O887" s="1">
        <v>42499</v>
      </c>
      <c r="P887">
        <f t="shared" si="26"/>
        <v>0</v>
      </c>
      <c r="Q887" s="1"/>
      <c r="S887">
        <v>130499</v>
      </c>
    </row>
    <row r="888" spans="1:19" x14ac:dyDescent="0.3">
      <c r="A888">
        <v>130500</v>
      </c>
      <c r="C888" t="s">
        <v>111</v>
      </c>
      <c r="D888" t="s">
        <v>130</v>
      </c>
      <c r="E888" t="s">
        <v>112</v>
      </c>
      <c r="F888" t="s">
        <v>61</v>
      </c>
      <c r="G888" t="s">
        <v>112</v>
      </c>
      <c r="H888" t="s">
        <v>61</v>
      </c>
      <c r="I888">
        <f t="shared" si="27"/>
        <v>0</v>
      </c>
      <c r="J888">
        <v>130500</v>
      </c>
      <c r="K888">
        <v>26</v>
      </c>
      <c r="L888">
        <v>598</v>
      </c>
      <c r="M888">
        <v>1021</v>
      </c>
      <c r="N888" s="128">
        <v>-3.6026061406123575</v>
      </c>
      <c r="O888" s="1">
        <v>42499</v>
      </c>
      <c r="P888">
        <f t="shared" si="26"/>
        <v>0</v>
      </c>
      <c r="Q888" s="1"/>
      <c r="S888">
        <v>130500</v>
      </c>
    </row>
    <row r="889" spans="1:19" x14ac:dyDescent="0.3">
      <c r="A889">
        <v>130503</v>
      </c>
      <c r="C889" t="s">
        <v>113</v>
      </c>
      <c r="D889" t="s">
        <v>129</v>
      </c>
      <c r="E889" t="s">
        <v>112</v>
      </c>
      <c r="F889" t="s">
        <v>61</v>
      </c>
      <c r="G889" t="s">
        <v>112</v>
      </c>
      <c r="H889" t="s">
        <v>61</v>
      </c>
      <c r="I889">
        <f t="shared" si="27"/>
        <v>0</v>
      </c>
      <c r="J889">
        <v>130503</v>
      </c>
      <c r="K889">
        <v>25</v>
      </c>
      <c r="L889">
        <v>755</v>
      </c>
      <c r="M889">
        <v>834</v>
      </c>
      <c r="N889" s="128">
        <v>-0.82368887498696686</v>
      </c>
      <c r="O889" s="1">
        <v>42496</v>
      </c>
      <c r="P889">
        <f t="shared" si="26"/>
        <v>0</v>
      </c>
      <c r="Q889" s="1"/>
      <c r="S889">
        <v>130503</v>
      </c>
    </row>
    <row r="890" spans="1:19" x14ac:dyDescent="0.3">
      <c r="A890">
        <v>130514</v>
      </c>
      <c r="C890" t="s">
        <v>113</v>
      </c>
      <c r="D890" t="s">
        <v>129</v>
      </c>
      <c r="E890" t="s">
        <v>112</v>
      </c>
      <c r="F890" t="s">
        <v>61</v>
      </c>
      <c r="G890" t="s">
        <v>112</v>
      </c>
      <c r="H890" t="s">
        <v>61</v>
      </c>
      <c r="I890">
        <f t="shared" si="27"/>
        <v>0</v>
      </c>
      <c r="J890">
        <v>130514</v>
      </c>
      <c r="K890">
        <v>24</v>
      </c>
      <c r="L890">
        <v>585</v>
      </c>
      <c r="M890">
        <v>691</v>
      </c>
      <c r="N890" s="128">
        <v>-1.333920593972189</v>
      </c>
      <c r="O890" s="1">
        <v>42609</v>
      </c>
      <c r="P890">
        <f t="shared" si="26"/>
        <v>0</v>
      </c>
      <c r="Q890" s="1"/>
      <c r="S890">
        <v>130514</v>
      </c>
    </row>
    <row r="891" spans="1:19" x14ac:dyDescent="0.3">
      <c r="A891">
        <v>130531</v>
      </c>
      <c r="C891" t="s">
        <v>113</v>
      </c>
      <c r="D891" t="s">
        <v>129</v>
      </c>
      <c r="E891" t="s">
        <v>112</v>
      </c>
      <c r="F891" t="s">
        <v>61</v>
      </c>
      <c r="G891" t="s">
        <v>112</v>
      </c>
      <c r="H891" t="s">
        <v>61</v>
      </c>
      <c r="I891">
        <f t="shared" si="27"/>
        <v>0</v>
      </c>
      <c r="J891">
        <v>130531</v>
      </c>
      <c r="K891">
        <v>23</v>
      </c>
      <c r="L891">
        <v>560</v>
      </c>
      <c r="M891">
        <v>589</v>
      </c>
      <c r="N891" s="128">
        <v>-0.42813907138111762</v>
      </c>
      <c r="O891" s="1">
        <v>42425</v>
      </c>
      <c r="P891">
        <f t="shared" si="26"/>
        <v>0</v>
      </c>
      <c r="Q891" s="1"/>
      <c r="S891">
        <v>130531</v>
      </c>
    </row>
    <row r="892" spans="1:19" x14ac:dyDescent="0.3">
      <c r="A892">
        <v>130535</v>
      </c>
      <c r="C892" t="s">
        <v>113</v>
      </c>
      <c r="D892" t="s">
        <v>129</v>
      </c>
      <c r="E892" t="s">
        <v>112</v>
      </c>
      <c r="F892" t="s">
        <v>61</v>
      </c>
      <c r="G892" t="s">
        <v>112</v>
      </c>
      <c r="H892" t="s">
        <v>61</v>
      </c>
      <c r="I892">
        <f t="shared" si="27"/>
        <v>0</v>
      </c>
      <c r="J892">
        <v>130535</v>
      </c>
      <c r="K892">
        <v>26</v>
      </c>
      <c r="L892">
        <v>1027</v>
      </c>
      <c r="M892">
        <v>1060</v>
      </c>
      <c r="N892" s="128">
        <v>-0.27071369975389664</v>
      </c>
      <c r="O892" s="1">
        <v>42415</v>
      </c>
      <c r="P892">
        <f t="shared" si="26"/>
        <v>0</v>
      </c>
      <c r="Q892" s="1"/>
      <c r="S892">
        <v>130535</v>
      </c>
    </row>
    <row r="893" spans="1:19" x14ac:dyDescent="0.3">
      <c r="A893">
        <v>130550</v>
      </c>
      <c r="C893" t="s">
        <v>113</v>
      </c>
      <c r="D893" t="s">
        <v>129</v>
      </c>
      <c r="E893" t="s">
        <v>112</v>
      </c>
      <c r="F893" t="s">
        <v>61</v>
      </c>
      <c r="G893" t="s">
        <v>112</v>
      </c>
      <c r="H893" t="s">
        <v>61</v>
      </c>
      <c r="I893">
        <f t="shared" si="27"/>
        <v>0</v>
      </c>
      <c r="J893">
        <v>130550</v>
      </c>
      <c r="K893">
        <v>27</v>
      </c>
      <c r="L893">
        <v>1400</v>
      </c>
      <c r="M893">
        <v>1245</v>
      </c>
      <c r="N893" s="128">
        <v>1.0825912345032302</v>
      </c>
      <c r="O893" s="1">
        <v>42444</v>
      </c>
      <c r="P893">
        <f t="shared" si="26"/>
        <v>0</v>
      </c>
      <c r="Q893" s="1"/>
      <c r="S893">
        <v>130550</v>
      </c>
    </row>
    <row r="894" spans="1:19" x14ac:dyDescent="0.3">
      <c r="A894">
        <v>130569</v>
      </c>
      <c r="C894" t="s">
        <v>113</v>
      </c>
      <c r="D894" t="s">
        <v>129</v>
      </c>
      <c r="E894" t="s">
        <v>112</v>
      </c>
      <c r="F894" t="s">
        <v>61</v>
      </c>
      <c r="G894" t="s">
        <v>112</v>
      </c>
      <c r="H894" t="s">
        <v>61</v>
      </c>
      <c r="I894">
        <f t="shared" si="27"/>
        <v>0</v>
      </c>
      <c r="J894">
        <v>130569</v>
      </c>
      <c r="K894">
        <v>24</v>
      </c>
      <c r="L894">
        <v>705</v>
      </c>
      <c r="M894">
        <v>778</v>
      </c>
      <c r="N894" s="128">
        <v>-0.81591594948027268</v>
      </c>
      <c r="O894" s="1">
        <v>42507</v>
      </c>
      <c r="P894">
        <f t="shared" si="26"/>
        <v>0</v>
      </c>
      <c r="Q894" s="1"/>
      <c r="S894">
        <v>130569</v>
      </c>
    </row>
    <row r="895" spans="1:19" x14ac:dyDescent="0.3">
      <c r="A895">
        <v>130575</v>
      </c>
      <c r="C895" t="s">
        <v>113</v>
      </c>
      <c r="D895" t="s">
        <v>129</v>
      </c>
      <c r="E895" t="s">
        <v>112</v>
      </c>
      <c r="F895" t="s">
        <v>61</v>
      </c>
      <c r="G895" t="s">
        <v>112</v>
      </c>
      <c r="H895" t="s">
        <v>61</v>
      </c>
      <c r="I895">
        <f t="shared" si="27"/>
        <v>0</v>
      </c>
      <c r="J895">
        <v>130575</v>
      </c>
      <c r="K895">
        <v>27</v>
      </c>
      <c r="L895">
        <v>1190</v>
      </c>
      <c r="M895">
        <v>1131</v>
      </c>
      <c r="N895" s="128">
        <v>0.4536193441740668</v>
      </c>
      <c r="O895" s="1">
        <v>42475</v>
      </c>
      <c r="P895">
        <f t="shared" si="26"/>
        <v>0</v>
      </c>
      <c r="Q895" s="1"/>
      <c r="S895">
        <v>130575</v>
      </c>
    </row>
    <row r="896" spans="1:19" x14ac:dyDescent="0.3">
      <c r="A896">
        <v>130610</v>
      </c>
      <c r="C896" t="s">
        <v>113</v>
      </c>
      <c r="D896" t="s">
        <v>129</v>
      </c>
      <c r="E896" t="s">
        <v>112</v>
      </c>
      <c r="F896" t="s">
        <v>61</v>
      </c>
      <c r="G896" t="s">
        <v>112</v>
      </c>
      <c r="H896" t="s">
        <v>61</v>
      </c>
      <c r="I896">
        <f t="shared" si="27"/>
        <v>0</v>
      </c>
      <c r="J896">
        <v>130610</v>
      </c>
      <c r="K896">
        <v>27</v>
      </c>
      <c r="L896">
        <v>1268</v>
      </c>
      <c r="M896">
        <v>1222</v>
      </c>
      <c r="N896" s="128">
        <v>0.32733224222585927</v>
      </c>
      <c r="O896" s="1">
        <v>42601</v>
      </c>
      <c r="P896">
        <f t="shared" si="26"/>
        <v>0</v>
      </c>
      <c r="Q896" s="1"/>
      <c r="S896">
        <v>130610</v>
      </c>
    </row>
    <row r="897" spans="1:19" x14ac:dyDescent="0.3">
      <c r="A897">
        <v>130615</v>
      </c>
      <c r="C897" t="s">
        <v>111</v>
      </c>
      <c r="D897" t="s">
        <v>130</v>
      </c>
      <c r="E897" t="s">
        <v>112</v>
      </c>
      <c r="F897" t="s">
        <v>61</v>
      </c>
      <c r="G897" t="s">
        <v>112</v>
      </c>
      <c r="H897" t="s">
        <v>61</v>
      </c>
      <c r="I897">
        <f t="shared" si="27"/>
        <v>0</v>
      </c>
      <c r="J897">
        <v>130615</v>
      </c>
      <c r="K897">
        <v>25</v>
      </c>
      <c r="L897">
        <v>669</v>
      </c>
      <c r="M897">
        <v>938</v>
      </c>
      <c r="N897" s="128">
        <v>-2.4937424677852968</v>
      </c>
      <c r="O897" s="1">
        <v>42388</v>
      </c>
      <c r="P897">
        <f t="shared" si="26"/>
        <v>0</v>
      </c>
      <c r="Q897" s="1"/>
      <c r="S897">
        <v>130615</v>
      </c>
    </row>
    <row r="898" spans="1:19" x14ac:dyDescent="0.3">
      <c r="A898">
        <v>130641</v>
      </c>
      <c r="C898" t="s">
        <v>113</v>
      </c>
      <c r="D898" t="s">
        <v>129</v>
      </c>
      <c r="E898" t="s">
        <v>112</v>
      </c>
      <c r="F898" t="s">
        <v>61</v>
      </c>
      <c r="G898" t="s">
        <v>112</v>
      </c>
      <c r="H898" t="s">
        <v>61</v>
      </c>
      <c r="I898">
        <f t="shared" si="27"/>
        <v>0</v>
      </c>
      <c r="J898">
        <v>130641</v>
      </c>
      <c r="K898">
        <v>23</v>
      </c>
      <c r="L898">
        <v>445</v>
      </c>
      <c r="M898">
        <v>673</v>
      </c>
      <c r="N898" s="128">
        <v>-2.9459267394534527</v>
      </c>
      <c r="O898" s="1">
        <v>42661</v>
      </c>
      <c r="P898">
        <f t="shared" ref="P898:P961" si="28">IF(J898=S898,0,1)</f>
        <v>0</v>
      </c>
      <c r="Q898" s="1"/>
      <c r="S898">
        <v>130641</v>
      </c>
    </row>
    <row r="899" spans="1:19" x14ac:dyDescent="0.3">
      <c r="A899">
        <v>130683</v>
      </c>
      <c r="C899" t="s">
        <v>113</v>
      </c>
      <c r="D899" t="s">
        <v>129</v>
      </c>
      <c r="E899" t="s">
        <v>112</v>
      </c>
      <c r="F899" t="s">
        <v>61</v>
      </c>
      <c r="G899" t="s">
        <v>112</v>
      </c>
      <c r="H899" t="s">
        <v>61</v>
      </c>
      <c r="I899">
        <f t="shared" ref="I899:I962" si="29">IF(A899=S899,0,1)</f>
        <v>0</v>
      </c>
      <c r="J899">
        <v>130683</v>
      </c>
      <c r="K899">
        <v>26</v>
      </c>
      <c r="L899">
        <v>1007</v>
      </c>
      <c r="M899">
        <v>996</v>
      </c>
      <c r="N899" s="128">
        <v>9.6036319189802682E-2</v>
      </c>
      <c r="O899" s="1">
        <v>42426</v>
      </c>
      <c r="P899">
        <f t="shared" si="28"/>
        <v>0</v>
      </c>
      <c r="Q899" s="1"/>
      <c r="S899">
        <v>130683</v>
      </c>
    </row>
    <row r="900" spans="1:19" x14ac:dyDescent="0.3">
      <c r="A900">
        <v>130703</v>
      </c>
      <c r="C900" t="s">
        <v>111</v>
      </c>
      <c r="D900" t="s">
        <v>130</v>
      </c>
      <c r="E900" t="s">
        <v>112</v>
      </c>
      <c r="F900" t="s">
        <v>61</v>
      </c>
      <c r="G900" t="s">
        <v>112</v>
      </c>
      <c r="H900" t="s">
        <v>61</v>
      </c>
      <c r="I900">
        <f t="shared" si="29"/>
        <v>0</v>
      </c>
      <c r="J900">
        <v>130703</v>
      </c>
      <c r="K900">
        <v>26</v>
      </c>
      <c r="L900">
        <v>915</v>
      </c>
      <c r="M900">
        <v>1086</v>
      </c>
      <c r="N900" s="128">
        <v>-1.3692049003122748</v>
      </c>
      <c r="O900" s="1">
        <v>42446</v>
      </c>
      <c r="P900">
        <f t="shared" si="28"/>
        <v>0</v>
      </c>
      <c r="Q900" s="1"/>
      <c r="S900">
        <v>130703</v>
      </c>
    </row>
    <row r="901" spans="1:19" x14ac:dyDescent="0.3">
      <c r="A901">
        <v>130762</v>
      </c>
      <c r="C901" t="s">
        <v>113</v>
      </c>
      <c r="D901" t="s">
        <v>129</v>
      </c>
      <c r="E901" t="s">
        <v>112</v>
      </c>
      <c r="F901" t="s">
        <v>61</v>
      </c>
      <c r="G901" t="s">
        <v>112</v>
      </c>
      <c r="H901" t="s">
        <v>61</v>
      </c>
      <c r="I901">
        <f t="shared" si="29"/>
        <v>0</v>
      </c>
      <c r="J901">
        <v>130762</v>
      </c>
      <c r="K901">
        <v>23</v>
      </c>
      <c r="L901">
        <v>745</v>
      </c>
      <c r="M901">
        <v>639</v>
      </c>
      <c r="N901" s="128">
        <v>1.4424712526365926</v>
      </c>
      <c r="O901" s="1">
        <v>42411</v>
      </c>
      <c r="P901">
        <f t="shared" si="28"/>
        <v>0</v>
      </c>
      <c r="Q901" s="1"/>
      <c r="S901">
        <v>130762</v>
      </c>
    </row>
    <row r="902" spans="1:19" x14ac:dyDescent="0.3">
      <c r="A902">
        <v>130764</v>
      </c>
      <c r="C902" t="s">
        <v>113</v>
      </c>
      <c r="D902" t="s">
        <v>129</v>
      </c>
      <c r="E902" t="s">
        <v>112</v>
      </c>
      <c r="F902" t="s">
        <v>61</v>
      </c>
      <c r="G902" t="s">
        <v>112</v>
      </c>
      <c r="H902" t="s">
        <v>61</v>
      </c>
      <c r="I902">
        <f t="shared" si="29"/>
        <v>0</v>
      </c>
      <c r="J902">
        <v>130764</v>
      </c>
      <c r="K902">
        <v>24</v>
      </c>
      <c r="L902">
        <v>700</v>
      </c>
      <c r="M902">
        <v>708</v>
      </c>
      <c r="N902" s="128">
        <v>-9.8255956767379027E-2</v>
      </c>
      <c r="O902" s="1">
        <v>42411</v>
      </c>
      <c r="P902">
        <f t="shared" si="28"/>
        <v>0</v>
      </c>
      <c r="Q902" s="1"/>
      <c r="S902">
        <v>130764</v>
      </c>
    </row>
    <row r="903" spans="1:19" x14ac:dyDescent="0.3">
      <c r="A903">
        <v>130805</v>
      </c>
      <c r="C903" t="s">
        <v>113</v>
      </c>
      <c r="D903" t="s">
        <v>129</v>
      </c>
      <c r="E903" t="s">
        <v>112</v>
      </c>
      <c r="F903" t="s">
        <v>61</v>
      </c>
      <c r="G903" t="s">
        <v>112</v>
      </c>
      <c r="H903" t="s">
        <v>61</v>
      </c>
      <c r="I903">
        <f t="shared" si="29"/>
        <v>0</v>
      </c>
      <c r="J903">
        <v>130805</v>
      </c>
      <c r="K903">
        <v>26</v>
      </c>
      <c r="L903">
        <v>800</v>
      </c>
      <c r="M903">
        <v>975</v>
      </c>
      <c r="N903" s="128">
        <v>-1.5607580824972129</v>
      </c>
      <c r="O903" s="1">
        <v>42453</v>
      </c>
      <c r="P903">
        <f t="shared" si="28"/>
        <v>0</v>
      </c>
      <c r="Q903" s="1"/>
      <c r="S903">
        <v>130805</v>
      </c>
    </row>
    <row r="904" spans="1:19" x14ac:dyDescent="0.3">
      <c r="A904">
        <v>130807</v>
      </c>
      <c r="C904" t="s">
        <v>113</v>
      </c>
      <c r="D904" t="s">
        <v>129</v>
      </c>
      <c r="E904" t="s">
        <v>112</v>
      </c>
      <c r="F904" t="s">
        <v>61</v>
      </c>
      <c r="G904" t="s">
        <v>112</v>
      </c>
      <c r="H904" t="s">
        <v>61</v>
      </c>
      <c r="I904">
        <f t="shared" si="29"/>
        <v>0</v>
      </c>
      <c r="J904">
        <v>130807</v>
      </c>
      <c r="K904">
        <v>23</v>
      </c>
      <c r="L904">
        <v>620</v>
      </c>
      <c r="M904">
        <v>623</v>
      </c>
      <c r="N904" s="128">
        <v>-4.187312443296811E-2</v>
      </c>
      <c r="O904" s="1">
        <v>42150</v>
      </c>
      <c r="P904">
        <f t="shared" si="28"/>
        <v>0</v>
      </c>
      <c r="Q904" s="1"/>
      <c r="S904">
        <v>130807</v>
      </c>
    </row>
    <row r="905" spans="1:19" x14ac:dyDescent="0.3">
      <c r="A905">
        <v>130838</v>
      </c>
      <c r="C905" t="s">
        <v>113</v>
      </c>
      <c r="D905" t="s">
        <v>129</v>
      </c>
      <c r="E905" t="s">
        <v>112</v>
      </c>
      <c r="F905" t="s">
        <v>61</v>
      </c>
      <c r="G905" t="s">
        <v>112</v>
      </c>
      <c r="H905" t="s">
        <v>61</v>
      </c>
      <c r="I905">
        <f t="shared" si="29"/>
        <v>0</v>
      </c>
      <c r="J905">
        <v>130838</v>
      </c>
      <c r="K905">
        <v>25</v>
      </c>
      <c r="L905">
        <v>858</v>
      </c>
      <c r="M905">
        <v>873</v>
      </c>
      <c r="N905" s="128">
        <v>-0.14940983116689077</v>
      </c>
      <c r="O905" s="1">
        <v>42488</v>
      </c>
      <c r="P905">
        <f t="shared" si="28"/>
        <v>0</v>
      </c>
      <c r="Q905" s="1"/>
      <c r="S905">
        <v>130838</v>
      </c>
    </row>
    <row r="906" spans="1:19" x14ac:dyDescent="0.3">
      <c r="A906">
        <v>130866</v>
      </c>
      <c r="C906" t="s">
        <v>113</v>
      </c>
      <c r="D906" t="s">
        <v>129</v>
      </c>
      <c r="E906" t="s">
        <v>112</v>
      </c>
      <c r="F906" t="s">
        <v>61</v>
      </c>
      <c r="G906" t="s">
        <v>112</v>
      </c>
      <c r="H906" t="s">
        <v>61</v>
      </c>
      <c r="I906">
        <f t="shared" si="29"/>
        <v>0</v>
      </c>
      <c r="J906">
        <v>130866</v>
      </c>
      <c r="K906">
        <v>24</v>
      </c>
      <c r="L906">
        <v>623</v>
      </c>
      <c r="M906">
        <v>688</v>
      </c>
      <c r="N906" s="128">
        <v>-0.82153690596562179</v>
      </c>
      <c r="O906" s="1">
        <v>42502</v>
      </c>
      <c r="P906">
        <f t="shared" si="28"/>
        <v>0</v>
      </c>
      <c r="Q906" s="1"/>
      <c r="S906">
        <v>130866</v>
      </c>
    </row>
    <row r="907" spans="1:19" x14ac:dyDescent="0.3">
      <c r="A907">
        <v>130915</v>
      </c>
      <c r="C907" t="s">
        <v>113</v>
      </c>
      <c r="D907" t="s">
        <v>129</v>
      </c>
      <c r="E907" t="s">
        <v>112</v>
      </c>
      <c r="F907" t="s">
        <v>61</v>
      </c>
      <c r="G907" t="s">
        <v>112</v>
      </c>
      <c r="H907" t="s">
        <v>61</v>
      </c>
      <c r="I907">
        <f t="shared" si="29"/>
        <v>0</v>
      </c>
      <c r="J907">
        <v>130915</v>
      </c>
      <c r="K907">
        <v>25</v>
      </c>
      <c r="L907">
        <v>952</v>
      </c>
      <c r="M907">
        <v>838</v>
      </c>
      <c r="N907" s="128">
        <v>1.1829407491958077</v>
      </c>
      <c r="O907" s="1">
        <v>42383</v>
      </c>
      <c r="P907">
        <f t="shared" si="28"/>
        <v>0</v>
      </c>
      <c r="Q907" s="1"/>
      <c r="S907">
        <v>130915</v>
      </c>
    </row>
    <row r="908" spans="1:19" x14ac:dyDescent="0.3">
      <c r="A908">
        <v>130932</v>
      </c>
      <c r="C908" t="s">
        <v>113</v>
      </c>
      <c r="D908" t="s">
        <v>129</v>
      </c>
      <c r="E908" t="s">
        <v>112</v>
      </c>
      <c r="F908" t="s">
        <v>61</v>
      </c>
      <c r="G908" t="s">
        <v>114</v>
      </c>
      <c r="H908" t="s">
        <v>60</v>
      </c>
      <c r="I908">
        <f t="shared" si="29"/>
        <v>0</v>
      </c>
      <c r="J908">
        <v>130932</v>
      </c>
      <c r="K908">
        <v>27</v>
      </c>
      <c r="L908">
        <v>1235</v>
      </c>
      <c r="M908">
        <v>1153</v>
      </c>
      <c r="N908" s="128">
        <v>0.61842452581168217</v>
      </c>
      <c r="O908" s="1">
        <v>42517</v>
      </c>
      <c r="P908">
        <f t="shared" si="28"/>
        <v>0</v>
      </c>
      <c r="Q908" s="1"/>
      <c r="S908">
        <v>130932</v>
      </c>
    </row>
    <row r="909" spans="1:19" x14ac:dyDescent="0.3">
      <c r="A909">
        <v>130937</v>
      </c>
      <c r="C909" t="s">
        <v>113</v>
      </c>
      <c r="D909" t="s">
        <v>129</v>
      </c>
      <c r="E909" t="s">
        <v>112</v>
      </c>
      <c r="F909" t="s">
        <v>61</v>
      </c>
      <c r="G909" t="s">
        <v>112</v>
      </c>
      <c r="H909" t="s">
        <v>61</v>
      </c>
      <c r="I909">
        <f t="shared" si="29"/>
        <v>0</v>
      </c>
      <c r="J909">
        <v>130937</v>
      </c>
      <c r="K909">
        <v>27</v>
      </c>
      <c r="L909">
        <v>850</v>
      </c>
      <c r="M909">
        <v>1222</v>
      </c>
      <c r="N909" s="128">
        <v>-2.6471216110439051</v>
      </c>
      <c r="O909" s="1">
        <v>42462</v>
      </c>
      <c r="P909">
        <f t="shared" si="28"/>
        <v>0</v>
      </c>
      <c r="Q909" s="1"/>
      <c r="S909">
        <v>130937</v>
      </c>
    </row>
    <row r="910" spans="1:19" x14ac:dyDescent="0.3">
      <c r="A910">
        <v>130943</v>
      </c>
      <c r="C910" t="s">
        <v>116</v>
      </c>
      <c r="D910" t="s">
        <v>130</v>
      </c>
      <c r="E910" t="s">
        <v>112</v>
      </c>
      <c r="F910" t="s">
        <v>61</v>
      </c>
      <c r="G910" t="s">
        <v>112</v>
      </c>
      <c r="H910" t="s">
        <v>61</v>
      </c>
      <c r="I910">
        <f t="shared" si="29"/>
        <v>0</v>
      </c>
      <c r="J910">
        <v>130943</v>
      </c>
      <c r="K910">
        <v>22</v>
      </c>
      <c r="L910">
        <v>416</v>
      </c>
      <c r="M910">
        <v>484</v>
      </c>
      <c r="N910" s="128">
        <v>-1.2217031979877828</v>
      </c>
      <c r="O910" s="1">
        <v>42330</v>
      </c>
      <c r="P910">
        <f t="shared" si="28"/>
        <v>0</v>
      </c>
      <c r="Q910" s="1"/>
      <c r="S910">
        <v>130943</v>
      </c>
    </row>
    <row r="911" spans="1:19" x14ac:dyDescent="0.3">
      <c r="A911">
        <v>130948</v>
      </c>
      <c r="C911" t="s">
        <v>116</v>
      </c>
      <c r="D911" t="s">
        <v>130</v>
      </c>
      <c r="E911" t="s">
        <v>112</v>
      </c>
      <c r="F911" t="s">
        <v>61</v>
      </c>
      <c r="G911" t="s">
        <v>112</v>
      </c>
      <c r="H911" t="s">
        <v>61</v>
      </c>
      <c r="I911">
        <f t="shared" si="29"/>
        <v>0</v>
      </c>
      <c r="J911">
        <v>130948</v>
      </c>
      <c r="K911">
        <v>22</v>
      </c>
      <c r="L911">
        <v>370</v>
      </c>
      <c r="M911">
        <v>484</v>
      </c>
      <c r="N911" s="128">
        <v>-2.0481494789795183</v>
      </c>
      <c r="O911" s="1">
        <v>42323</v>
      </c>
      <c r="P911">
        <f t="shared" si="28"/>
        <v>0</v>
      </c>
      <c r="Q911" s="1"/>
      <c r="S911">
        <v>130948</v>
      </c>
    </row>
    <row r="912" spans="1:19" x14ac:dyDescent="0.3">
      <c r="A912">
        <v>130950</v>
      </c>
      <c r="C912" t="s">
        <v>116</v>
      </c>
      <c r="D912" t="s">
        <v>130</v>
      </c>
      <c r="E912" t="s">
        <v>112</v>
      </c>
      <c r="F912" t="s">
        <v>61</v>
      </c>
      <c r="G912" t="s">
        <v>112</v>
      </c>
      <c r="H912" t="s">
        <v>61</v>
      </c>
      <c r="I912">
        <f t="shared" si="29"/>
        <v>0</v>
      </c>
      <c r="J912">
        <v>130950</v>
      </c>
      <c r="K912">
        <v>22</v>
      </c>
      <c r="L912">
        <v>400</v>
      </c>
      <c r="M912">
        <v>484</v>
      </c>
      <c r="N912" s="128">
        <v>-1.5091627739849083</v>
      </c>
      <c r="O912" s="1">
        <v>42324</v>
      </c>
      <c r="P912">
        <f t="shared" si="28"/>
        <v>0</v>
      </c>
      <c r="Q912" s="1"/>
      <c r="S912">
        <v>130950</v>
      </c>
    </row>
    <row r="913" spans="1:19" x14ac:dyDescent="0.3">
      <c r="A913">
        <v>130992</v>
      </c>
      <c r="C913" t="s">
        <v>113</v>
      </c>
      <c r="D913" t="s">
        <v>129</v>
      </c>
      <c r="E913" t="s">
        <v>112</v>
      </c>
      <c r="F913" t="s">
        <v>61</v>
      </c>
      <c r="G913" t="s">
        <v>112</v>
      </c>
      <c r="H913" t="s">
        <v>61</v>
      </c>
      <c r="I913">
        <f t="shared" si="29"/>
        <v>0</v>
      </c>
      <c r="J913">
        <v>130992</v>
      </c>
      <c r="K913">
        <v>24</v>
      </c>
      <c r="L913">
        <v>685</v>
      </c>
      <c r="M913">
        <v>800</v>
      </c>
      <c r="N913" s="128">
        <v>-1.25</v>
      </c>
      <c r="O913" s="1">
        <v>42487</v>
      </c>
      <c r="P913">
        <f t="shared" si="28"/>
        <v>0</v>
      </c>
      <c r="Q913" s="1"/>
      <c r="S913">
        <v>130992</v>
      </c>
    </row>
    <row r="914" spans="1:19" x14ac:dyDescent="0.3">
      <c r="A914">
        <v>131023</v>
      </c>
      <c r="C914" t="s">
        <v>111</v>
      </c>
      <c r="D914" t="s">
        <v>130</v>
      </c>
      <c r="E914" t="s">
        <v>112</v>
      </c>
      <c r="F914" t="s">
        <v>61</v>
      </c>
      <c r="G914" t="s">
        <v>112</v>
      </c>
      <c r="H914" t="s">
        <v>61</v>
      </c>
      <c r="I914">
        <f t="shared" si="29"/>
        <v>0</v>
      </c>
      <c r="J914">
        <v>131023</v>
      </c>
      <c r="K914">
        <v>27</v>
      </c>
      <c r="L914">
        <v>965</v>
      </c>
      <c r="M914">
        <v>1082</v>
      </c>
      <c r="N914" s="128">
        <v>-0.94028771196656746</v>
      </c>
      <c r="O914" s="1">
        <v>42503</v>
      </c>
      <c r="P914">
        <f t="shared" si="28"/>
        <v>0</v>
      </c>
      <c r="Q914" s="1"/>
      <c r="S914">
        <v>131023</v>
      </c>
    </row>
    <row r="915" spans="1:19" x14ac:dyDescent="0.3">
      <c r="A915">
        <v>131026</v>
      </c>
      <c r="C915" t="s">
        <v>111</v>
      </c>
      <c r="D915" t="s">
        <v>130</v>
      </c>
      <c r="E915" t="s">
        <v>112</v>
      </c>
      <c r="F915" t="s">
        <v>61</v>
      </c>
      <c r="G915" t="s">
        <v>114</v>
      </c>
      <c r="H915" t="s">
        <v>60</v>
      </c>
      <c r="I915">
        <f t="shared" si="29"/>
        <v>0</v>
      </c>
      <c r="J915">
        <v>131026</v>
      </c>
      <c r="K915">
        <v>27</v>
      </c>
      <c r="L915">
        <v>945</v>
      </c>
      <c r="M915">
        <v>1082</v>
      </c>
      <c r="N915" s="128">
        <v>-1.1010206541830747</v>
      </c>
      <c r="O915" s="1">
        <v>42503</v>
      </c>
      <c r="P915">
        <f t="shared" si="28"/>
        <v>0</v>
      </c>
      <c r="Q915" s="1"/>
      <c r="S915">
        <v>131026</v>
      </c>
    </row>
    <row r="916" spans="1:19" x14ac:dyDescent="0.3">
      <c r="A916">
        <v>131059</v>
      </c>
      <c r="C916" t="s">
        <v>113</v>
      </c>
      <c r="D916" t="s">
        <v>129</v>
      </c>
      <c r="E916" t="s">
        <v>112</v>
      </c>
      <c r="F916" t="s">
        <v>61</v>
      </c>
      <c r="G916" t="s">
        <v>112</v>
      </c>
      <c r="H916" t="s">
        <v>61</v>
      </c>
      <c r="I916">
        <f t="shared" si="29"/>
        <v>0</v>
      </c>
      <c r="J916">
        <v>131059</v>
      </c>
      <c r="K916">
        <v>26</v>
      </c>
      <c r="L916">
        <v>990</v>
      </c>
      <c r="M916">
        <v>1038</v>
      </c>
      <c r="N916" s="128">
        <v>-0.40211108318673033</v>
      </c>
      <c r="O916" s="1">
        <v>42494</v>
      </c>
      <c r="P916">
        <f t="shared" si="28"/>
        <v>0</v>
      </c>
      <c r="Q916" s="1"/>
      <c r="S916">
        <v>131059</v>
      </c>
    </row>
    <row r="917" spans="1:19" x14ac:dyDescent="0.3">
      <c r="A917">
        <v>131124</v>
      </c>
      <c r="C917" t="s">
        <v>113</v>
      </c>
      <c r="D917" t="s">
        <v>129</v>
      </c>
      <c r="E917" t="s">
        <v>112</v>
      </c>
      <c r="F917" t="s">
        <v>61</v>
      </c>
      <c r="G917" t="s">
        <v>112</v>
      </c>
      <c r="H917" t="s">
        <v>61</v>
      </c>
      <c r="I917">
        <f t="shared" si="29"/>
        <v>0</v>
      </c>
      <c r="J917">
        <v>131124</v>
      </c>
      <c r="K917">
        <v>26</v>
      </c>
      <c r="L917">
        <v>1130</v>
      </c>
      <c r="M917">
        <v>1064</v>
      </c>
      <c r="N917" s="128">
        <v>0.53939195815626018</v>
      </c>
      <c r="O917" s="1">
        <v>42460</v>
      </c>
      <c r="P917">
        <f t="shared" si="28"/>
        <v>0</v>
      </c>
      <c r="Q917" s="1"/>
      <c r="S917">
        <v>131124</v>
      </c>
    </row>
    <row r="918" spans="1:19" x14ac:dyDescent="0.3">
      <c r="A918">
        <v>131139</v>
      </c>
      <c r="C918" t="s">
        <v>113</v>
      </c>
      <c r="D918" t="s">
        <v>129</v>
      </c>
      <c r="E918" t="s">
        <v>112</v>
      </c>
      <c r="F918" t="s">
        <v>61</v>
      </c>
      <c r="G918" t="s">
        <v>112</v>
      </c>
      <c r="H918" t="s">
        <v>61</v>
      </c>
      <c r="I918">
        <f t="shared" si="29"/>
        <v>0</v>
      </c>
      <c r="J918">
        <v>131139</v>
      </c>
      <c r="K918">
        <v>25</v>
      </c>
      <c r="L918">
        <v>649</v>
      </c>
      <c r="M918">
        <v>893</v>
      </c>
      <c r="N918" s="128">
        <v>-2.3759676712595548</v>
      </c>
      <c r="O918" s="1">
        <v>42529</v>
      </c>
      <c r="P918">
        <f t="shared" si="28"/>
        <v>0</v>
      </c>
      <c r="Q918" s="1"/>
      <c r="S918">
        <v>131139</v>
      </c>
    </row>
    <row r="919" spans="1:19" x14ac:dyDescent="0.3">
      <c r="A919">
        <v>131151</v>
      </c>
      <c r="C919" t="s">
        <v>113</v>
      </c>
      <c r="D919" t="s">
        <v>129</v>
      </c>
      <c r="E919" t="s">
        <v>112</v>
      </c>
      <c r="F919" t="s">
        <v>61</v>
      </c>
      <c r="G919" t="s">
        <v>112</v>
      </c>
      <c r="H919" t="s">
        <v>61</v>
      </c>
      <c r="I919">
        <f t="shared" si="29"/>
        <v>0</v>
      </c>
      <c r="J919">
        <v>131151</v>
      </c>
      <c r="K919">
        <v>22</v>
      </c>
      <c r="L919">
        <v>503</v>
      </c>
      <c r="M919">
        <v>484</v>
      </c>
      <c r="N919" s="128">
        <v>0.34135824649658641</v>
      </c>
      <c r="O919" s="1">
        <v>42650</v>
      </c>
      <c r="P919">
        <f t="shared" si="28"/>
        <v>0</v>
      </c>
      <c r="Q919" s="1"/>
      <c r="S919">
        <v>131151</v>
      </c>
    </row>
    <row r="920" spans="1:19" x14ac:dyDescent="0.3">
      <c r="A920">
        <v>131187</v>
      </c>
      <c r="C920" t="s">
        <v>111</v>
      </c>
      <c r="D920" t="s">
        <v>130</v>
      </c>
      <c r="E920" t="s">
        <v>112</v>
      </c>
      <c r="F920" t="s">
        <v>61</v>
      </c>
      <c r="G920" t="s">
        <v>112</v>
      </c>
      <c r="H920" t="s">
        <v>61</v>
      </c>
      <c r="I920">
        <f t="shared" si="29"/>
        <v>0</v>
      </c>
      <c r="J920">
        <v>131187</v>
      </c>
      <c r="K920">
        <v>21</v>
      </c>
      <c r="L920">
        <v>436</v>
      </c>
      <c r="M920">
        <v>456</v>
      </c>
      <c r="N920" s="128">
        <v>-0.38138825324180009</v>
      </c>
      <c r="O920" s="1">
        <v>42593</v>
      </c>
      <c r="P920">
        <f t="shared" si="28"/>
        <v>0</v>
      </c>
      <c r="Q920" s="1"/>
      <c r="S920">
        <v>131187</v>
      </c>
    </row>
    <row r="921" spans="1:19" x14ac:dyDescent="0.3">
      <c r="A921">
        <v>131190</v>
      </c>
      <c r="C921" t="s">
        <v>111</v>
      </c>
      <c r="D921" t="s">
        <v>130</v>
      </c>
      <c r="E921" t="s">
        <v>112</v>
      </c>
      <c r="F921" t="s">
        <v>61</v>
      </c>
      <c r="G921" t="s">
        <v>112</v>
      </c>
      <c r="H921" t="s">
        <v>61</v>
      </c>
      <c r="I921">
        <f t="shared" si="29"/>
        <v>0</v>
      </c>
      <c r="J921">
        <v>131190</v>
      </c>
      <c r="K921">
        <v>21</v>
      </c>
      <c r="L921">
        <v>349</v>
      </c>
      <c r="M921">
        <v>456</v>
      </c>
      <c r="N921" s="128">
        <v>-2.0404271548436306</v>
      </c>
      <c r="O921" s="1">
        <v>42435</v>
      </c>
      <c r="P921">
        <f t="shared" si="28"/>
        <v>0</v>
      </c>
      <c r="Q921" s="1"/>
      <c r="S921">
        <v>131190</v>
      </c>
    </row>
    <row r="922" spans="1:19" x14ac:dyDescent="0.3">
      <c r="A922">
        <v>131196</v>
      </c>
      <c r="C922" t="s">
        <v>113</v>
      </c>
      <c r="D922" t="s">
        <v>129</v>
      </c>
      <c r="E922" t="s">
        <v>112</v>
      </c>
      <c r="F922" t="s">
        <v>61</v>
      </c>
      <c r="G922" t="s">
        <v>112</v>
      </c>
      <c r="H922" t="s">
        <v>61</v>
      </c>
      <c r="I922">
        <f t="shared" si="29"/>
        <v>0</v>
      </c>
      <c r="J922">
        <v>131196</v>
      </c>
      <c r="K922">
        <v>22</v>
      </c>
      <c r="L922">
        <v>536</v>
      </c>
      <c r="M922">
        <v>513</v>
      </c>
      <c r="N922" s="128">
        <v>0.38986354775828458</v>
      </c>
      <c r="O922" s="1">
        <v>42413</v>
      </c>
      <c r="P922">
        <f t="shared" si="28"/>
        <v>0</v>
      </c>
      <c r="Q922" s="1"/>
      <c r="S922">
        <v>131196</v>
      </c>
    </row>
    <row r="923" spans="1:19" x14ac:dyDescent="0.3">
      <c r="A923">
        <v>131197</v>
      </c>
      <c r="C923" t="s">
        <v>113</v>
      </c>
      <c r="D923" t="s">
        <v>129</v>
      </c>
      <c r="E923" t="s">
        <v>112</v>
      </c>
      <c r="F923" t="s">
        <v>61</v>
      </c>
      <c r="G923" t="s">
        <v>112</v>
      </c>
      <c r="H923" t="s">
        <v>61</v>
      </c>
      <c r="I923">
        <f t="shared" si="29"/>
        <v>0</v>
      </c>
      <c r="J923">
        <v>131197</v>
      </c>
      <c r="K923">
        <v>24</v>
      </c>
      <c r="L923">
        <v>669</v>
      </c>
      <c r="M923">
        <v>741</v>
      </c>
      <c r="N923" s="128">
        <v>-0.84492166872029573</v>
      </c>
      <c r="O923" s="1">
        <v>42474</v>
      </c>
      <c r="P923">
        <f t="shared" si="28"/>
        <v>0</v>
      </c>
      <c r="Q923" s="1"/>
      <c r="S923">
        <v>131197</v>
      </c>
    </row>
    <row r="924" spans="1:19" x14ac:dyDescent="0.3">
      <c r="A924">
        <v>131231</v>
      </c>
      <c r="C924" t="s">
        <v>113</v>
      </c>
      <c r="D924" t="s">
        <v>129</v>
      </c>
      <c r="E924" t="s">
        <v>112</v>
      </c>
      <c r="F924" t="s">
        <v>61</v>
      </c>
      <c r="G924" t="s">
        <v>112</v>
      </c>
      <c r="H924" t="s">
        <v>61</v>
      </c>
      <c r="I924">
        <f t="shared" si="29"/>
        <v>0</v>
      </c>
      <c r="J924">
        <v>131231</v>
      </c>
      <c r="K924">
        <v>25</v>
      </c>
      <c r="L924">
        <v>473</v>
      </c>
      <c r="M924">
        <v>834</v>
      </c>
      <c r="N924" s="128">
        <v>-3.7639453654467725</v>
      </c>
      <c r="O924" s="1">
        <v>42598</v>
      </c>
      <c r="P924">
        <f t="shared" si="28"/>
        <v>0</v>
      </c>
      <c r="Q924" s="1"/>
      <c r="S924">
        <v>131231</v>
      </c>
    </row>
    <row r="925" spans="1:19" x14ac:dyDescent="0.3">
      <c r="A925">
        <v>131411</v>
      </c>
      <c r="C925" t="s">
        <v>113</v>
      </c>
      <c r="D925" t="s">
        <v>129</v>
      </c>
      <c r="E925" t="s">
        <v>112</v>
      </c>
      <c r="F925" t="s">
        <v>61</v>
      </c>
      <c r="G925" t="s">
        <v>112</v>
      </c>
      <c r="H925" t="s">
        <v>61</v>
      </c>
      <c r="I925">
        <f t="shared" si="29"/>
        <v>0</v>
      </c>
      <c r="J925">
        <v>131411</v>
      </c>
      <c r="K925">
        <v>22</v>
      </c>
      <c r="L925">
        <v>595</v>
      </c>
      <c r="M925">
        <v>499</v>
      </c>
      <c r="N925" s="128">
        <v>1.6729110394702447</v>
      </c>
      <c r="O925" s="1">
        <v>42594</v>
      </c>
      <c r="P925">
        <f t="shared" si="28"/>
        <v>0</v>
      </c>
      <c r="Q925" s="1"/>
      <c r="S925">
        <v>131411</v>
      </c>
    </row>
    <row r="926" spans="1:19" x14ac:dyDescent="0.3">
      <c r="A926">
        <v>131458</v>
      </c>
      <c r="C926" t="s">
        <v>113</v>
      </c>
      <c r="D926" t="s">
        <v>129</v>
      </c>
      <c r="E926" t="s">
        <v>112</v>
      </c>
      <c r="F926" t="s">
        <v>61</v>
      </c>
      <c r="G926" t="s">
        <v>114</v>
      </c>
      <c r="H926" t="s">
        <v>60</v>
      </c>
      <c r="I926">
        <f t="shared" si="29"/>
        <v>0</v>
      </c>
      <c r="J926">
        <v>131458</v>
      </c>
      <c r="K926">
        <v>26</v>
      </c>
      <c r="L926">
        <v>920</v>
      </c>
      <c r="M926">
        <v>979</v>
      </c>
      <c r="N926" s="128">
        <v>-0.52404849669138864</v>
      </c>
      <c r="O926" s="1">
        <v>42472</v>
      </c>
      <c r="P926">
        <f t="shared" si="28"/>
        <v>0</v>
      </c>
      <c r="Q926" s="1"/>
      <c r="S926">
        <v>131458</v>
      </c>
    </row>
    <row r="927" spans="1:19" x14ac:dyDescent="0.3">
      <c r="A927">
        <v>131466</v>
      </c>
      <c r="C927" t="s">
        <v>113</v>
      </c>
      <c r="D927" t="s">
        <v>129</v>
      </c>
      <c r="E927" t="s">
        <v>112</v>
      </c>
      <c r="F927" t="s">
        <v>61</v>
      </c>
      <c r="G927" t="s">
        <v>112</v>
      </c>
      <c r="H927" t="s">
        <v>61</v>
      </c>
      <c r="I927">
        <f t="shared" si="29"/>
        <v>0</v>
      </c>
      <c r="J927">
        <v>131466</v>
      </c>
      <c r="K927">
        <v>27</v>
      </c>
      <c r="L927">
        <v>805</v>
      </c>
      <c r="M927">
        <v>1176</v>
      </c>
      <c r="N927" s="128">
        <v>-2.7432712215320909</v>
      </c>
      <c r="O927" s="1">
        <v>42432</v>
      </c>
      <c r="P927">
        <f t="shared" si="28"/>
        <v>0</v>
      </c>
      <c r="Q927" s="1"/>
      <c r="S927">
        <v>131466</v>
      </c>
    </row>
    <row r="928" spans="1:19" x14ac:dyDescent="0.3">
      <c r="A928">
        <v>131591</v>
      </c>
      <c r="C928" t="s">
        <v>113</v>
      </c>
      <c r="D928" t="s">
        <v>129</v>
      </c>
      <c r="E928" t="s">
        <v>112</v>
      </c>
      <c r="F928" t="s">
        <v>61</v>
      </c>
      <c r="G928" t="s">
        <v>112</v>
      </c>
      <c r="H928" t="s">
        <v>61</v>
      </c>
      <c r="I928">
        <f t="shared" si="29"/>
        <v>0</v>
      </c>
      <c r="J928">
        <v>131591</v>
      </c>
      <c r="K928">
        <v>27</v>
      </c>
      <c r="L928">
        <v>1080</v>
      </c>
      <c r="M928">
        <v>1194</v>
      </c>
      <c r="N928" s="128">
        <v>-0.83023814725802925</v>
      </c>
      <c r="O928" s="1">
        <v>42429</v>
      </c>
      <c r="P928">
        <f t="shared" si="28"/>
        <v>0</v>
      </c>
      <c r="Q928" s="1"/>
      <c r="S928">
        <v>131591</v>
      </c>
    </row>
    <row r="929" spans="1:19" x14ac:dyDescent="0.3">
      <c r="A929">
        <v>131598</v>
      </c>
      <c r="C929" t="s">
        <v>113</v>
      </c>
      <c r="D929" t="s">
        <v>129</v>
      </c>
      <c r="E929" t="s">
        <v>112</v>
      </c>
      <c r="F929" t="s">
        <v>61</v>
      </c>
      <c r="G929" t="s">
        <v>112</v>
      </c>
      <c r="H929" t="s">
        <v>61</v>
      </c>
      <c r="I929">
        <f t="shared" si="29"/>
        <v>0</v>
      </c>
      <c r="J929">
        <v>131598</v>
      </c>
      <c r="K929">
        <v>26</v>
      </c>
      <c r="L929">
        <v>945</v>
      </c>
      <c r="M929">
        <v>1043</v>
      </c>
      <c r="N929" s="128">
        <v>-0.8170411438576014</v>
      </c>
      <c r="O929" s="1">
        <v>42528</v>
      </c>
      <c r="P929">
        <f t="shared" si="28"/>
        <v>0</v>
      </c>
      <c r="Q929" s="1"/>
      <c r="S929">
        <v>131598</v>
      </c>
    </row>
    <row r="930" spans="1:19" x14ac:dyDescent="0.3">
      <c r="A930">
        <v>131608</v>
      </c>
      <c r="C930" t="s">
        <v>111</v>
      </c>
      <c r="D930" t="s">
        <v>130</v>
      </c>
      <c r="E930" t="s">
        <v>112</v>
      </c>
      <c r="F930" t="s">
        <v>61</v>
      </c>
      <c r="G930" t="s">
        <v>112</v>
      </c>
      <c r="H930" t="s">
        <v>61</v>
      </c>
      <c r="I930">
        <f t="shared" si="29"/>
        <v>0</v>
      </c>
      <c r="J930">
        <v>131608</v>
      </c>
      <c r="K930">
        <v>27</v>
      </c>
      <c r="L930">
        <v>925</v>
      </c>
      <c r="M930">
        <v>1104</v>
      </c>
      <c r="N930" s="128">
        <v>-1.4098928796471328</v>
      </c>
      <c r="O930" s="1">
        <v>42360</v>
      </c>
      <c r="P930">
        <f t="shared" si="28"/>
        <v>0</v>
      </c>
      <c r="Q930" s="1"/>
      <c r="S930">
        <v>131608</v>
      </c>
    </row>
    <row r="931" spans="1:19" x14ac:dyDescent="0.3">
      <c r="A931">
        <v>131619</v>
      </c>
      <c r="C931" t="s">
        <v>111</v>
      </c>
      <c r="D931" t="s">
        <v>130</v>
      </c>
      <c r="E931" t="s">
        <v>112</v>
      </c>
      <c r="F931" t="s">
        <v>61</v>
      </c>
      <c r="G931" t="s">
        <v>112</v>
      </c>
      <c r="H931" t="s">
        <v>61</v>
      </c>
      <c r="I931">
        <f t="shared" si="29"/>
        <v>0</v>
      </c>
      <c r="J931">
        <v>131619</v>
      </c>
      <c r="K931">
        <v>27</v>
      </c>
      <c r="L931">
        <v>976</v>
      </c>
      <c r="M931">
        <v>1104</v>
      </c>
      <c r="N931" s="128">
        <v>-1.0081915563957151</v>
      </c>
      <c r="O931" s="1">
        <v>42360</v>
      </c>
      <c r="P931">
        <f t="shared" si="28"/>
        <v>0</v>
      </c>
      <c r="Q931" s="1"/>
      <c r="S931">
        <v>131619</v>
      </c>
    </row>
    <row r="932" spans="1:19" x14ac:dyDescent="0.3">
      <c r="A932">
        <v>131635</v>
      </c>
      <c r="C932" t="s">
        <v>113</v>
      </c>
      <c r="D932" t="s">
        <v>129</v>
      </c>
      <c r="E932" t="s">
        <v>114</v>
      </c>
      <c r="F932" t="s">
        <v>60</v>
      </c>
      <c r="G932" t="s">
        <v>112</v>
      </c>
      <c r="H932" t="s">
        <v>61</v>
      </c>
      <c r="I932">
        <f t="shared" si="29"/>
        <v>0</v>
      </c>
      <c r="J932">
        <v>131635</v>
      </c>
      <c r="K932">
        <v>26</v>
      </c>
      <c r="L932">
        <v>920</v>
      </c>
      <c r="M932">
        <v>1038</v>
      </c>
      <c r="N932" s="128">
        <v>-0.98852307950071205</v>
      </c>
      <c r="O932" s="1">
        <v>42506</v>
      </c>
      <c r="P932">
        <f t="shared" si="28"/>
        <v>0</v>
      </c>
      <c r="Q932" s="1"/>
      <c r="S932">
        <v>131635</v>
      </c>
    </row>
    <row r="933" spans="1:19" x14ac:dyDescent="0.3">
      <c r="A933">
        <v>131672</v>
      </c>
      <c r="C933" t="s">
        <v>113</v>
      </c>
      <c r="D933" t="s">
        <v>129</v>
      </c>
      <c r="E933" t="s">
        <v>112</v>
      </c>
      <c r="F933" t="s">
        <v>61</v>
      </c>
      <c r="G933" t="s">
        <v>112</v>
      </c>
      <c r="H933" t="s">
        <v>61</v>
      </c>
      <c r="I933">
        <f t="shared" si="29"/>
        <v>0</v>
      </c>
      <c r="J933">
        <v>131672</v>
      </c>
      <c r="K933">
        <v>27</v>
      </c>
      <c r="L933">
        <v>638</v>
      </c>
      <c r="M933">
        <v>1176</v>
      </c>
      <c r="N933" s="128">
        <v>-3.9781129843241643</v>
      </c>
      <c r="O933" s="1">
        <v>42543</v>
      </c>
      <c r="P933">
        <f t="shared" si="28"/>
        <v>0</v>
      </c>
      <c r="Q933" s="1"/>
      <c r="S933">
        <v>131672</v>
      </c>
    </row>
    <row r="934" spans="1:19" x14ac:dyDescent="0.3">
      <c r="A934">
        <v>131686</v>
      </c>
      <c r="C934" t="s">
        <v>113</v>
      </c>
      <c r="D934" t="s">
        <v>129</v>
      </c>
      <c r="E934" t="s">
        <v>112</v>
      </c>
      <c r="F934" t="s">
        <v>61</v>
      </c>
      <c r="G934" t="s">
        <v>112</v>
      </c>
      <c r="H934" t="s">
        <v>61</v>
      </c>
      <c r="I934">
        <f t="shared" si="29"/>
        <v>0</v>
      </c>
      <c r="J934">
        <v>131686</v>
      </c>
      <c r="K934">
        <v>25</v>
      </c>
      <c r="L934">
        <v>724</v>
      </c>
      <c r="M934">
        <v>873</v>
      </c>
      <c r="N934" s="128">
        <v>-1.4841376562577817</v>
      </c>
      <c r="O934" s="1">
        <v>42500</v>
      </c>
      <c r="P934">
        <f t="shared" si="28"/>
        <v>0</v>
      </c>
      <c r="Q934" s="1"/>
      <c r="S934">
        <v>131686</v>
      </c>
    </row>
    <row r="935" spans="1:19" x14ac:dyDescent="0.3">
      <c r="A935">
        <v>131697</v>
      </c>
      <c r="C935" t="s">
        <v>113</v>
      </c>
      <c r="D935" t="s">
        <v>129</v>
      </c>
      <c r="E935" t="s">
        <v>114</v>
      </c>
      <c r="F935" t="s">
        <v>60</v>
      </c>
      <c r="G935" t="s">
        <v>112</v>
      </c>
      <c r="H935" t="s">
        <v>61</v>
      </c>
      <c r="I935">
        <f t="shared" si="29"/>
        <v>0</v>
      </c>
      <c r="J935">
        <v>131697</v>
      </c>
      <c r="K935">
        <v>23</v>
      </c>
      <c r="L935">
        <v>608</v>
      </c>
      <c r="M935">
        <v>621</v>
      </c>
      <c r="N935" s="128">
        <v>-0.18203458657144855</v>
      </c>
      <c r="O935" s="1">
        <v>42444</v>
      </c>
      <c r="P935">
        <f t="shared" si="28"/>
        <v>0</v>
      </c>
      <c r="Q935" s="1"/>
      <c r="S935">
        <v>131697</v>
      </c>
    </row>
    <row r="936" spans="1:19" x14ac:dyDescent="0.3">
      <c r="A936">
        <v>131705</v>
      </c>
      <c r="C936" t="s">
        <v>113</v>
      </c>
      <c r="D936" t="s">
        <v>129</v>
      </c>
      <c r="E936" t="s">
        <v>112</v>
      </c>
      <c r="F936" t="s">
        <v>61</v>
      </c>
      <c r="G936" t="s">
        <v>112</v>
      </c>
      <c r="H936" t="s">
        <v>61</v>
      </c>
      <c r="I936">
        <f t="shared" si="29"/>
        <v>0</v>
      </c>
      <c r="J936">
        <v>131705</v>
      </c>
      <c r="K936">
        <v>24</v>
      </c>
      <c r="L936">
        <v>810</v>
      </c>
      <c r="M936">
        <v>744</v>
      </c>
      <c r="N936" s="128">
        <v>0.77138849929873776</v>
      </c>
      <c r="O936" s="1">
        <v>42415</v>
      </c>
      <c r="P936">
        <f t="shared" si="28"/>
        <v>0</v>
      </c>
      <c r="Q936" s="1"/>
      <c r="S936">
        <v>131705</v>
      </c>
    </row>
    <row r="937" spans="1:19" x14ac:dyDescent="0.3">
      <c r="A937">
        <v>131719</v>
      </c>
      <c r="C937" t="s">
        <v>113</v>
      </c>
      <c r="D937" t="s">
        <v>129</v>
      </c>
      <c r="E937" t="s">
        <v>112</v>
      </c>
      <c r="F937" t="s">
        <v>61</v>
      </c>
      <c r="G937" t="s">
        <v>112</v>
      </c>
      <c r="H937" t="s">
        <v>61</v>
      </c>
      <c r="I937">
        <f t="shared" si="29"/>
        <v>0</v>
      </c>
      <c r="J937">
        <v>131719</v>
      </c>
      <c r="K937">
        <v>23</v>
      </c>
      <c r="L937">
        <v>607</v>
      </c>
      <c r="M937">
        <v>654</v>
      </c>
      <c r="N937" s="128">
        <v>-0.62491689934849082</v>
      </c>
      <c r="O937" s="1">
        <v>42626</v>
      </c>
      <c r="P937">
        <f t="shared" si="28"/>
        <v>0</v>
      </c>
      <c r="Q937" s="1"/>
      <c r="S937">
        <v>131719</v>
      </c>
    </row>
    <row r="938" spans="1:19" x14ac:dyDescent="0.3">
      <c r="A938">
        <v>131730</v>
      </c>
      <c r="C938" t="s">
        <v>113</v>
      </c>
      <c r="D938" t="s">
        <v>129</v>
      </c>
      <c r="E938" t="s">
        <v>112</v>
      </c>
      <c r="F938" t="s">
        <v>61</v>
      </c>
      <c r="G938" t="s">
        <v>112</v>
      </c>
      <c r="H938" t="s">
        <v>61</v>
      </c>
      <c r="I938">
        <f t="shared" si="29"/>
        <v>0</v>
      </c>
      <c r="J938">
        <v>131730</v>
      </c>
      <c r="K938">
        <v>23</v>
      </c>
      <c r="L938">
        <v>530</v>
      </c>
      <c r="M938">
        <v>606</v>
      </c>
      <c r="N938" s="128">
        <v>-1.090543836992395</v>
      </c>
      <c r="O938" s="1">
        <v>42481</v>
      </c>
      <c r="P938">
        <f t="shared" si="28"/>
        <v>0</v>
      </c>
      <c r="Q938" s="1"/>
      <c r="S938">
        <v>131730</v>
      </c>
    </row>
    <row r="939" spans="1:19" x14ac:dyDescent="0.3">
      <c r="A939">
        <v>131757</v>
      </c>
      <c r="C939" t="s">
        <v>113</v>
      </c>
      <c r="D939" t="s">
        <v>129</v>
      </c>
      <c r="E939" t="s">
        <v>112</v>
      </c>
      <c r="F939" t="s">
        <v>61</v>
      </c>
      <c r="G939" t="s">
        <v>112</v>
      </c>
      <c r="H939" t="s">
        <v>61</v>
      </c>
      <c r="I939">
        <f t="shared" si="29"/>
        <v>0</v>
      </c>
      <c r="J939">
        <v>131757</v>
      </c>
      <c r="K939">
        <v>24</v>
      </c>
      <c r="L939">
        <v>716</v>
      </c>
      <c r="M939">
        <v>778</v>
      </c>
      <c r="N939" s="128">
        <v>-0.6929697105174919</v>
      </c>
      <c r="O939" s="1">
        <v>42523</v>
      </c>
      <c r="P939">
        <f t="shared" si="28"/>
        <v>0</v>
      </c>
      <c r="Q939" s="1"/>
      <c r="S939">
        <v>131757</v>
      </c>
    </row>
    <row r="940" spans="1:19" x14ac:dyDescent="0.3">
      <c r="A940">
        <v>131777</v>
      </c>
      <c r="C940" t="s">
        <v>113</v>
      </c>
      <c r="D940" t="s">
        <v>129</v>
      </c>
      <c r="E940" t="s">
        <v>112</v>
      </c>
      <c r="F940" t="s">
        <v>61</v>
      </c>
      <c r="G940" t="s">
        <v>112</v>
      </c>
      <c r="H940" t="s">
        <v>61</v>
      </c>
      <c r="I940">
        <f t="shared" si="29"/>
        <v>0</v>
      </c>
      <c r="J940">
        <v>131777</v>
      </c>
      <c r="K940">
        <v>22</v>
      </c>
      <c r="L940">
        <v>485</v>
      </c>
      <c r="M940">
        <v>499</v>
      </c>
      <c r="N940" s="128">
        <v>-0.24396619325607735</v>
      </c>
      <c r="O940" s="1">
        <v>42380</v>
      </c>
      <c r="P940">
        <f t="shared" si="28"/>
        <v>0</v>
      </c>
      <c r="Q940" s="1"/>
      <c r="S940">
        <v>131777</v>
      </c>
    </row>
    <row r="941" spans="1:19" x14ac:dyDescent="0.3">
      <c r="A941">
        <v>131779</v>
      </c>
      <c r="C941" t="s">
        <v>113</v>
      </c>
      <c r="D941" t="s">
        <v>129</v>
      </c>
      <c r="E941" t="s">
        <v>112</v>
      </c>
      <c r="F941" t="s">
        <v>61</v>
      </c>
      <c r="G941" t="s">
        <v>112</v>
      </c>
      <c r="H941" t="s">
        <v>61</v>
      </c>
      <c r="I941">
        <f t="shared" si="29"/>
        <v>0</v>
      </c>
      <c r="J941">
        <v>131779</v>
      </c>
      <c r="K941">
        <v>25</v>
      </c>
      <c r="L941">
        <v>865</v>
      </c>
      <c r="M941">
        <v>893</v>
      </c>
      <c r="N941" s="128">
        <v>-0.27265202784945713</v>
      </c>
      <c r="O941" s="1">
        <v>42586</v>
      </c>
      <c r="P941">
        <f t="shared" si="28"/>
        <v>0</v>
      </c>
      <c r="Q941" s="1"/>
      <c r="S941">
        <v>131779</v>
      </c>
    </row>
    <row r="942" spans="1:19" x14ac:dyDescent="0.3">
      <c r="A942">
        <v>131787</v>
      </c>
      <c r="C942" t="s">
        <v>111</v>
      </c>
      <c r="D942" t="s">
        <v>130</v>
      </c>
      <c r="E942" t="s">
        <v>112</v>
      </c>
      <c r="F942" t="s">
        <v>61</v>
      </c>
      <c r="G942" t="s">
        <v>112</v>
      </c>
      <c r="H942" t="s">
        <v>61</v>
      </c>
      <c r="I942">
        <f t="shared" si="29"/>
        <v>0</v>
      </c>
      <c r="J942">
        <v>131787</v>
      </c>
      <c r="K942">
        <v>23</v>
      </c>
      <c r="L942">
        <v>545</v>
      </c>
      <c r="M942">
        <v>623</v>
      </c>
      <c r="N942" s="128">
        <v>-1.0887012352571708</v>
      </c>
      <c r="O942" s="1">
        <v>42398</v>
      </c>
      <c r="P942">
        <f t="shared" si="28"/>
        <v>0</v>
      </c>
      <c r="Q942" s="1"/>
      <c r="S942">
        <v>131787</v>
      </c>
    </row>
    <row r="943" spans="1:19" x14ac:dyDescent="0.3">
      <c r="A943">
        <v>131888</v>
      </c>
      <c r="C943" t="s">
        <v>113</v>
      </c>
      <c r="D943" t="s">
        <v>129</v>
      </c>
      <c r="E943" t="s">
        <v>112</v>
      </c>
      <c r="F943" t="s">
        <v>61</v>
      </c>
      <c r="G943" t="s">
        <v>112</v>
      </c>
      <c r="H943" t="s">
        <v>61</v>
      </c>
      <c r="I943">
        <f t="shared" si="29"/>
        <v>0</v>
      </c>
      <c r="J943">
        <v>131888</v>
      </c>
      <c r="K943">
        <v>25</v>
      </c>
      <c r="L943">
        <v>729</v>
      </c>
      <c r="M943">
        <v>873</v>
      </c>
      <c r="N943" s="128">
        <v>-1.4343343792021515</v>
      </c>
      <c r="O943" s="1">
        <v>42467</v>
      </c>
      <c r="P943">
        <f t="shared" si="28"/>
        <v>0</v>
      </c>
      <c r="Q943" s="1"/>
      <c r="S943">
        <v>131888</v>
      </c>
    </row>
    <row r="944" spans="1:19" x14ac:dyDescent="0.3">
      <c r="A944">
        <v>131904</v>
      </c>
      <c r="C944" t="s">
        <v>113</v>
      </c>
      <c r="D944" t="s">
        <v>129</v>
      </c>
      <c r="E944" t="s">
        <v>112</v>
      </c>
      <c r="F944" t="s">
        <v>61</v>
      </c>
      <c r="G944" t="s">
        <v>112</v>
      </c>
      <c r="H944" t="s">
        <v>61</v>
      </c>
      <c r="I944">
        <f t="shared" si="29"/>
        <v>0</v>
      </c>
      <c r="J944">
        <v>131904</v>
      </c>
      <c r="K944">
        <v>23</v>
      </c>
      <c r="L944">
        <v>745</v>
      </c>
      <c r="M944">
        <v>673</v>
      </c>
      <c r="N944" s="128">
        <v>0.93029265456424826</v>
      </c>
      <c r="O944" s="1">
        <v>42641</v>
      </c>
      <c r="P944">
        <f t="shared" si="28"/>
        <v>0</v>
      </c>
      <c r="Q944" s="1"/>
      <c r="S944">
        <v>131904</v>
      </c>
    </row>
    <row r="945" spans="1:19" x14ac:dyDescent="0.3">
      <c r="A945">
        <v>131911</v>
      </c>
      <c r="C945" t="s">
        <v>111</v>
      </c>
      <c r="D945" t="s">
        <v>130</v>
      </c>
      <c r="E945" t="s">
        <v>112</v>
      </c>
      <c r="F945" t="s">
        <v>61</v>
      </c>
      <c r="G945" t="s">
        <v>112</v>
      </c>
      <c r="H945" t="s">
        <v>61</v>
      </c>
      <c r="I945">
        <f t="shared" si="29"/>
        <v>0</v>
      </c>
      <c r="J945">
        <v>131911</v>
      </c>
      <c r="K945">
        <v>26</v>
      </c>
      <c r="L945">
        <v>500</v>
      </c>
      <c r="M945">
        <v>975</v>
      </c>
      <c r="N945" s="128">
        <v>-4.2363433667781498</v>
      </c>
      <c r="O945" s="1">
        <v>42387</v>
      </c>
      <c r="P945">
        <f t="shared" si="28"/>
        <v>0</v>
      </c>
      <c r="Q945" s="1"/>
      <c r="S945">
        <v>131911</v>
      </c>
    </row>
    <row r="946" spans="1:19" x14ac:dyDescent="0.3">
      <c r="A946">
        <v>131922</v>
      </c>
      <c r="C946" t="s">
        <v>111</v>
      </c>
      <c r="D946" t="s">
        <v>130</v>
      </c>
      <c r="E946" t="s">
        <v>112</v>
      </c>
      <c r="F946" t="s">
        <v>61</v>
      </c>
      <c r="G946" t="s">
        <v>112</v>
      </c>
      <c r="H946" t="s">
        <v>61</v>
      </c>
      <c r="I946">
        <f t="shared" si="29"/>
        <v>0</v>
      </c>
      <c r="J946">
        <v>131922</v>
      </c>
      <c r="K946">
        <v>27</v>
      </c>
      <c r="L946">
        <v>861</v>
      </c>
      <c r="M946">
        <v>1131</v>
      </c>
      <c r="N946" s="128">
        <v>-2.0758851343558988</v>
      </c>
      <c r="O946" s="1">
        <v>42465</v>
      </c>
      <c r="P946">
        <f t="shared" si="28"/>
        <v>0</v>
      </c>
      <c r="Q946" s="1"/>
      <c r="S946">
        <v>131922</v>
      </c>
    </row>
    <row r="947" spans="1:19" x14ac:dyDescent="0.3">
      <c r="A947">
        <v>131924</v>
      </c>
      <c r="C947" t="s">
        <v>111</v>
      </c>
      <c r="D947" t="s">
        <v>130</v>
      </c>
      <c r="E947" t="s">
        <v>112</v>
      </c>
      <c r="F947" t="s">
        <v>61</v>
      </c>
      <c r="G947" t="s">
        <v>112</v>
      </c>
      <c r="H947" t="s">
        <v>61</v>
      </c>
      <c r="I947">
        <f t="shared" si="29"/>
        <v>0</v>
      </c>
      <c r="J947">
        <v>131924</v>
      </c>
      <c r="K947">
        <v>27</v>
      </c>
      <c r="L947">
        <v>968</v>
      </c>
      <c r="M947">
        <v>1131</v>
      </c>
      <c r="N947" s="128">
        <v>-1.2532195440741167</v>
      </c>
      <c r="O947" s="1">
        <v>42465</v>
      </c>
      <c r="P947">
        <f t="shared" si="28"/>
        <v>0</v>
      </c>
      <c r="Q947" s="1"/>
      <c r="S947">
        <v>131924</v>
      </c>
    </row>
    <row r="948" spans="1:19" x14ac:dyDescent="0.3">
      <c r="A948">
        <v>131929</v>
      </c>
      <c r="C948" t="s">
        <v>113</v>
      </c>
      <c r="D948" t="s">
        <v>129</v>
      </c>
      <c r="E948" t="s">
        <v>112</v>
      </c>
      <c r="F948" t="s">
        <v>61</v>
      </c>
      <c r="G948" t="s">
        <v>112</v>
      </c>
      <c r="H948" t="s">
        <v>61</v>
      </c>
      <c r="I948">
        <f t="shared" si="29"/>
        <v>0</v>
      </c>
      <c r="J948">
        <v>131929</v>
      </c>
      <c r="K948">
        <v>27</v>
      </c>
      <c r="L948">
        <v>821</v>
      </c>
      <c r="M948">
        <v>1217</v>
      </c>
      <c r="N948" s="128">
        <v>-2.8294809045764708</v>
      </c>
      <c r="O948" s="1">
        <v>42467</v>
      </c>
      <c r="P948">
        <f t="shared" si="28"/>
        <v>0</v>
      </c>
      <c r="Q948" s="1"/>
      <c r="S948">
        <v>131929</v>
      </c>
    </row>
    <row r="949" spans="1:19" x14ac:dyDescent="0.3">
      <c r="A949">
        <v>131937</v>
      </c>
      <c r="C949" t="s">
        <v>113</v>
      </c>
      <c r="D949" t="s">
        <v>129</v>
      </c>
      <c r="E949" t="s">
        <v>112</v>
      </c>
      <c r="F949" t="s">
        <v>61</v>
      </c>
      <c r="G949" t="s">
        <v>112</v>
      </c>
      <c r="H949" t="s">
        <v>61</v>
      </c>
      <c r="I949">
        <f t="shared" si="29"/>
        <v>0</v>
      </c>
      <c r="J949">
        <v>131937</v>
      </c>
      <c r="K949">
        <v>25</v>
      </c>
      <c r="L949">
        <v>848</v>
      </c>
      <c r="M949">
        <v>819</v>
      </c>
      <c r="N949" s="128">
        <v>0.30790465573074266</v>
      </c>
      <c r="O949" s="1">
        <v>42473</v>
      </c>
      <c r="P949">
        <f t="shared" si="28"/>
        <v>0</v>
      </c>
      <c r="Q949" s="1"/>
      <c r="S949">
        <v>131937</v>
      </c>
    </row>
    <row r="950" spans="1:19" x14ac:dyDescent="0.3">
      <c r="A950">
        <v>131944</v>
      </c>
      <c r="C950" t="s">
        <v>113</v>
      </c>
      <c r="D950" t="s">
        <v>129</v>
      </c>
      <c r="E950" t="s">
        <v>112</v>
      </c>
      <c r="F950" t="s">
        <v>61</v>
      </c>
      <c r="G950" t="s">
        <v>112</v>
      </c>
      <c r="H950" t="s">
        <v>61</v>
      </c>
      <c r="I950">
        <f t="shared" si="29"/>
        <v>0</v>
      </c>
      <c r="J950">
        <v>131944</v>
      </c>
      <c r="K950">
        <v>24</v>
      </c>
      <c r="L950">
        <v>689</v>
      </c>
      <c r="M950">
        <v>708</v>
      </c>
      <c r="N950" s="128">
        <v>-0.23335789732252518</v>
      </c>
      <c r="O950" s="1">
        <v>42530</v>
      </c>
      <c r="P950">
        <f t="shared" si="28"/>
        <v>0</v>
      </c>
      <c r="Q950" s="1"/>
      <c r="S950">
        <v>131944</v>
      </c>
    </row>
    <row r="951" spans="1:19" x14ac:dyDescent="0.3">
      <c r="A951">
        <v>131955</v>
      </c>
      <c r="C951" t="s">
        <v>113</v>
      </c>
      <c r="D951" t="s">
        <v>129</v>
      </c>
      <c r="E951" t="s">
        <v>112</v>
      </c>
      <c r="F951" t="s">
        <v>61</v>
      </c>
      <c r="G951" t="s">
        <v>112</v>
      </c>
      <c r="H951" t="s">
        <v>61</v>
      </c>
      <c r="I951">
        <f t="shared" si="29"/>
        <v>0</v>
      </c>
      <c r="J951">
        <v>131955</v>
      </c>
      <c r="K951">
        <v>26</v>
      </c>
      <c r="L951">
        <v>559</v>
      </c>
      <c r="M951">
        <v>1064</v>
      </c>
      <c r="N951" s="128">
        <v>-4.127165740438052</v>
      </c>
      <c r="O951" s="1">
        <v>42433</v>
      </c>
      <c r="P951">
        <f t="shared" si="28"/>
        <v>0</v>
      </c>
      <c r="Q951" s="1"/>
      <c r="S951">
        <v>131955</v>
      </c>
    </row>
    <row r="952" spans="1:19" x14ac:dyDescent="0.3">
      <c r="A952">
        <v>131973</v>
      </c>
      <c r="C952" t="s">
        <v>113</v>
      </c>
      <c r="D952" t="s">
        <v>129</v>
      </c>
      <c r="E952" t="s">
        <v>112</v>
      </c>
      <c r="F952" t="s">
        <v>61</v>
      </c>
      <c r="G952" t="s">
        <v>112</v>
      </c>
      <c r="H952" t="s">
        <v>61</v>
      </c>
      <c r="I952">
        <f t="shared" si="29"/>
        <v>0</v>
      </c>
      <c r="J952">
        <v>131973</v>
      </c>
      <c r="K952">
        <v>24</v>
      </c>
      <c r="L952">
        <v>580</v>
      </c>
      <c r="M952">
        <v>708</v>
      </c>
      <c r="N952" s="128">
        <v>-1.5720953082780644</v>
      </c>
      <c r="O952" s="1">
        <v>42462</v>
      </c>
      <c r="P952">
        <f t="shared" si="28"/>
        <v>0</v>
      </c>
      <c r="Q952" s="1"/>
      <c r="S952">
        <v>131973</v>
      </c>
    </row>
    <row r="953" spans="1:19" x14ac:dyDescent="0.3">
      <c r="A953">
        <v>131975</v>
      </c>
      <c r="C953" t="s">
        <v>113</v>
      </c>
      <c r="D953" t="s">
        <v>129</v>
      </c>
      <c r="E953" t="s">
        <v>112</v>
      </c>
      <c r="F953" t="s">
        <v>61</v>
      </c>
      <c r="G953" t="s">
        <v>112</v>
      </c>
      <c r="H953" t="s">
        <v>61</v>
      </c>
      <c r="I953">
        <f t="shared" si="29"/>
        <v>0</v>
      </c>
      <c r="J953">
        <v>131975</v>
      </c>
      <c r="K953">
        <v>24</v>
      </c>
      <c r="L953">
        <v>745</v>
      </c>
      <c r="M953">
        <v>744</v>
      </c>
      <c r="N953" s="128">
        <v>1.168770453482936E-2</v>
      </c>
      <c r="O953" s="1">
        <v>42456</v>
      </c>
      <c r="P953">
        <f t="shared" si="28"/>
        <v>0</v>
      </c>
      <c r="Q953" s="1"/>
      <c r="S953">
        <v>131975</v>
      </c>
    </row>
    <row r="954" spans="1:19" x14ac:dyDescent="0.3">
      <c r="A954">
        <v>131979</v>
      </c>
      <c r="C954" t="s">
        <v>113</v>
      </c>
      <c r="D954" t="s">
        <v>129</v>
      </c>
      <c r="E954" t="s">
        <v>112</v>
      </c>
      <c r="F954" t="s">
        <v>61</v>
      </c>
      <c r="G954" t="s">
        <v>112</v>
      </c>
      <c r="H954" t="s">
        <v>61</v>
      </c>
      <c r="I954">
        <f t="shared" si="29"/>
        <v>0</v>
      </c>
      <c r="J954">
        <v>131979</v>
      </c>
      <c r="K954">
        <v>23</v>
      </c>
      <c r="L954">
        <v>580</v>
      </c>
      <c r="M954">
        <v>573</v>
      </c>
      <c r="N954" s="128">
        <v>0.1062296077092344</v>
      </c>
      <c r="O954" s="1">
        <v>42476</v>
      </c>
      <c r="P954">
        <f t="shared" si="28"/>
        <v>0</v>
      </c>
      <c r="Q954" s="1"/>
      <c r="S954">
        <v>131979</v>
      </c>
    </row>
    <row r="955" spans="1:19" x14ac:dyDescent="0.3">
      <c r="A955">
        <v>132004</v>
      </c>
      <c r="C955" t="s">
        <v>113</v>
      </c>
      <c r="D955" t="s">
        <v>129</v>
      </c>
      <c r="E955" t="s">
        <v>112</v>
      </c>
      <c r="F955" t="s">
        <v>61</v>
      </c>
      <c r="G955" t="s">
        <v>112</v>
      </c>
      <c r="H955" t="s">
        <v>61</v>
      </c>
      <c r="I955">
        <f t="shared" si="29"/>
        <v>0</v>
      </c>
      <c r="J955">
        <v>132004</v>
      </c>
      <c r="K955">
        <v>26</v>
      </c>
      <c r="L955">
        <v>990</v>
      </c>
      <c r="M955">
        <v>1038</v>
      </c>
      <c r="N955" s="128">
        <v>-0.40211108318673033</v>
      </c>
      <c r="O955" s="1">
        <v>42484</v>
      </c>
      <c r="P955">
        <f t="shared" si="28"/>
        <v>0</v>
      </c>
      <c r="Q955" s="1"/>
      <c r="S955">
        <v>132004</v>
      </c>
    </row>
    <row r="956" spans="1:19" x14ac:dyDescent="0.3">
      <c r="A956">
        <v>132019</v>
      </c>
      <c r="C956" t="s">
        <v>113</v>
      </c>
      <c r="D956" t="s">
        <v>129</v>
      </c>
      <c r="E956" t="s">
        <v>112</v>
      </c>
      <c r="F956" t="s">
        <v>61</v>
      </c>
      <c r="G956" t="s">
        <v>112</v>
      </c>
      <c r="H956" t="s">
        <v>61</v>
      </c>
      <c r="I956">
        <f t="shared" si="29"/>
        <v>0</v>
      </c>
      <c r="J956">
        <v>132019</v>
      </c>
      <c r="K956">
        <v>26</v>
      </c>
      <c r="L956">
        <v>640</v>
      </c>
      <c r="M956">
        <v>1038</v>
      </c>
      <c r="N956" s="128">
        <v>-3.3341710647566387</v>
      </c>
      <c r="O956" s="1">
        <v>42590</v>
      </c>
      <c r="P956">
        <f t="shared" si="28"/>
        <v>0</v>
      </c>
      <c r="Q956" s="1"/>
      <c r="S956">
        <v>132019</v>
      </c>
    </row>
    <row r="957" spans="1:19" x14ac:dyDescent="0.3">
      <c r="A957">
        <v>132047</v>
      </c>
      <c r="C957" t="s">
        <v>113</v>
      </c>
      <c r="D957" t="s">
        <v>129</v>
      </c>
      <c r="E957" t="s">
        <v>112</v>
      </c>
      <c r="F957" t="s">
        <v>61</v>
      </c>
      <c r="G957" t="s">
        <v>112</v>
      </c>
      <c r="H957" t="s">
        <v>61</v>
      </c>
      <c r="I957">
        <f t="shared" si="29"/>
        <v>0</v>
      </c>
      <c r="J957">
        <v>132047</v>
      </c>
      <c r="K957">
        <v>24</v>
      </c>
      <c r="L957">
        <v>800</v>
      </c>
      <c r="M957">
        <v>781</v>
      </c>
      <c r="N957" s="128">
        <v>0.21154595557534933</v>
      </c>
      <c r="O957" s="1">
        <v>42551</v>
      </c>
      <c r="P957">
        <f t="shared" si="28"/>
        <v>0</v>
      </c>
      <c r="Q957" s="1"/>
      <c r="S957">
        <v>132047</v>
      </c>
    </row>
    <row r="958" spans="1:19" x14ac:dyDescent="0.3">
      <c r="A958">
        <v>132050</v>
      </c>
      <c r="C958" t="s">
        <v>113</v>
      </c>
      <c r="D958" t="s">
        <v>129</v>
      </c>
      <c r="E958" t="s">
        <v>112</v>
      </c>
      <c r="F958" t="s">
        <v>61</v>
      </c>
      <c r="G958" t="s">
        <v>112</v>
      </c>
      <c r="H958" t="s">
        <v>61</v>
      </c>
      <c r="I958">
        <f t="shared" si="29"/>
        <v>0</v>
      </c>
      <c r="J958">
        <v>132050</v>
      </c>
      <c r="K958">
        <v>22</v>
      </c>
      <c r="L958">
        <v>565</v>
      </c>
      <c r="M958">
        <v>513</v>
      </c>
      <c r="N958" s="128">
        <v>0.88143062971438246</v>
      </c>
      <c r="O958" s="1">
        <v>42752</v>
      </c>
      <c r="P958">
        <f t="shared" si="28"/>
        <v>0</v>
      </c>
      <c r="Q958" s="1"/>
      <c r="S958">
        <v>132050</v>
      </c>
    </row>
    <row r="959" spans="1:19" x14ac:dyDescent="0.3">
      <c r="A959">
        <v>132056</v>
      </c>
      <c r="C959" t="s">
        <v>113</v>
      </c>
      <c r="D959" t="s">
        <v>129</v>
      </c>
      <c r="E959" t="s">
        <v>112</v>
      </c>
      <c r="F959" t="s">
        <v>61</v>
      </c>
      <c r="G959" t="s">
        <v>112</v>
      </c>
      <c r="H959" t="s">
        <v>61</v>
      </c>
      <c r="I959">
        <f t="shared" si="29"/>
        <v>0</v>
      </c>
      <c r="J959">
        <v>132056</v>
      </c>
      <c r="K959">
        <v>26</v>
      </c>
      <c r="L959">
        <v>980</v>
      </c>
      <c r="M959">
        <v>1064</v>
      </c>
      <c r="N959" s="128">
        <v>-0.68649885583524028</v>
      </c>
      <c r="O959" s="1">
        <v>42452</v>
      </c>
      <c r="P959">
        <f t="shared" si="28"/>
        <v>0</v>
      </c>
      <c r="Q959" s="1"/>
      <c r="S959">
        <v>132056</v>
      </c>
    </row>
    <row r="960" spans="1:19" x14ac:dyDescent="0.3">
      <c r="A960">
        <v>132091</v>
      </c>
      <c r="C960" t="s">
        <v>111</v>
      </c>
      <c r="D960" t="s">
        <v>130</v>
      </c>
      <c r="E960" t="s">
        <v>112</v>
      </c>
      <c r="F960" t="s">
        <v>61</v>
      </c>
      <c r="G960" t="s">
        <v>112</v>
      </c>
      <c r="H960" t="s">
        <v>61</v>
      </c>
      <c r="I960">
        <f t="shared" si="29"/>
        <v>0</v>
      </c>
      <c r="J960">
        <v>132091</v>
      </c>
      <c r="K960">
        <v>23</v>
      </c>
      <c r="L960">
        <v>500</v>
      </c>
      <c r="M960">
        <v>638</v>
      </c>
      <c r="N960" s="128">
        <v>-1.8808777429467083</v>
      </c>
      <c r="O960" s="1">
        <v>42447</v>
      </c>
      <c r="P960">
        <f t="shared" si="28"/>
        <v>0</v>
      </c>
      <c r="Q960" s="1"/>
      <c r="S960">
        <v>132091</v>
      </c>
    </row>
    <row r="961" spans="1:19" x14ac:dyDescent="0.3">
      <c r="A961">
        <v>132099</v>
      </c>
      <c r="C961" t="s">
        <v>111</v>
      </c>
      <c r="D961" t="s">
        <v>130</v>
      </c>
      <c r="E961" t="s">
        <v>112</v>
      </c>
      <c r="F961" t="s">
        <v>61</v>
      </c>
      <c r="G961" t="s">
        <v>112</v>
      </c>
      <c r="H961" t="s">
        <v>61</v>
      </c>
      <c r="I961">
        <f t="shared" si="29"/>
        <v>0</v>
      </c>
      <c r="J961">
        <v>132099</v>
      </c>
      <c r="K961">
        <v>27</v>
      </c>
      <c r="L961">
        <v>930</v>
      </c>
      <c r="M961">
        <v>1153</v>
      </c>
      <c r="N961" s="128">
        <v>-1.6818130397073796</v>
      </c>
      <c r="O961" s="1">
        <v>42263</v>
      </c>
      <c r="P961">
        <f t="shared" si="28"/>
        <v>0</v>
      </c>
      <c r="Q961" s="1"/>
      <c r="S961">
        <v>132099</v>
      </c>
    </row>
    <row r="962" spans="1:19" x14ac:dyDescent="0.3">
      <c r="A962">
        <v>132134</v>
      </c>
      <c r="C962" t="s">
        <v>113</v>
      </c>
      <c r="D962" t="s">
        <v>129</v>
      </c>
      <c r="E962" t="s">
        <v>112</v>
      </c>
      <c r="F962" t="s">
        <v>61</v>
      </c>
      <c r="G962" t="s">
        <v>112</v>
      </c>
      <c r="H962" t="s">
        <v>61</v>
      </c>
      <c r="I962">
        <f t="shared" si="29"/>
        <v>0</v>
      </c>
      <c r="J962">
        <v>132134</v>
      </c>
      <c r="K962">
        <v>23</v>
      </c>
      <c r="L962">
        <v>598</v>
      </c>
      <c r="M962">
        <v>621</v>
      </c>
      <c r="N962" s="128">
        <v>-0.322061191626409</v>
      </c>
      <c r="O962" s="1">
        <v>42494</v>
      </c>
      <c r="P962">
        <f t="shared" ref="P962:P1025" si="30">IF(J962=S962,0,1)</f>
        <v>0</v>
      </c>
      <c r="Q962" s="1"/>
      <c r="S962">
        <v>132134</v>
      </c>
    </row>
    <row r="963" spans="1:19" x14ac:dyDescent="0.3">
      <c r="A963">
        <v>132162</v>
      </c>
      <c r="C963" t="s">
        <v>113</v>
      </c>
      <c r="D963" t="s">
        <v>129</v>
      </c>
      <c r="E963" t="s">
        <v>112</v>
      </c>
      <c r="F963" t="s">
        <v>61</v>
      </c>
      <c r="G963" t="s">
        <v>112</v>
      </c>
      <c r="H963" t="s">
        <v>61</v>
      </c>
      <c r="I963">
        <f t="shared" ref="I963:I1026" si="31">IF(A963=S963,0,1)</f>
        <v>0</v>
      </c>
      <c r="J963">
        <v>132162</v>
      </c>
      <c r="K963">
        <v>27</v>
      </c>
      <c r="L963">
        <v>1250</v>
      </c>
      <c r="M963">
        <v>1222</v>
      </c>
      <c r="N963" s="128">
        <v>0.19924571265921867</v>
      </c>
      <c r="O963" s="1">
        <v>42510</v>
      </c>
      <c r="P963">
        <f t="shared" si="30"/>
        <v>0</v>
      </c>
      <c r="Q963" s="1"/>
      <c r="S963">
        <v>132162</v>
      </c>
    </row>
    <row r="964" spans="1:19" x14ac:dyDescent="0.3">
      <c r="A964">
        <v>132165</v>
      </c>
      <c r="C964" t="s">
        <v>113</v>
      </c>
      <c r="D964" t="s">
        <v>129</v>
      </c>
      <c r="E964" t="s">
        <v>112</v>
      </c>
      <c r="F964" t="s">
        <v>61</v>
      </c>
      <c r="G964" t="s">
        <v>112</v>
      </c>
      <c r="H964" t="s">
        <v>61</v>
      </c>
      <c r="I964">
        <f t="shared" si="31"/>
        <v>0</v>
      </c>
      <c r="J964">
        <v>132165</v>
      </c>
      <c r="K964">
        <v>26</v>
      </c>
      <c r="L964">
        <v>960</v>
      </c>
      <c r="M964">
        <v>1000</v>
      </c>
      <c r="N964" s="128">
        <v>-0.34782608695652173</v>
      </c>
      <c r="O964" s="1">
        <v>42464</v>
      </c>
      <c r="P964">
        <f t="shared" si="30"/>
        <v>0</v>
      </c>
      <c r="Q964" s="1"/>
      <c r="S964">
        <v>132165</v>
      </c>
    </row>
    <row r="965" spans="1:19" x14ac:dyDescent="0.3">
      <c r="A965">
        <v>132175</v>
      </c>
      <c r="C965" t="s">
        <v>113</v>
      </c>
      <c r="D965" t="s">
        <v>129</v>
      </c>
      <c r="E965" t="s">
        <v>112</v>
      </c>
      <c r="F965" t="s">
        <v>61</v>
      </c>
      <c r="G965" t="s">
        <v>112</v>
      </c>
      <c r="H965" t="s">
        <v>61</v>
      </c>
      <c r="I965">
        <f t="shared" si="31"/>
        <v>0</v>
      </c>
      <c r="J965">
        <v>132175</v>
      </c>
      <c r="K965">
        <v>24</v>
      </c>
      <c r="L965">
        <v>810</v>
      </c>
      <c r="M965">
        <v>741</v>
      </c>
      <c r="N965" s="128"/>
      <c r="O965" s="1">
        <v>42461</v>
      </c>
      <c r="P965">
        <f t="shared" si="30"/>
        <v>0</v>
      </c>
      <c r="Q965" s="1"/>
      <c r="S965">
        <v>132175</v>
      </c>
    </row>
    <row r="966" spans="1:19" x14ac:dyDescent="0.3">
      <c r="A966">
        <v>132229</v>
      </c>
      <c r="C966" t="s">
        <v>113</v>
      </c>
      <c r="D966" t="s">
        <v>129</v>
      </c>
      <c r="E966" t="s">
        <v>112</v>
      </c>
      <c r="F966" t="s">
        <v>61</v>
      </c>
      <c r="G966" t="s">
        <v>112</v>
      </c>
      <c r="H966" t="s">
        <v>61</v>
      </c>
      <c r="I966">
        <f t="shared" si="31"/>
        <v>0</v>
      </c>
      <c r="J966">
        <v>132229</v>
      </c>
      <c r="K966">
        <v>27</v>
      </c>
      <c r="L966">
        <v>1100</v>
      </c>
      <c r="M966">
        <v>1131</v>
      </c>
      <c r="N966" s="128">
        <v>-0.23834236727789951</v>
      </c>
      <c r="O966" s="1">
        <v>42446</v>
      </c>
      <c r="P966">
        <f t="shared" si="30"/>
        <v>0</v>
      </c>
      <c r="Q966" s="1"/>
      <c r="S966">
        <v>132229</v>
      </c>
    </row>
    <row r="967" spans="1:19" x14ac:dyDescent="0.3">
      <c r="A967">
        <v>132243</v>
      </c>
      <c r="C967" t="s">
        <v>111</v>
      </c>
      <c r="D967" t="s">
        <v>130</v>
      </c>
      <c r="E967" t="s">
        <v>112</v>
      </c>
      <c r="F967" t="s">
        <v>61</v>
      </c>
      <c r="G967" t="s">
        <v>112</v>
      </c>
      <c r="H967" t="s">
        <v>61</v>
      </c>
      <c r="I967">
        <f t="shared" si="31"/>
        <v>0</v>
      </c>
      <c r="J967">
        <v>132243</v>
      </c>
      <c r="K967">
        <v>26</v>
      </c>
      <c r="L967">
        <v>900</v>
      </c>
      <c r="M967">
        <v>1060</v>
      </c>
      <c r="N967" s="128">
        <v>-1.3125512715340442</v>
      </c>
      <c r="O967" s="1">
        <v>42443</v>
      </c>
      <c r="P967">
        <f t="shared" si="30"/>
        <v>0</v>
      </c>
      <c r="Q967" s="1"/>
      <c r="S967">
        <v>132243</v>
      </c>
    </row>
    <row r="968" spans="1:19" x14ac:dyDescent="0.3">
      <c r="A968">
        <v>132247</v>
      </c>
      <c r="C968" t="s">
        <v>111</v>
      </c>
      <c r="D968" t="s">
        <v>130</v>
      </c>
      <c r="E968" t="s">
        <v>112</v>
      </c>
      <c r="F968" t="s">
        <v>61</v>
      </c>
      <c r="G968" t="s">
        <v>112</v>
      </c>
      <c r="H968" t="s">
        <v>61</v>
      </c>
      <c r="I968">
        <f t="shared" si="31"/>
        <v>0</v>
      </c>
      <c r="J968">
        <v>132247</v>
      </c>
      <c r="K968">
        <v>26</v>
      </c>
      <c r="L968">
        <v>950</v>
      </c>
      <c r="M968">
        <v>1060</v>
      </c>
      <c r="N968" s="128">
        <v>-0.90237899917965536</v>
      </c>
      <c r="O968" s="1">
        <v>42443</v>
      </c>
      <c r="P968">
        <f t="shared" si="30"/>
        <v>0</v>
      </c>
      <c r="Q968" s="1"/>
      <c r="S968">
        <v>132247</v>
      </c>
    </row>
    <row r="969" spans="1:19" x14ac:dyDescent="0.3">
      <c r="A969">
        <v>132272</v>
      </c>
      <c r="C969" t="s">
        <v>113</v>
      </c>
      <c r="D969" t="s">
        <v>129</v>
      </c>
      <c r="E969" t="s">
        <v>112</v>
      </c>
      <c r="F969" t="s">
        <v>61</v>
      </c>
      <c r="G969" t="s">
        <v>112</v>
      </c>
      <c r="H969" t="s">
        <v>61</v>
      </c>
      <c r="I969">
        <f t="shared" si="31"/>
        <v>0</v>
      </c>
      <c r="J969">
        <v>132272</v>
      </c>
      <c r="K969">
        <v>25</v>
      </c>
      <c r="L969">
        <v>990</v>
      </c>
      <c r="M969">
        <v>897</v>
      </c>
      <c r="N969" s="128">
        <v>0.90155591100770682</v>
      </c>
      <c r="O969" s="1">
        <v>42621</v>
      </c>
      <c r="P969">
        <f t="shared" si="30"/>
        <v>0</v>
      </c>
      <c r="Q969" s="1"/>
      <c r="S969">
        <v>132272</v>
      </c>
    </row>
    <row r="970" spans="1:19" x14ac:dyDescent="0.3">
      <c r="A970">
        <v>132290</v>
      </c>
      <c r="C970" t="s">
        <v>113</v>
      </c>
      <c r="D970" t="s">
        <v>129</v>
      </c>
      <c r="E970" t="s">
        <v>112</v>
      </c>
      <c r="F970" t="s">
        <v>61</v>
      </c>
      <c r="G970" t="s">
        <v>112</v>
      </c>
      <c r="H970" t="s">
        <v>61</v>
      </c>
      <c r="I970">
        <f t="shared" si="31"/>
        <v>0</v>
      </c>
      <c r="J970">
        <v>132290</v>
      </c>
      <c r="K970">
        <v>23</v>
      </c>
      <c r="L970">
        <v>650</v>
      </c>
      <c r="M970">
        <v>673</v>
      </c>
      <c r="N970" s="128">
        <v>-0.29717682020802372</v>
      </c>
      <c r="O970" s="1">
        <v>42563</v>
      </c>
      <c r="P970">
        <f t="shared" si="30"/>
        <v>0</v>
      </c>
      <c r="Q970" s="1"/>
      <c r="S970">
        <v>132290</v>
      </c>
    </row>
    <row r="971" spans="1:19" x14ac:dyDescent="0.3">
      <c r="A971">
        <v>132312</v>
      </c>
      <c r="C971" t="s">
        <v>111</v>
      </c>
      <c r="D971" t="s">
        <v>130</v>
      </c>
      <c r="E971" t="s">
        <v>112</v>
      </c>
      <c r="F971" t="s">
        <v>61</v>
      </c>
      <c r="G971" t="s">
        <v>112</v>
      </c>
      <c r="H971" t="s">
        <v>61</v>
      </c>
      <c r="I971">
        <f t="shared" si="31"/>
        <v>0</v>
      </c>
      <c r="J971">
        <v>132312</v>
      </c>
      <c r="K971">
        <v>25</v>
      </c>
      <c r="L971">
        <v>787</v>
      </c>
      <c r="M971">
        <v>897</v>
      </c>
      <c r="N971" s="128">
        <v>-1.0663564538800834</v>
      </c>
      <c r="O971" s="1">
        <v>42650</v>
      </c>
      <c r="P971">
        <f t="shared" si="30"/>
        <v>0</v>
      </c>
      <c r="Q971" s="1"/>
      <c r="S971">
        <v>132312</v>
      </c>
    </row>
    <row r="972" spans="1:19" x14ac:dyDescent="0.3">
      <c r="A972">
        <v>132313</v>
      </c>
      <c r="C972" t="s">
        <v>111</v>
      </c>
      <c r="D972" t="s">
        <v>130</v>
      </c>
      <c r="E972" t="s">
        <v>112</v>
      </c>
      <c r="F972" t="s">
        <v>61</v>
      </c>
      <c r="G972" t="s">
        <v>112</v>
      </c>
      <c r="H972" t="s">
        <v>61</v>
      </c>
      <c r="I972">
        <f t="shared" si="31"/>
        <v>0</v>
      </c>
      <c r="J972">
        <v>132313</v>
      </c>
      <c r="K972">
        <v>25</v>
      </c>
      <c r="L972">
        <v>938</v>
      </c>
      <c r="M972">
        <v>897</v>
      </c>
      <c r="N972" s="128">
        <v>0.39746013280984926</v>
      </c>
      <c r="O972" s="1">
        <v>42632</v>
      </c>
      <c r="P972">
        <f t="shared" si="30"/>
        <v>0</v>
      </c>
      <c r="Q972" s="1"/>
      <c r="S972">
        <v>132313</v>
      </c>
    </row>
    <row r="973" spans="1:19" x14ac:dyDescent="0.3">
      <c r="A973">
        <v>132321</v>
      </c>
      <c r="C973" t="s">
        <v>113</v>
      </c>
      <c r="D973" t="s">
        <v>129</v>
      </c>
      <c r="E973" t="s">
        <v>112</v>
      </c>
      <c r="F973" t="s">
        <v>61</v>
      </c>
      <c r="G973" t="s">
        <v>112</v>
      </c>
      <c r="H973" t="s">
        <v>61</v>
      </c>
      <c r="I973">
        <f t="shared" si="31"/>
        <v>0</v>
      </c>
      <c r="J973">
        <v>132321</v>
      </c>
      <c r="K973">
        <v>26</v>
      </c>
      <c r="L973">
        <v>920</v>
      </c>
      <c r="M973">
        <v>1021</v>
      </c>
      <c r="N973" s="128">
        <v>-0.86019673806583485</v>
      </c>
      <c r="O973" s="1">
        <v>42470</v>
      </c>
      <c r="P973">
        <f t="shared" si="30"/>
        <v>0</v>
      </c>
      <c r="Q973" s="1"/>
      <c r="S973">
        <v>132321</v>
      </c>
    </row>
    <row r="974" spans="1:19" x14ac:dyDescent="0.3">
      <c r="A974">
        <v>132355</v>
      </c>
      <c r="C974" t="s">
        <v>113</v>
      </c>
      <c r="D974" t="s">
        <v>129</v>
      </c>
      <c r="E974" t="s">
        <v>112</v>
      </c>
      <c r="F974" t="s">
        <v>61</v>
      </c>
      <c r="G974" t="s">
        <v>112</v>
      </c>
      <c r="H974" t="s">
        <v>61</v>
      </c>
      <c r="I974">
        <f t="shared" si="31"/>
        <v>0</v>
      </c>
      <c r="J974">
        <v>132355</v>
      </c>
      <c r="K974">
        <v>27</v>
      </c>
      <c r="L974">
        <v>1115</v>
      </c>
      <c r="M974">
        <v>1176</v>
      </c>
      <c r="N974" s="128">
        <v>-0.45104998521147588</v>
      </c>
      <c r="O974" s="1">
        <v>42509</v>
      </c>
      <c r="P974">
        <f t="shared" si="30"/>
        <v>0</v>
      </c>
      <c r="Q974" s="1"/>
      <c r="S974">
        <v>132355</v>
      </c>
    </row>
    <row r="975" spans="1:19" x14ac:dyDescent="0.3">
      <c r="A975">
        <v>132393</v>
      </c>
      <c r="C975" t="s">
        <v>111</v>
      </c>
      <c r="D975" t="s">
        <v>130</v>
      </c>
      <c r="E975" t="s">
        <v>112</v>
      </c>
      <c r="F975" t="s">
        <v>61</v>
      </c>
      <c r="G975" t="s">
        <v>112</v>
      </c>
      <c r="H975" t="s">
        <v>61</v>
      </c>
      <c r="I975">
        <f t="shared" si="31"/>
        <v>0</v>
      </c>
      <c r="J975">
        <v>132393</v>
      </c>
      <c r="K975">
        <v>25</v>
      </c>
      <c r="L975">
        <v>750</v>
      </c>
      <c r="M975">
        <v>854</v>
      </c>
      <c r="N975" s="128">
        <v>-1.0589552998676306</v>
      </c>
      <c r="O975" s="1">
        <v>42489</v>
      </c>
      <c r="P975">
        <f t="shared" si="30"/>
        <v>0</v>
      </c>
      <c r="Q975" s="1"/>
      <c r="S975">
        <v>132393</v>
      </c>
    </row>
    <row r="976" spans="1:19" x14ac:dyDescent="0.3">
      <c r="A976">
        <v>132394</v>
      </c>
      <c r="C976" t="s">
        <v>111</v>
      </c>
      <c r="D976" t="s">
        <v>130</v>
      </c>
      <c r="E976" t="s">
        <v>112</v>
      </c>
      <c r="F976" t="s">
        <v>61</v>
      </c>
      <c r="G976" t="s">
        <v>112</v>
      </c>
      <c r="H976" t="s">
        <v>61</v>
      </c>
      <c r="I976">
        <f t="shared" si="31"/>
        <v>0</v>
      </c>
      <c r="J976">
        <v>132394</v>
      </c>
      <c r="K976">
        <v>25</v>
      </c>
      <c r="L976">
        <v>624</v>
      </c>
      <c r="M976">
        <v>854</v>
      </c>
      <c r="N976" s="128">
        <v>-2.3419203747072599</v>
      </c>
      <c r="O976" s="1">
        <v>42489</v>
      </c>
      <c r="P976">
        <f t="shared" si="30"/>
        <v>0</v>
      </c>
      <c r="Q976" s="1"/>
      <c r="S976">
        <v>132394</v>
      </c>
    </row>
    <row r="977" spans="1:19" x14ac:dyDescent="0.3">
      <c r="A977">
        <v>132395</v>
      </c>
      <c r="C977" t="s">
        <v>113</v>
      </c>
      <c r="D977" t="s">
        <v>129</v>
      </c>
      <c r="E977" t="s">
        <v>112</v>
      </c>
      <c r="F977" t="s">
        <v>61</v>
      </c>
      <c r="G977" t="s">
        <v>112</v>
      </c>
      <c r="H977" t="s">
        <v>61</v>
      </c>
      <c r="I977">
        <f t="shared" si="31"/>
        <v>0</v>
      </c>
      <c r="J977">
        <v>132395</v>
      </c>
      <c r="K977">
        <v>24</v>
      </c>
      <c r="L977">
        <v>570</v>
      </c>
      <c r="M977">
        <v>744</v>
      </c>
      <c r="N977" s="128">
        <v>-2.0336605890603083</v>
      </c>
      <c r="O977" s="1">
        <v>42605</v>
      </c>
      <c r="P977">
        <f t="shared" si="30"/>
        <v>0</v>
      </c>
      <c r="Q977" s="1"/>
      <c r="S977">
        <v>132395</v>
      </c>
    </row>
    <row r="978" spans="1:19" x14ac:dyDescent="0.3">
      <c r="A978">
        <v>132396</v>
      </c>
      <c r="C978" t="s">
        <v>113</v>
      </c>
      <c r="D978" t="s">
        <v>129</v>
      </c>
      <c r="E978" t="s">
        <v>112</v>
      </c>
      <c r="F978" t="s">
        <v>61</v>
      </c>
      <c r="G978" t="s">
        <v>112</v>
      </c>
      <c r="H978" t="s">
        <v>61</v>
      </c>
      <c r="I978">
        <f t="shared" si="31"/>
        <v>0</v>
      </c>
      <c r="J978">
        <v>132396</v>
      </c>
      <c r="K978">
        <v>25</v>
      </c>
      <c r="L978">
        <v>605</v>
      </c>
      <c r="M978">
        <v>893</v>
      </c>
      <c r="N978" s="128">
        <v>-2.8044208578801304</v>
      </c>
      <c r="O978" s="1">
        <v>42538</v>
      </c>
      <c r="P978">
        <f t="shared" si="30"/>
        <v>0</v>
      </c>
      <c r="Q978" s="1"/>
      <c r="S978">
        <v>132396</v>
      </c>
    </row>
    <row r="979" spans="1:19" x14ac:dyDescent="0.3">
      <c r="A979">
        <v>132397</v>
      </c>
      <c r="C979" t="s">
        <v>111</v>
      </c>
      <c r="D979" t="s">
        <v>130</v>
      </c>
      <c r="E979" t="s">
        <v>112</v>
      </c>
      <c r="F979" t="s">
        <v>61</v>
      </c>
      <c r="G979" t="s">
        <v>112</v>
      </c>
      <c r="H979" t="s">
        <v>61</v>
      </c>
      <c r="I979">
        <f t="shared" si="31"/>
        <v>0</v>
      </c>
      <c r="J979">
        <v>132397</v>
      </c>
      <c r="K979">
        <v>26</v>
      </c>
      <c r="L979">
        <v>650</v>
      </c>
      <c r="M979">
        <v>979</v>
      </c>
      <c r="N979" s="128">
        <v>-2.9222365323977435</v>
      </c>
      <c r="O979" s="1">
        <v>42474</v>
      </c>
      <c r="P979">
        <f t="shared" si="30"/>
        <v>0</v>
      </c>
      <c r="Q979" s="1"/>
      <c r="S979">
        <v>132397</v>
      </c>
    </row>
    <row r="980" spans="1:19" x14ac:dyDescent="0.3">
      <c r="A980">
        <v>132398</v>
      </c>
      <c r="C980" t="s">
        <v>111</v>
      </c>
      <c r="D980" t="s">
        <v>130</v>
      </c>
      <c r="E980" t="s">
        <v>112</v>
      </c>
      <c r="F980" t="s">
        <v>61</v>
      </c>
      <c r="G980" t="s">
        <v>112</v>
      </c>
      <c r="H980" t="s">
        <v>61</v>
      </c>
      <c r="I980">
        <f t="shared" si="31"/>
        <v>0</v>
      </c>
      <c r="J980">
        <v>132398</v>
      </c>
      <c r="K980">
        <v>26</v>
      </c>
      <c r="L980">
        <v>735</v>
      </c>
      <c r="M980">
        <v>979</v>
      </c>
      <c r="N980" s="128">
        <v>-2.167251410045743</v>
      </c>
      <c r="O980" s="1">
        <v>42461</v>
      </c>
      <c r="P980">
        <f t="shared" si="30"/>
        <v>0</v>
      </c>
      <c r="Q980" s="1"/>
      <c r="S980">
        <v>132398</v>
      </c>
    </row>
    <row r="981" spans="1:19" x14ac:dyDescent="0.3">
      <c r="A981">
        <v>132412</v>
      </c>
      <c r="C981" t="s">
        <v>113</v>
      </c>
      <c r="D981" t="s">
        <v>129</v>
      </c>
      <c r="E981" t="s">
        <v>112</v>
      </c>
      <c r="F981" t="s">
        <v>61</v>
      </c>
      <c r="G981" t="s">
        <v>112</v>
      </c>
      <c r="H981" t="s">
        <v>61</v>
      </c>
      <c r="I981">
        <f t="shared" si="31"/>
        <v>0</v>
      </c>
      <c r="J981">
        <v>132412</v>
      </c>
      <c r="K981">
        <v>26</v>
      </c>
      <c r="L981">
        <v>800</v>
      </c>
      <c r="M981">
        <v>996</v>
      </c>
      <c r="N981" s="128">
        <v>-1.7111925964728478</v>
      </c>
      <c r="O981" s="1">
        <v>42548</v>
      </c>
      <c r="P981">
        <f t="shared" si="30"/>
        <v>0</v>
      </c>
      <c r="Q981" s="1"/>
      <c r="S981">
        <v>132412</v>
      </c>
    </row>
    <row r="982" spans="1:19" x14ac:dyDescent="0.3">
      <c r="A982">
        <v>132414</v>
      </c>
      <c r="C982" t="s">
        <v>113</v>
      </c>
      <c r="D982" t="s">
        <v>129</v>
      </c>
      <c r="E982" t="s">
        <v>112</v>
      </c>
      <c r="F982" t="s">
        <v>61</v>
      </c>
      <c r="G982" t="s">
        <v>112</v>
      </c>
      <c r="H982" t="s">
        <v>61</v>
      </c>
      <c r="I982">
        <f t="shared" si="31"/>
        <v>0</v>
      </c>
      <c r="J982">
        <v>132414</v>
      </c>
      <c r="K982">
        <v>24</v>
      </c>
      <c r="L982">
        <v>722</v>
      </c>
      <c r="M982">
        <v>708</v>
      </c>
      <c r="N982" s="128">
        <v>0.17194792434291328</v>
      </c>
      <c r="O982" s="1">
        <v>42542</v>
      </c>
      <c r="P982">
        <f t="shared" si="30"/>
        <v>0</v>
      </c>
      <c r="Q982" s="1"/>
      <c r="S982">
        <v>132414</v>
      </c>
    </row>
    <row r="983" spans="1:19" x14ac:dyDescent="0.3">
      <c r="A983">
        <v>132416</v>
      </c>
      <c r="C983" t="s">
        <v>113</v>
      </c>
      <c r="D983" t="s">
        <v>129</v>
      </c>
      <c r="E983" t="s">
        <v>112</v>
      </c>
      <c r="F983" t="s">
        <v>61</v>
      </c>
      <c r="G983" t="s">
        <v>112</v>
      </c>
      <c r="H983" t="s">
        <v>61</v>
      </c>
      <c r="I983">
        <f t="shared" si="31"/>
        <v>0</v>
      </c>
      <c r="J983">
        <v>132416</v>
      </c>
      <c r="K983">
        <v>24</v>
      </c>
      <c r="L983">
        <v>650</v>
      </c>
      <c r="M983">
        <v>688</v>
      </c>
      <c r="N983" s="128">
        <v>-0.48028311425682507</v>
      </c>
      <c r="O983" s="1">
        <v>42578</v>
      </c>
      <c r="P983">
        <f t="shared" si="30"/>
        <v>0</v>
      </c>
      <c r="Q983" s="1"/>
      <c r="S983">
        <v>132416</v>
      </c>
    </row>
    <row r="984" spans="1:19" x14ac:dyDescent="0.3">
      <c r="A984">
        <v>132418</v>
      </c>
      <c r="C984" t="s">
        <v>113</v>
      </c>
      <c r="D984" t="s">
        <v>129</v>
      </c>
      <c r="E984" t="s">
        <v>112</v>
      </c>
      <c r="F984" t="s">
        <v>61</v>
      </c>
      <c r="G984" t="s">
        <v>112</v>
      </c>
      <c r="H984" t="s">
        <v>61</v>
      </c>
      <c r="I984">
        <f t="shared" si="31"/>
        <v>0</v>
      </c>
      <c r="J984">
        <v>132418</v>
      </c>
      <c r="K984">
        <v>27</v>
      </c>
      <c r="L984">
        <v>855</v>
      </c>
      <c r="M984">
        <v>1131</v>
      </c>
      <c r="N984" s="128">
        <v>-2.1220159151193636</v>
      </c>
      <c r="O984" s="1">
        <v>42583</v>
      </c>
      <c r="P984">
        <f t="shared" si="30"/>
        <v>0</v>
      </c>
      <c r="Q984" s="1"/>
      <c r="S984">
        <v>132418</v>
      </c>
    </row>
    <row r="985" spans="1:19" x14ac:dyDescent="0.3">
      <c r="A985">
        <v>132448</v>
      </c>
      <c r="C985" t="s">
        <v>113</v>
      </c>
      <c r="D985" t="s">
        <v>129</v>
      </c>
      <c r="E985" t="s">
        <v>112</v>
      </c>
      <c r="F985" t="s">
        <v>61</v>
      </c>
      <c r="G985" t="s">
        <v>112</v>
      </c>
      <c r="H985" t="s">
        <v>61</v>
      </c>
      <c r="I985">
        <f t="shared" si="31"/>
        <v>0</v>
      </c>
      <c r="J985">
        <v>132448</v>
      </c>
      <c r="K985">
        <v>23</v>
      </c>
      <c r="L985">
        <v>673</v>
      </c>
      <c r="M985">
        <v>638</v>
      </c>
      <c r="N985" s="128">
        <v>0.47703421016764341</v>
      </c>
      <c r="O985" s="1">
        <v>42404</v>
      </c>
      <c r="P985">
        <f t="shared" si="30"/>
        <v>0</v>
      </c>
      <c r="Q985" s="1"/>
      <c r="S985">
        <v>132448</v>
      </c>
    </row>
    <row r="986" spans="1:19" x14ac:dyDescent="0.3">
      <c r="A986">
        <v>132457</v>
      </c>
      <c r="C986" t="s">
        <v>113</v>
      </c>
      <c r="D986" t="s">
        <v>129</v>
      </c>
      <c r="E986" t="s">
        <v>112</v>
      </c>
      <c r="F986" t="s">
        <v>61</v>
      </c>
      <c r="G986" t="s">
        <v>112</v>
      </c>
      <c r="H986" t="s">
        <v>61</v>
      </c>
      <c r="I986">
        <f t="shared" si="31"/>
        <v>0</v>
      </c>
      <c r="J986">
        <v>132457</v>
      </c>
      <c r="K986">
        <v>24</v>
      </c>
      <c r="L986">
        <v>760</v>
      </c>
      <c r="M986">
        <v>800</v>
      </c>
      <c r="N986" s="128">
        <v>-0.43478260869565216</v>
      </c>
      <c r="O986" s="1">
        <v>42615</v>
      </c>
      <c r="P986">
        <f t="shared" si="30"/>
        <v>0</v>
      </c>
      <c r="Q986" s="1"/>
      <c r="S986">
        <v>132457</v>
      </c>
    </row>
    <row r="987" spans="1:19" x14ac:dyDescent="0.3">
      <c r="A987">
        <v>132501</v>
      </c>
      <c r="C987" t="s">
        <v>113</v>
      </c>
      <c r="D987" t="s">
        <v>129</v>
      </c>
      <c r="E987" t="s">
        <v>112</v>
      </c>
      <c r="F987" t="s">
        <v>61</v>
      </c>
      <c r="G987" t="s">
        <v>112</v>
      </c>
      <c r="H987" t="s">
        <v>61</v>
      </c>
      <c r="I987">
        <f t="shared" si="31"/>
        <v>0</v>
      </c>
      <c r="J987">
        <v>132501</v>
      </c>
      <c r="K987">
        <v>24</v>
      </c>
      <c r="L987">
        <v>620</v>
      </c>
      <c r="M987">
        <v>688</v>
      </c>
      <c r="N987" s="128">
        <v>-0.85945399393326583</v>
      </c>
      <c r="O987" s="1">
        <v>42662</v>
      </c>
      <c r="P987">
        <f t="shared" si="30"/>
        <v>0</v>
      </c>
      <c r="Q987" s="1"/>
      <c r="S987">
        <v>132501</v>
      </c>
    </row>
    <row r="988" spans="1:19" x14ac:dyDescent="0.3">
      <c r="A988">
        <v>132503</v>
      </c>
      <c r="C988" t="s">
        <v>111</v>
      </c>
      <c r="D988" t="s">
        <v>130</v>
      </c>
      <c r="E988" t="s">
        <v>112</v>
      </c>
      <c r="F988" t="s">
        <v>61</v>
      </c>
      <c r="G988" t="s">
        <v>112</v>
      </c>
      <c r="H988" t="s">
        <v>61</v>
      </c>
      <c r="I988">
        <f t="shared" si="31"/>
        <v>0</v>
      </c>
      <c r="J988">
        <v>132503</v>
      </c>
      <c r="K988">
        <v>26</v>
      </c>
      <c r="L988">
        <v>885</v>
      </c>
      <c r="M988">
        <v>1064</v>
      </c>
      <c r="N988" s="128">
        <v>-1.4628963713631906</v>
      </c>
      <c r="O988" s="1">
        <v>42474</v>
      </c>
      <c r="P988">
        <f t="shared" si="30"/>
        <v>0</v>
      </c>
      <c r="Q988" s="1"/>
      <c r="S988">
        <v>132503</v>
      </c>
    </row>
    <row r="989" spans="1:19" x14ac:dyDescent="0.3">
      <c r="A989">
        <v>132532</v>
      </c>
      <c r="C989" t="s">
        <v>113</v>
      </c>
      <c r="D989" t="s">
        <v>129</v>
      </c>
      <c r="E989" t="s">
        <v>112</v>
      </c>
      <c r="F989" t="s">
        <v>61</v>
      </c>
      <c r="G989" t="s">
        <v>112</v>
      </c>
      <c r="H989" t="s">
        <v>61</v>
      </c>
      <c r="I989">
        <f t="shared" si="31"/>
        <v>0</v>
      </c>
      <c r="J989">
        <v>132532</v>
      </c>
      <c r="K989">
        <v>25</v>
      </c>
      <c r="L989">
        <v>805</v>
      </c>
      <c r="M989">
        <v>838</v>
      </c>
      <c r="N989" s="128">
        <v>-0.34243021687247066</v>
      </c>
      <c r="O989" s="1">
        <v>42510</v>
      </c>
      <c r="P989">
        <f t="shared" si="30"/>
        <v>0</v>
      </c>
      <c r="Q989" s="1"/>
      <c r="S989">
        <v>132532</v>
      </c>
    </row>
    <row r="990" spans="1:19" x14ac:dyDescent="0.3">
      <c r="A990">
        <v>132533</v>
      </c>
      <c r="C990" t="s">
        <v>113</v>
      </c>
      <c r="D990" t="s">
        <v>129</v>
      </c>
      <c r="E990" t="s">
        <v>112</v>
      </c>
      <c r="F990" t="s">
        <v>61</v>
      </c>
      <c r="G990" t="s">
        <v>112</v>
      </c>
      <c r="H990" t="s">
        <v>61</v>
      </c>
      <c r="I990">
        <f t="shared" si="31"/>
        <v>0</v>
      </c>
      <c r="J990">
        <v>132533</v>
      </c>
      <c r="K990">
        <v>23</v>
      </c>
      <c r="L990">
        <v>641</v>
      </c>
      <c r="M990">
        <v>673</v>
      </c>
      <c r="N990" s="128">
        <v>-0.41346340202855475</v>
      </c>
      <c r="O990" s="1">
        <v>42545</v>
      </c>
      <c r="P990">
        <f t="shared" si="30"/>
        <v>0</v>
      </c>
      <c r="Q990" s="1"/>
      <c r="S990">
        <v>132533</v>
      </c>
    </row>
    <row r="991" spans="1:19" x14ac:dyDescent="0.3">
      <c r="A991">
        <v>132537</v>
      </c>
      <c r="C991" t="s">
        <v>113</v>
      </c>
      <c r="D991" t="s">
        <v>129</v>
      </c>
      <c r="E991" t="s">
        <v>112</v>
      </c>
      <c r="F991" t="s">
        <v>61</v>
      </c>
      <c r="G991" t="s">
        <v>112</v>
      </c>
      <c r="H991" t="s">
        <v>61</v>
      </c>
      <c r="I991">
        <f t="shared" si="31"/>
        <v>0</v>
      </c>
      <c r="J991">
        <v>132537</v>
      </c>
      <c r="K991">
        <v>23</v>
      </c>
      <c r="L991">
        <v>582</v>
      </c>
      <c r="M991">
        <v>590</v>
      </c>
      <c r="N991" s="128">
        <v>-0.11790714812085482</v>
      </c>
      <c r="O991" s="1">
        <v>42478</v>
      </c>
      <c r="P991">
        <f t="shared" si="30"/>
        <v>0</v>
      </c>
      <c r="Q991" s="1"/>
      <c r="S991">
        <v>132537</v>
      </c>
    </row>
    <row r="992" spans="1:19" x14ac:dyDescent="0.3">
      <c r="A992">
        <v>132621</v>
      </c>
      <c r="C992" t="s">
        <v>113</v>
      </c>
      <c r="D992" t="s">
        <v>129</v>
      </c>
      <c r="E992" t="s">
        <v>112</v>
      </c>
      <c r="F992" t="s">
        <v>61</v>
      </c>
      <c r="G992" t="s">
        <v>112</v>
      </c>
      <c r="H992" t="s">
        <v>61</v>
      </c>
      <c r="I992">
        <f t="shared" si="31"/>
        <v>0</v>
      </c>
      <c r="J992">
        <v>132621</v>
      </c>
      <c r="K992">
        <v>26</v>
      </c>
      <c r="L992">
        <v>615</v>
      </c>
      <c r="M992">
        <v>958</v>
      </c>
      <c r="N992" s="128">
        <v>-3.11337024598348</v>
      </c>
      <c r="O992" s="1">
        <v>42471</v>
      </c>
      <c r="P992">
        <f t="shared" si="30"/>
        <v>0</v>
      </c>
      <c r="Q992" s="1"/>
      <c r="S992">
        <v>132621</v>
      </c>
    </row>
    <row r="993" spans="1:19" x14ac:dyDescent="0.3">
      <c r="A993">
        <v>132638</v>
      </c>
      <c r="C993" t="s">
        <v>113</v>
      </c>
      <c r="D993" t="s">
        <v>129</v>
      </c>
      <c r="E993" t="s">
        <v>112</v>
      </c>
      <c r="F993" t="s">
        <v>61</v>
      </c>
      <c r="G993" t="s">
        <v>112</v>
      </c>
      <c r="H993" t="s">
        <v>61</v>
      </c>
      <c r="I993">
        <f t="shared" si="31"/>
        <v>0</v>
      </c>
      <c r="J993">
        <v>132638</v>
      </c>
      <c r="K993">
        <v>27</v>
      </c>
      <c r="L993">
        <v>1105</v>
      </c>
      <c r="M993">
        <v>1082</v>
      </c>
      <c r="N993" s="128">
        <v>0.18484288354898334</v>
      </c>
      <c r="O993" s="1">
        <v>42593</v>
      </c>
      <c r="P993">
        <f t="shared" si="30"/>
        <v>0</v>
      </c>
      <c r="Q993" s="1"/>
      <c r="S993">
        <v>132638</v>
      </c>
    </row>
    <row r="994" spans="1:19" x14ac:dyDescent="0.3">
      <c r="A994">
        <v>132641</v>
      </c>
      <c r="C994" t="s">
        <v>113</v>
      </c>
      <c r="D994" t="s">
        <v>129</v>
      </c>
      <c r="E994" t="s">
        <v>112</v>
      </c>
      <c r="F994" t="s">
        <v>61</v>
      </c>
      <c r="G994" t="s">
        <v>112</v>
      </c>
      <c r="H994" t="s">
        <v>61</v>
      </c>
      <c r="I994">
        <f t="shared" si="31"/>
        <v>0</v>
      </c>
      <c r="J994">
        <v>132641</v>
      </c>
      <c r="K994">
        <v>24</v>
      </c>
      <c r="L994">
        <v>664</v>
      </c>
      <c r="M994">
        <v>726</v>
      </c>
      <c r="N994" s="128">
        <v>-0.74260390465924053</v>
      </c>
      <c r="O994" s="1">
        <v>42599</v>
      </c>
      <c r="P994">
        <f t="shared" si="30"/>
        <v>0</v>
      </c>
      <c r="Q994" s="1"/>
      <c r="S994">
        <v>132641</v>
      </c>
    </row>
    <row r="995" spans="1:19" x14ac:dyDescent="0.3">
      <c r="A995">
        <v>132643</v>
      </c>
      <c r="C995" t="s">
        <v>113</v>
      </c>
      <c r="D995" t="s">
        <v>129</v>
      </c>
      <c r="E995" t="s">
        <v>112</v>
      </c>
      <c r="F995" t="s">
        <v>61</v>
      </c>
      <c r="G995" t="s">
        <v>112</v>
      </c>
      <c r="H995" t="s">
        <v>61</v>
      </c>
      <c r="I995">
        <f t="shared" si="31"/>
        <v>0</v>
      </c>
      <c r="J995">
        <v>132643</v>
      </c>
      <c r="K995">
        <v>23</v>
      </c>
      <c r="L995">
        <v>583</v>
      </c>
      <c r="M995">
        <v>621</v>
      </c>
      <c r="N995" s="128">
        <v>-0.53210109920884963</v>
      </c>
      <c r="O995" s="1">
        <v>42605</v>
      </c>
      <c r="P995">
        <f t="shared" si="30"/>
        <v>0</v>
      </c>
      <c r="Q995" s="1"/>
      <c r="S995">
        <v>132643</v>
      </c>
    </row>
    <row r="996" spans="1:19" x14ac:dyDescent="0.3">
      <c r="A996">
        <v>132644</v>
      </c>
      <c r="C996" t="s">
        <v>113</v>
      </c>
      <c r="D996" t="s">
        <v>129</v>
      </c>
      <c r="E996" t="s">
        <v>112</v>
      </c>
      <c r="F996" t="s">
        <v>61</v>
      </c>
      <c r="G996" t="s">
        <v>112</v>
      </c>
      <c r="H996" t="s">
        <v>61</v>
      </c>
      <c r="I996">
        <f t="shared" si="31"/>
        <v>0</v>
      </c>
      <c r="J996">
        <v>132644</v>
      </c>
      <c r="K996">
        <v>26</v>
      </c>
      <c r="L996">
        <v>896</v>
      </c>
      <c r="M996">
        <v>1060</v>
      </c>
      <c r="N996" s="128">
        <v>-1.3453650533223953</v>
      </c>
      <c r="O996" s="1">
        <v>42564</v>
      </c>
      <c r="P996">
        <f t="shared" si="30"/>
        <v>0</v>
      </c>
      <c r="Q996" s="1"/>
      <c r="S996">
        <v>132644</v>
      </c>
    </row>
    <row r="997" spans="1:19" x14ac:dyDescent="0.3">
      <c r="A997">
        <v>132670</v>
      </c>
      <c r="C997" t="s">
        <v>113</v>
      </c>
      <c r="D997" t="s">
        <v>129</v>
      </c>
      <c r="E997" t="s">
        <v>112</v>
      </c>
      <c r="F997" t="s">
        <v>61</v>
      </c>
      <c r="G997" t="s">
        <v>112</v>
      </c>
      <c r="H997" t="s">
        <v>61</v>
      </c>
      <c r="I997">
        <f t="shared" si="31"/>
        <v>0</v>
      </c>
      <c r="J997">
        <v>132670</v>
      </c>
      <c r="K997">
        <v>27</v>
      </c>
      <c r="L997">
        <v>1400</v>
      </c>
      <c r="M997">
        <v>1245</v>
      </c>
      <c r="N997" s="128">
        <v>1.0825912345032302</v>
      </c>
      <c r="O997" s="1">
        <v>42411</v>
      </c>
      <c r="P997">
        <f t="shared" si="30"/>
        <v>0</v>
      </c>
      <c r="Q997" s="1"/>
      <c r="S997">
        <v>132670</v>
      </c>
    </row>
    <row r="998" spans="1:19" x14ac:dyDescent="0.3">
      <c r="A998">
        <v>132711</v>
      </c>
      <c r="C998" t="s">
        <v>113</v>
      </c>
      <c r="D998" t="s">
        <v>129</v>
      </c>
      <c r="E998" t="s">
        <v>112</v>
      </c>
      <c r="F998" t="s">
        <v>61</v>
      </c>
      <c r="G998" t="s">
        <v>112</v>
      </c>
      <c r="H998" t="s">
        <v>61</v>
      </c>
      <c r="I998">
        <f t="shared" si="31"/>
        <v>0</v>
      </c>
      <c r="J998">
        <v>132711</v>
      </c>
      <c r="K998">
        <v>24</v>
      </c>
      <c r="L998">
        <v>642</v>
      </c>
      <c r="M998">
        <v>726</v>
      </c>
      <c r="N998" s="128">
        <v>-1.0061085159899388</v>
      </c>
      <c r="O998" s="1">
        <v>42586</v>
      </c>
      <c r="P998">
        <f t="shared" si="30"/>
        <v>0</v>
      </c>
      <c r="Q998" s="1"/>
      <c r="S998">
        <v>132711</v>
      </c>
    </row>
    <row r="999" spans="1:19" x14ac:dyDescent="0.3">
      <c r="A999">
        <v>132712</v>
      </c>
      <c r="C999" t="s">
        <v>113</v>
      </c>
      <c r="D999" t="s">
        <v>129</v>
      </c>
      <c r="E999" t="s">
        <v>112</v>
      </c>
      <c r="F999" t="s">
        <v>61</v>
      </c>
      <c r="G999" t="s">
        <v>112</v>
      </c>
      <c r="H999" t="s">
        <v>61</v>
      </c>
      <c r="I999">
        <f t="shared" si="31"/>
        <v>0</v>
      </c>
      <c r="J999">
        <v>132712</v>
      </c>
      <c r="K999">
        <v>24</v>
      </c>
      <c r="L999">
        <v>450</v>
      </c>
      <c r="M999">
        <v>759</v>
      </c>
      <c r="N999" s="128">
        <v>-3.5401271696167722</v>
      </c>
      <c r="O999" s="1">
        <v>42494</v>
      </c>
      <c r="P999">
        <f t="shared" si="30"/>
        <v>0</v>
      </c>
      <c r="Q999" s="1"/>
      <c r="S999">
        <v>132712</v>
      </c>
    </row>
    <row r="1000" spans="1:19" x14ac:dyDescent="0.3">
      <c r="A1000">
        <v>132732</v>
      </c>
      <c r="C1000" t="s">
        <v>113</v>
      </c>
      <c r="D1000" t="s">
        <v>129</v>
      </c>
      <c r="E1000" t="s">
        <v>112</v>
      </c>
      <c r="F1000" t="s">
        <v>61</v>
      </c>
      <c r="G1000" t="s">
        <v>112</v>
      </c>
      <c r="H1000" t="s">
        <v>61</v>
      </c>
      <c r="I1000">
        <f t="shared" si="31"/>
        <v>0</v>
      </c>
      <c r="J1000">
        <v>132732</v>
      </c>
      <c r="K1000">
        <v>24</v>
      </c>
      <c r="L1000">
        <v>760</v>
      </c>
      <c r="M1000">
        <v>706</v>
      </c>
      <c r="N1000" s="128">
        <v>0.66510654021431215</v>
      </c>
      <c r="O1000" s="1">
        <v>42340</v>
      </c>
      <c r="P1000">
        <f t="shared" si="30"/>
        <v>0</v>
      </c>
      <c r="Q1000" s="1"/>
      <c r="S1000">
        <v>132732</v>
      </c>
    </row>
    <row r="1001" spans="1:19" x14ac:dyDescent="0.3">
      <c r="A1001">
        <v>132739</v>
      </c>
      <c r="C1001" t="s">
        <v>111</v>
      </c>
      <c r="D1001" t="s">
        <v>130</v>
      </c>
      <c r="E1001" t="s">
        <v>112</v>
      </c>
      <c r="F1001" t="s">
        <v>61</v>
      </c>
      <c r="G1001" t="s">
        <v>112</v>
      </c>
      <c r="H1001" t="s">
        <v>61</v>
      </c>
      <c r="I1001">
        <f t="shared" si="31"/>
        <v>0</v>
      </c>
      <c r="J1001">
        <v>132739</v>
      </c>
      <c r="K1001">
        <v>26</v>
      </c>
      <c r="L1001">
        <v>1130</v>
      </c>
      <c r="M1001">
        <v>1060</v>
      </c>
      <c r="N1001" s="128">
        <v>0.57424118129614432</v>
      </c>
      <c r="O1001" s="1">
        <v>42483</v>
      </c>
      <c r="P1001">
        <f t="shared" si="30"/>
        <v>0</v>
      </c>
      <c r="Q1001" s="1"/>
      <c r="S1001">
        <v>132739</v>
      </c>
    </row>
    <row r="1002" spans="1:19" x14ac:dyDescent="0.3">
      <c r="A1002">
        <v>132744</v>
      </c>
      <c r="C1002" t="s">
        <v>113</v>
      </c>
      <c r="D1002" t="s">
        <v>129</v>
      </c>
      <c r="E1002" t="s">
        <v>112</v>
      </c>
      <c r="F1002" t="s">
        <v>61</v>
      </c>
      <c r="G1002" t="s">
        <v>112</v>
      </c>
      <c r="H1002" t="s">
        <v>61</v>
      </c>
      <c r="I1002">
        <f t="shared" si="31"/>
        <v>0</v>
      </c>
      <c r="J1002">
        <v>132744</v>
      </c>
      <c r="K1002">
        <v>25</v>
      </c>
      <c r="L1002">
        <v>930</v>
      </c>
      <c r="M1002">
        <v>873</v>
      </c>
      <c r="N1002" s="128">
        <v>0.56775735843418496</v>
      </c>
      <c r="O1002" s="1">
        <v>42559</v>
      </c>
      <c r="P1002">
        <f t="shared" si="30"/>
        <v>0</v>
      </c>
      <c r="Q1002" s="1"/>
      <c r="S1002">
        <v>132744</v>
      </c>
    </row>
    <row r="1003" spans="1:19" x14ac:dyDescent="0.3">
      <c r="A1003">
        <v>132764</v>
      </c>
      <c r="C1003" t="s">
        <v>113</v>
      </c>
      <c r="D1003" t="s">
        <v>129</v>
      </c>
      <c r="E1003" t="s">
        <v>112</v>
      </c>
      <c r="F1003" t="s">
        <v>61</v>
      </c>
      <c r="G1003" t="s">
        <v>112</v>
      </c>
      <c r="H1003" t="s">
        <v>61</v>
      </c>
      <c r="I1003">
        <f t="shared" si="31"/>
        <v>0</v>
      </c>
      <c r="J1003">
        <v>132764</v>
      </c>
      <c r="K1003">
        <v>26</v>
      </c>
      <c r="L1003">
        <v>1118</v>
      </c>
      <c r="M1003">
        <v>1038</v>
      </c>
      <c r="N1003" s="128">
        <v>0.67018513864455054</v>
      </c>
      <c r="O1003" s="1">
        <v>42558</v>
      </c>
      <c r="P1003">
        <f t="shared" si="30"/>
        <v>0</v>
      </c>
      <c r="Q1003" s="1"/>
      <c r="S1003">
        <v>132764</v>
      </c>
    </row>
    <row r="1004" spans="1:19" x14ac:dyDescent="0.3">
      <c r="A1004">
        <v>132825</v>
      </c>
      <c r="C1004" t="s">
        <v>111</v>
      </c>
      <c r="D1004" t="s">
        <v>130</v>
      </c>
      <c r="E1004" t="s">
        <v>112</v>
      </c>
      <c r="F1004" t="s">
        <v>61</v>
      </c>
      <c r="G1004" t="s">
        <v>112</v>
      </c>
      <c r="H1004" t="s">
        <v>61</v>
      </c>
      <c r="I1004">
        <f t="shared" si="31"/>
        <v>0</v>
      </c>
      <c r="J1004">
        <v>132825</v>
      </c>
      <c r="K1004">
        <v>26</v>
      </c>
      <c r="L1004">
        <v>870</v>
      </c>
      <c r="M1004">
        <v>979</v>
      </c>
      <c r="N1004" s="128">
        <v>-0.96815739219256558</v>
      </c>
      <c r="O1004" s="1">
        <v>42574</v>
      </c>
      <c r="P1004">
        <f t="shared" si="30"/>
        <v>0</v>
      </c>
      <c r="Q1004" s="1"/>
      <c r="S1004">
        <v>132825</v>
      </c>
    </row>
    <row r="1005" spans="1:19" x14ac:dyDescent="0.3">
      <c r="A1005">
        <v>132897</v>
      </c>
      <c r="C1005" t="s">
        <v>113</v>
      </c>
      <c r="D1005" t="s">
        <v>129</v>
      </c>
      <c r="E1005" t="s">
        <v>112</v>
      </c>
      <c r="F1005" t="s">
        <v>61</v>
      </c>
      <c r="G1005" t="s">
        <v>112</v>
      </c>
      <c r="H1005" t="s">
        <v>61</v>
      </c>
      <c r="I1005">
        <f t="shared" si="31"/>
        <v>0</v>
      </c>
      <c r="J1005">
        <v>132897</v>
      </c>
      <c r="K1005">
        <v>26</v>
      </c>
      <c r="L1005">
        <v>810</v>
      </c>
      <c r="M1005">
        <v>1086</v>
      </c>
      <c r="N1005" s="128">
        <v>-2.2099447513812156</v>
      </c>
      <c r="O1005" s="1">
        <v>42520</v>
      </c>
      <c r="P1005">
        <f t="shared" si="30"/>
        <v>0</v>
      </c>
      <c r="Q1005" s="1"/>
      <c r="S1005">
        <v>132897</v>
      </c>
    </row>
    <row r="1006" spans="1:19" x14ac:dyDescent="0.3">
      <c r="A1006">
        <v>132996</v>
      </c>
      <c r="C1006" t="s">
        <v>113</v>
      </c>
      <c r="D1006" t="s">
        <v>129</v>
      </c>
      <c r="E1006" t="s">
        <v>112</v>
      </c>
      <c r="F1006" t="s">
        <v>61</v>
      </c>
      <c r="G1006" t="s">
        <v>112</v>
      </c>
      <c r="H1006" t="s">
        <v>61</v>
      </c>
      <c r="I1006">
        <f t="shared" si="31"/>
        <v>0</v>
      </c>
      <c r="J1006">
        <v>132996</v>
      </c>
      <c r="K1006">
        <v>26</v>
      </c>
      <c r="L1006">
        <v>915</v>
      </c>
      <c r="M1006">
        <v>979</v>
      </c>
      <c r="N1006" s="128">
        <v>-0.56845938624150638</v>
      </c>
      <c r="O1006" s="1">
        <v>42628</v>
      </c>
      <c r="P1006">
        <f t="shared" si="30"/>
        <v>0</v>
      </c>
      <c r="Q1006" s="1"/>
      <c r="S1006">
        <v>132996</v>
      </c>
    </row>
    <row r="1007" spans="1:19" x14ac:dyDescent="0.3">
      <c r="A1007">
        <v>133051</v>
      </c>
      <c r="C1007" t="s">
        <v>113</v>
      </c>
      <c r="D1007" t="s">
        <v>129</v>
      </c>
      <c r="E1007" t="s">
        <v>112</v>
      </c>
      <c r="F1007" t="s">
        <v>61</v>
      </c>
      <c r="G1007" t="s">
        <v>112</v>
      </c>
      <c r="H1007" t="s">
        <v>61</v>
      </c>
      <c r="I1007">
        <f t="shared" si="31"/>
        <v>0</v>
      </c>
      <c r="J1007">
        <v>133051</v>
      </c>
      <c r="K1007">
        <v>25</v>
      </c>
      <c r="L1007">
        <v>915</v>
      </c>
      <c r="M1007">
        <v>873</v>
      </c>
      <c r="N1007" s="128">
        <v>0.41834752726729413</v>
      </c>
      <c r="O1007" s="1">
        <v>42642</v>
      </c>
      <c r="P1007">
        <f t="shared" si="30"/>
        <v>0</v>
      </c>
      <c r="Q1007" s="1"/>
      <c r="S1007">
        <v>133051</v>
      </c>
    </row>
    <row r="1008" spans="1:19" x14ac:dyDescent="0.3">
      <c r="A1008">
        <v>133064</v>
      </c>
      <c r="C1008" t="s">
        <v>113</v>
      </c>
      <c r="D1008" t="s">
        <v>129</v>
      </c>
      <c r="E1008" t="s">
        <v>112</v>
      </c>
      <c r="F1008" t="s">
        <v>61</v>
      </c>
      <c r="G1008" t="s">
        <v>112</v>
      </c>
      <c r="H1008" t="s">
        <v>61</v>
      </c>
      <c r="I1008">
        <f t="shared" si="31"/>
        <v>0</v>
      </c>
      <c r="J1008">
        <v>133064</v>
      </c>
      <c r="K1008">
        <v>25</v>
      </c>
      <c r="L1008">
        <v>400</v>
      </c>
      <c r="M1008">
        <v>877</v>
      </c>
      <c r="N1008" s="128">
        <v>-4.7295622428238557</v>
      </c>
      <c r="O1008" s="1">
        <v>42426</v>
      </c>
      <c r="P1008">
        <f t="shared" si="30"/>
        <v>0</v>
      </c>
      <c r="Q1008" s="1"/>
      <c r="S1008">
        <v>133064</v>
      </c>
    </row>
    <row r="1009" spans="1:19" x14ac:dyDescent="0.3">
      <c r="A1009">
        <v>133065</v>
      </c>
      <c r="C1009" t="s">
        <v>113</v>
      </c>
      <c r="D1009" t="s">
        <v>129</v>
      </c>
      <c r="E1009" t="s">
        <v>112</v>
      </c>
      <c r="F1009" t="s">
        <v>61</v>
      </c>
      <c r="G1009" t="s">
        <v>112</v>
      </c>
      <c r="H1009" t="s">
        <v>61</v>
      </c>
      <c r="I1009">
        <f t="shared" si="31"/>
        <v>0</v>
      </c>
      <c r="J1009">
        <v>133065</v>
      </c>
      <c r="K1009">
        <v>26</v>
      </c>
      <c r="L1009">
        <v>915</v>
      </c>
      <c r="M1009">
        <v>1086</v>
      </c>
      <c r="N1009" s="128">
        <v>-1.3692049003122748</v>
      </c>
      <c r="O1009" s="1">
        <v>42590</v>
      </c>
      <c r="P1009">
        <f t="shared" si="30"/>
        <v>0</v>
      </c>
      <c r="Q1009" s="1"/>
      <c r="S1009">
        <v>133065</v>
      </c>
    </row>
    <row r="1010" spans="1:19" x14ac:dyDescent="0.3">
      <c r="A1010">
        <v>133069</v>
      </c>
      <c r="C1010" t="s">
        <v>111</v>
      </c>
      <c r="D1010" t="s">
        <v>130</v>
      </c>
      <c r="E1010" t="s">
        <v>112</v>
      </c>
      <c r="F1010" t="s">
        <v>61</v>
      </c>
      <c r="G1010" t="s">
        <v>112</v>
      </c>
      <c r="H1010" t="s">
        <v>61</v>
      </c>
      <c r="I1010">
        <f t="shared" si="31"/>
        <v>0</v>
      </c>
      <c r="J1010">
        <v>133069</v>
      </c>
      <c r="K1010">
        <v>22</v>
      </c>
      <c r="L1010">
        <v>418</v>
      </c>
      <c r="M1010">
        <v>543</v>
      </c>
      <c r="N1010" s="128">
        <v>-2.0017615501641446</v>
      </c>
      <c r="O1010" s="1">
        <v>42563</v>
      </c>
      <c r="P1010">
        <f t="shared" si="30"/>
        <v>0</v>
      </c>
      <c r="Q1010" s="1"/>
      <c r="S1010">
        <v>133069</v>
      </c>
    </row>
    <row r="1011" spans="1:19" x14ac:dyDescent="0.3">
      <c r="A1011">
        <v>133070</v>
      </c>
      <c r="C1011" t="s">
        <v>113</v>
      </c>
      <c r="D1011" t="s">
        <v>129</v>
      </c>
      <c r="E1011" t="s">
        <v>112</v>
      </c>
      <c r="F1011" t="s">
        <v>61</v>
      </c>
      <c r="G1011" t="s">
        <v>112</v>
      </c>
      <c r="H1011" t="s">
        <v>61</v>
      </c>
      <c r="I1011">
        <f t="shared" si="31"/>
        <v>0</v>
      </c>
      <c r="J1011">
        <v>133070</v>
      </c>
      <c r="K1011">
        <v>27</v>
      </c>
      <c r="L1011">
        <v>1138</v>
      </c>
      <c r="M1011">
        <v>1082</v>
      </c>
      <c r="N1011" s="128">
        <v>0.45005223820622037</v>
      </c>
      <c r="O1011" s="1">
        <v>42569</v>
      </c>
      <c r="P1011">
        <f t="shared" si="30"/>
        <v>0</v>
      </c>
      <c r="Q1011" s="1"/>
      <c r="S1011">
        <v>133070</v>
      </c>
    </row>
    <row r="1012" spans="1:19" x14ac:dyDescent="0.3">
      <c r="A1012">
        <v>133084</v>
      </c>
      <c r="C1012" t="s">
        <v>113</v>
      </c>
      <c r="D1012" t="s">
        <v>129</v>
      </c>
      <c r="E1012" t="s">
        <v>112</v>
      </c>
      <c r="F1012" t="s">
        <v>61</v>
      </c>
      <c r="G1012" t="s">
        <v>112</v>
      </c>
      <c r="H1012" t="s">
        <v>61</v>
      </c>
      <c r="I1012">
        <f t="shared" si="31"/>
        <v>0</v>
      </c>
      <c r="J1012">
        <v>133084</v>
      </c>
      <c r="K1012">
        <v>25</v>
      </c>
      <c r="L1012">
        <v>807</v>
      </c>
      <c r="M1012">
        <v>913</v>
      </c>
      <c r="N1012" s="128">
        <v>-1.0095718843754464</v>
      </c>
      <c r="O1012" s="1">
        <v>42586</v>
      </c>
      <c r="P1012">
        <f t="shared" si="30"/>
        <v>0</v>
      </c>
      <c r="Q1012" s="1"/>
      <c r="S1012">
        <v>133084</v>
      </c>
    </row>
    <row r="1013" spans="1:19" x14ac:dyDescent="0.3">
      <c r="A1013">
        <v>133088</v>
      </c>
      <c r="C1013" t="s">
        <v>113</v>
      </c>
      <c r="D1013" t="s">
        <v>129</v>
      </c>
      <c r="E1013" t="s">
        <v>112</v>
      </c>
      <c r="F1013" t="s">
        <v>61</v>
      </c>
      <c r="G1013" t="s">
        <v>112</v>
      </c>
      <c r="H1013" t="s">
        <v>61</v>
      </c>
      <c r="I1013">
        <f t="shared" si="31"/>
        <v>0</v>
      </c>
      <c r="J1013">
        <v>133088</v>
      </c>
      <c r="K1013">
        <v>27</v>
      </c>
      <c r="L1013">
        <v>1000</v>
      </c>
      <c r="M1013">
        <v>1082</v>
      </c>
      <c r="N1013" s="128">
        <v>-0.65900506308767981</v>
      </c>
      <c r="O1013" s="1">
        <v>42549</v>
      </c>
      <c r="P1013">
        <f t="shared" si="30"/>
        <v>0</v>
      </c>
      <c r="Q1013" s="1"/>
      <c r="S1013">
        <v>133088</v>
      </c>
    </row>
    <row r="1014" spans="1:19" x14ac:dyDescent="0.3">
      <c r="A1014">
        <v>133090</v>
      </c>
      <c r="C1014" t="s">
        <v>113</v>
      </c>
      <c r="D1014" t="s">
        <v>129</v>
      </c>
      <c r="E1014" t="s">
        <v>112</v>
      </c>
      <c r="F1014" t="s">
        <v>61</v>
      </c>
      <c r="G1014" t="s">
        <v>112</v>
      </c>
      <c r="H1014" t="s">
        <v>61</v>
      </c>
      <c r="I1014">
        <f t="shared" si="31"/>
        <v>0</v>
      </c>
      <c r="J1014">
        <v>133090</v>
      </c>
      <c r="K1014">
        <v>27</v>
      </c>
      <c r="L1014">
        <v>666</v>
      </c>
      <c r="M1014">
        <v>1171</v>
      </c>
      <c r="N1014" s="128">
        <v>-3.7500464114654886</v>
      </c>
      <c r="O1014" s="1">
        <v>42571</v>
      </c>
      <c r="P1014">
        <f t="shared" si="30"/>
        <v>0</v>
      </c>
      <c r="Q1014" s="1"/>
      <c r="S1014">
        <v>133090</v>
      </c>
    </row>
    <row r="1015" spans="1:19" x14ac:dyDescent="0.3">
      <c r="A1015">
        <v>133129</v>
      </c>
      <c r="C1015" t="s">
        <v>111</v>
      </c>
      <c r="D1015" t="s">
        <v>130</v>
      </c>
      <c r="E1015" t="s">
        <v>112</v>
      </c>
      <c r="F1015" t="s">
        <v>61</v>
      </c>
      <c r="G1015" t="s">
        <v>112</v>
      </c>
      <c r="H1015" t="s">
        <v>61</v>
      </c>
      <c r="I1015">
        <f t="shared" si="31"/>
        <v>0</v>
      </c>
      <c r="J1015">
        <v>133129</v>
      </c>
      <c r="K1015">
        <v>27</v>
      </c>
      <c r="L1015">
        <v>940</v>
      </c>
      <c r="M1015">
        <v>1108</v>
      </c>
      <c r="N1015" s="128">
        <v>-1.3184743368388008</v>
      </c>
      <c r="O1015" s="1">
        <v>42529</v>
      </c>
      <c r="P1015">
        <f t="shared" si="30"/>
        <v>0</v>
      </c>
      <c r="Q1015" s="1"/>
      <c r="S1015">
        <v>133129</v>
      </c>
    </row>
    <row r="1016" spans="1:19" x14ac:dyDescent="0.3">
      <c r="A1016">
        <v>133147</v>
      </c>
      <c r="C1016" t="s">
        <v>111</v>
      </c>
      <c r="D1016" t="s">
        <v>130</v>
      </c>
      <c r="E1016" t="s">
        <v>112</v>
      </c>
      <c r="F1016" t="s">
        <v>61</v>
      </c>
      <c r="G1016" t="s">
        <v>112</v>
      </c>
      <c r="H1016" t="s">
        <v>61</v>
      </c>
      <c r="I1016">
        <f t="shared" si="31"/>
        <v>0</v>
      </c>
      <c r="J1016">
        <v>133147</v>
      </c>
      <c r="K1016">
        <v>27</v>
      </c>
      <c r="L1016">
        <v>1100</v>
      </c>
      <c r="M1016">
        <v>1108</v>
      </c>
      <c r="N1016" s="128">
        <v>-6.2784492230419084E-2</v>
      </c>
      <c r="O1016" s="1">
        <v>42513</v>
      </c>
      <c r="P1016">
        <f t="shared" si="30"/>
        <v>0</v>
      </c>
      <c r="Q1016" s="1"/>
      <c r="S1016">
        <v>133147</v>
      </c>
    </row>
    <row r="1017" spans="1:19" x14ac:dyDescent="0.3">
      <c r="A1017">
        <v>133161</v>
      </c>
      <c r="C1017" t="s">
        <v>113</v>
      </c>
      <c r="D1017" t="s">
        <v>129</v>
      </c>
      <c r="E1017" t="s">
        <v>112</v>
      </c>
      <c r="F1017" t="s">
        <v>61</v>
      </c>
      <c r="G1017" t="s">
        <v>112</v>
      </c>
      <c r="H1017" t="s">
        <v>61</v>
      </c>
      <c r="I1017">
        <f t="shared" si="31"/>
        <v>0</v>
      </c>
      <c r="J1017">
        <v>133161</v>
      </c>
      <c r="K1017">
        <v>26</v>
      </c>
      <c r="L1017">
        <v>986</v>
      </c>
      <c r="M1017">
        <v>975</v>
      </c>
      <c r="N1017" s="128">
        <v>9.8104793756967665E-2</v>
      </c>
      <c r="O1017" s="1">
        <v>42580</v>
      </c>
      <c r="P1017">
        <f t="shared" si="30"/>
        <v>0</v>
      </c>
      <c r="Q1017" s="1"/>
      <c r="S1017">
        <v>133161</v>
      </c>
    </row>
    <row r="1018" spans="1:19" x14ac:dyDescent="0.3">
      <c r="A1018">
        <v>133166</v>
      </c>
      <c r="C1018" t="s">
        <v>113</v>
      </c>
      <c r="D1018" t="s">
        <v>129</v>
      </c>
      <c r="E1018" t="s">
        <v>112</v>
      </c>
      <c r="F1018" t="s">
        <v>61</v>
      </c>
      <c r="G1018" t="s">
        <v>112</v>
      </c>
      <c r="H1018" t="s">
        <v>61</v>
      </c>
      <c r="I1018">
        <f t="shared" si="31"/>
        <v>0</v>
      </c>
      <c r="J1018">
        <v>133166</v>
      </c>
      <c r="K1018">
        <v>23</v>
      </c>
      <c r="L1018">
        <v>619</v>
      </c>
      <c r="M1018">
        <v>654</v>
      </c>
      <c r="N1018" s="128">
        <v>-0.46536364845100381</v>
      </c>
      <c r="O1018" s="1">
        <v>42594</v>
      </c>
      <c r="P1018">
        <f t="shared" si="30"/>
        <v>0</v>
      </c>
      <c r="Q1018" s="1"/>
      <c r="S1018">
        <v>133166</v>
      </c>
    </row>
    <row r="1019" spans="1:19" x14ac:dyDescent="0.3">
      <c r="A1019">
        <v>133193</v>
      </c>
      <c r="C1019" t="s">
        <v>111</v>
      </c>
      <c r="D1019" t="s">
        <v>130</v>
      </c>
      <c r="E1019" t="s">
        <v>112</v>
      </c>
      <c r="F1019" t="s">
        <v>61</v>
      </c>
      <c r="G1019" t="s">
        <v>112</v>
      </c>
      <c r="H1019" t="s">
        <v>61</v>
      </c>
      <c r="I1019">
        <f t="shared" si="31"/>
        <v>0</v>
      </c>
      <c r="J1019">
        <v>133193</v>
      </c>
      <c r="K1019">
        <v>27</v>
      </c>
      <c r="L1019">
        <v>905</v>
      </c>
      <c r="M1019">
        <v>1082</v>
      </c>
      <c r="N1019" s="128">
        <v>-1.4224865386160892</v>
      </c>
      <c r="O1019" s="1">
        <v>42583</v>
      </c>
      <c r="P1019">
        <f t="shared" si="30"/>
        <v>0</v>
      </c>
      <c r="Q1019" s="1"/>
      <c r="S1019">
        <v>133193</v>
      </c>
    </row>
    <row r="1020" spans="1:19" x14ac:dyDescent="0.3">
      <c r="A1020">
        <v>133211</v>
      </c>
      <c r="C1020" t="s">
        <v>113</v>
      </c>
      <c r="D1020" t="s">
        <v>129</v>
      </c>
      <c r="E1020" t="s">
        <v>112</v>
      </c>
      <c r="F1020" t="s">
        <v>61</v>
      </c>
      <c r="G1020" t="s">
        <v>114</v>
      </c>
      <c r="H1020" t="s">
        <v>60</v>
      </c>
      <c r="I1020">
        <f t="shared" si="31"/>
        <v>0</v>
      </c>
      <c r="J1020">
        <v>133211</v>
      </c>
      <c r="K1020">
        <v>27</v>
      </c>
      <c r="L1020">
        <v>1025</v>
      </c>
      <c r="M1020">
        <v>1131</v>
      </c>
      <c r="N1020" s="128">
        <v>-0.81497712682120482</v>
      </c>
      <c r="O1020" s="1">
        <v>42573</v>
      </c>
      <c r="P1020">
        <f t="shared" si="30"/>
        <v>0</v>
      </c>
      <c r="Q1020" s="1"/>
      <c r="S1020">
        <v>133211</v>
      </c>
    </row>
    <row r="1021" spans="1:19" x14ac:dyDescent="0.3">
      <c r="A1021">
        <v>133212</v>
      </c>
      <c r="C1021" t="s">
        <v>113</v>
      </c>
      <c r="D1021" t="s">
        <v>129</v>
      </c>
      <c r="E1021" t="s">
        <v>112</v>
      </c>
      <c r="F1021" t="s">
        <v>61</v>
      </c>
      <c r="G1021" t="s">
        <v>112</v>
      </c>
      <c r="H1021" t="s">
        <v>61</v>
      </c>
      <c r="I1021">
        <f t="shared" si="31"/>
        <v>0</v>
      </c>
      <c r="J1021">
        <v>133212</v>
      </c>
      <c r="K1021">
        <v>27</v>
      </c>
      <c r="L1021">
        <v>743</v>
      </c>
      <c r="M1021">
        <v>1082</v>
      </c>
      <c r="N1021" s="128">
        <v>-2.7244233705697982</v>
      </c>
      <c r="O1021" s="1">
        <v>42562</v>
      </c>
      <c r="P1021">
        <f t="shared" si="30"/>
        <v>0</v>
      </c>
      <c r="Q1021" s="1"/>
      <c r="S1021">
        <v>133212</v>
      </c>
    </row>
    <row r="1022" spans="1:19" x14ac:dyDescent="0.3">
      <c r="A1022">
        <v>133213</v>
      </c>
      <c r="C1022" t="s">
        <v>113</v>
      </c>
      <c r="D1022" t="s">
        <v>129</v>
      </c>
      <c r="E1022" t="s">
        <v>112</v>
      </c>
      <c r="F1022" t="s">
        <v>61</v>
      </c>
      <c r="G1022" t="s">
        <v>112</v>
      </c>
      <c r="H1022" t="s">
        <v>61</v>
      </c>
      <c r="I1022">
        <f t="shared" si="31"/>
        <v>0</v>
      </c>
      <c r="J1022">
        <v>133213</v>
      </c>
      <c r="K1022">
        <v>23</v>
      </c>
      <c r="L1022">
        <v>955</v>
      </c>
      <c r="M1022">
        <v>606</v>
      </c>
      <c r="N1022" s="130" t="s">
        <v>67</v>
      </c>
      <c r="O1022" s="1">
        <v>42499</v>
      </c>
      <c r="P1022">
        <f t="shared" si="30"/>
        <v>0</v>
      </c>
      <c r="Q1022" s="9" t="s">
        <v>134</v>
      </c>
      <c r="S1022">
        <v>133213</v>
      </c>
    </row>
    <row r="1023" spans="1:19" x14ac:dyDescent="0.3">
      <c r="A1023">
        <v>133231</v>
      </c>
      <c r="C1023" t="s">
        <v>113</v>
      </c>
      <c r="D1023" t="s">
        <v>129</v>
      </c>
      <c r="E1023" t="s">
        <v>112</v>
      </c>
      <c r="F1023" t="s">
        <v>61</v>
      </c>
      <c r="G1023" t="s">
        <v>112</v>
      </c>
      <c r="H1023" t="s">
        <v>61</v>
      </c>
      <c r="I1023">
        <f t="shared" si="31"/>
        <v>0</v>
      </c>
      <c r="J1023">
        <v>133231</v>
      </c>
      <c r="K1023">
        <v>24</v>
      </c>
      <c r="L1023">
        <v>763</v>
      </c>
      <c r="M1023">
        <v>763</v>
      </c>
      <c r="N1023" s="128">
        <v>0</v>
      </c>
      <c r="O1023" s="1">
        <v>42612</v>
      </c>
      <c r="P1023">
        <f t="shared" si="30"/>
        <v>0</v>
      </c>
      <c r="Q1023" s="1"/>
      <c r="S1023">
        <v>133231</v>
      </c>
    </row>
    <row r="1024" spans="1:19" x14ac:dyDescent="0.3">
      <c r="A1024">
        <v>133421</v>
      </c>
      <c r="C1024" t="s">
        <v>113</v>
      </c>
      <c r="D1024" t="s">
        <v>129</v>
      </c>
      <c r="E1024" t="s">
        <v>112</v>
      </c>
      <c r="F1024" t="s">
        <v>61</v>
      </c>
      <c r="G1024" t="s">
        <v>112</v>
      </c>
      <c r="H1024" t="s">
        <v>61</v>
      </c>
      <c r="I1024">
        <f t="shared" si="31"/>
        <v>0</v>
      </c>
      <c r="J1024">
        <v>133421</v>
      </c>
      <c r="K1024">
        <v>27</v>
      </c>
      <c r="L1024">
        <v>1125</v>
      </c>
      <c r="M1024">
        <v>1131</v>
      </c>
      <c r="N1024" s="128">
        <v>-4.613078076346442E-2</v>
      </c>
      <c r="O1024" s="1">
        <v>42565</v>
      </c>
      <c r="P1024">
        <f t="shared" si="30"/>
        <v>0</v>
      </c>
      <c r="Q1024" s="1"/>
      <c r="S1024">
        <v>133421</v>
      </c>
    </row>
    <row r="1025" spans="1:19" x14ac:dyDescent="0.3">
      <c r="A1025">
        <v>133455</v>
      </c>
      <c r="C1025" t="s">
        <v>111</v>
      </c>
      <c r="D1025" t="s">
        <v>130</v>
      </c>
      <c r="E1025" t="s">
        <v>112</v>
      </c>
      <c r="F1025" t="s">
        <v>61</v>
      </c>
      <c r="G1025" t="s">
        <v>112</v>
      </c>
      <c r="H1025" t="s">
        <v>61</v>
      </c>
      <c r="I1025">
        <f t="shared" si="31"/>
        <v>0</v>
      </c>
      <c r="J1025">
        <v>133455</v>
      </c>
      <c r="K1025">
        <v>27</v>
      </c>
      <c r="L1025">
        <v>1010</v>
      </c>
      <c r="M1025">
        <v>1108</v>
      </c>
      <c r="N1025" s="128">
        <v>-0.76911002982263377</v>
      </c>
      <c r="O1025" s="1">
        <v>42583</v>
      </c>
      <c r="P1025">
        <f t="shared" si="30"/>
        <v>0</v>
      </c>
      <c r="Q1025" s="1"/>
      <c r="S1025">
        <v>133455</v>
      </c>
    </row>
    <row r="1026" spans="1:19" x14ac:dyDescent="0.3">
      <c r="A1026">
        <v>133459</v>
      </c>
      <c r="C1026" t="s">
        <v>113</v>
      </c>
      <c r="D1026" t="s">
        <v>129</v>
      </c>
      <c r="E1026" t="s">
        <v>112</v>
      </c>
      <c r="F1026" t="s">
        <v>61</v>
      </c>
      <c r="G1026" t="s">
        <v>112</v>
      </c>
      <c r="H1026" t="s">
        <v>61</v>
      </c>
      <c r="I1026">
        <f t="shared" si="31"/>
        <v>0</v>
      </c>
      <c r="J1026">
        <v>133459</v>
      </c>
      <c r="K1026">
        <v>26</v>
      </c>
      <c r="L1026">
        <v>725</v>
      </c>
      <c r="M1026">
        <v>1086</v>
      </c>
      <c r="N1026" s="128">
        <v>-2.8905436784370244</v>
      </c>
      <c r="O1026" s="1">
        <v>42583</v>
      </c>
      <c r="P1026">
        <f t="shared" ref="P1026:P1089" si="32">IF(J1026=S1026,0,1)</f>
        <v>0</v>
      </c>
      <c r="Q1026" s="1"/>
      <c r="S1026">
        <v>133459</v>
      </c>
    </row>
    <row r="1027" spans="1:19" x14ac:dyDescent="0.3">
      <c r="A1027">
        <v>133478</v>
      </c>
      <c r="C1027" t="s">
        <v>113</v>
      </c>
      <c r="D1027" t="s">
        <v>129</v>
      </c>
      <c r="E1027" t="s">
        <v>114</v>
      </c>
      <c r="F1027" t="s">
        <v>60</v>
      </c>
      <c r="G1027" t="s">
        <v>112</v>
      </c>
      <c r="H1027" t="s">
        <v>61</v>
      </c>
      <c r="I1027">
        <f t="shared" ref="I1027:I1090" si="33">IF(A1027=S1027,0,1)</f>
        <v>0</v>
      </c>
      <c r="J1027">
        <v>133478</v>
      </c>
      <c r="K1027">
        <v>24</v>
      </c>
      <c r="L1027">
        <v>560</v>
      </c>
      <c r="M1027">
        <v>759</v>
      </c>
      <c r="N1027" s="128">
        <v>-2.2798877241221285</v>
      </c>
      <c r="O1027" s="1">
        <v>42410</v>
      </c>
      <c r="P1027">
        <f t="shared" si="32"/>
        <v>0</v>
      </c>
      <c r="Q1027" s="1"/>
      <c r="S1027">
        <v>133478</v>
      </c>
    </row>
    <row r="1028" spans="1:19" x14ac:dyDescent="0.3">
      <c r="A1028">
        <v>133506</v>
      </c>
      <c r="C1028" t="s">
        <v>113</v>
      </c>
      <c r="D1028" t="s">
        <v>129</v>
      </c>
      <c r="E1028" t="s">
        <v>112</v>
      </c>
      <c r="F1028" t="s">
        <v>61</v>
      </c>
      <c r="G1028" t="s">
        <v>112</v>
      </c>
      <c r="H1028" t="s">
        <v>61</v>
      </c>
      <c r="I1028">
        <f t="shared" si="33"/>
        <v>0</v>
      </c>
      <c r="J1028">
        <v>133506</v>
      </c>
      <c r="K1028">
        <v>24</v>
      </c>
      <c r="L1028">
        <v>555</v>
      </c>
      <c r="M1028">
        <v>763</v>
      </c>
      <c r="N1028" s="128">
        <v>-2.3705054419055216</v>
      </c>
      <c r="O1028" s="1">
        <v>42654</v>
      </c>
      <c r="P1028">
        <f t="shared" si="32"/>
        <v>0</v>
      </c>
      <c r="Q1028" s="1"/>
      <c r="S1028">
        <v>133506</v>
      </c>
    </row>
    <row r="1029" spans="1:19" x14ac:dyDescent="0.3">
      <c r="A1029">
        <v>133599</v>
      </c>
      <c r="C1029" t="s">
        <v>113</v>
      </c>
      <c r="D1029" t="s">
        <v>129</v>
      </c>
      <c r="E1029" t="s">
        <v>112</v>
      </c>
      <c r="F1029" t="s">
        <v>61</v>
      </c>
      <c r="G1029" t="s">
        <v>112</v>
      </c>
      <c r="H1029" t="s">
        <v>61</v>
      </c>
      <c r="I1029">
        <f t="shared" si="33"/>
        <v>0</v>
      </c>
      <c r="J1029">
        <v>133599</v>
      </c>
      <c r="K1029">
        <v>23</v>
      </c>
      <c r="L1029">
        <v>545</v>
      </c>
      <c r="M1029">
        <v>589</v>
      </c>
      <c r="N1029" s="128">
        <v>-0.64959031519893706</v>
      </c>
      <c r="O1029" s="1">
        <v>42647</v>
      </c>
      <c r="P1029">
        <f t="shared" si="32"/>
        <v>0</v>
      </c>
      <c r="Q1029" s="1"/>
      <c r="S1029">
        <v>133599</v>
      </c>
    </row>
    <row r="1030" spans="1:19" x14ac:dyDescent="0.3">
      <c r="A1030">
        <v>133602</v>
      </c>
      <c r="C1030" t="s">
        <v>113</v>
      </c>
      <c r="D1030" t="s">
        <v>129</v>
      </c>
      <c r="E1030" t="s">
        <v>112</v>
      </c>
      <c r="F1030" t="s">
        <v>61</v>
      </c>
      <c r="G1030" t="s">
        <v>112</v>
      </c>
      <c r="H1030" t="s">
        <v>61</v>
      </c>
      <c r="I1030">
        <f t="shared" si="33"/>
        <v>0</v>
      </c>
      <c r="J1030">
        <v>133602</v>
      </c>
      <c r="K1030">
        <v>25</v>
      </c>
      <c r="L1030">
        <v>626</v>
      </c>
      <c r="M1030">
        <v>893</v>
      </c>
      <c r="N1030" s="128">
        <v>-2.5999318369930373</v>
      </c>
      <c r="O1030" s="1">
        <v>42633</v>
      </c>
      <c r="P1030">
        <f t="shared" si="32"/>
        <v>0</v>
      </c>
      <c r="Q1030" s="1"/>
      <c r="S1030">
        <v>133602</v>
      </c>
    </row>
    <row r="1031" spans="1:19" x14ac:dyDescent="0.3">
      <c r="A1031">
        <v>133676</v>
      </c>
      <c r="C1031" t="s">
        <v>113</v>
      </c>
      <c r="D1031" t="s">
        <v>129</v>
      </c>
      <c r="E1031" t="s">
        <v>112</v>
      </c>
      <c r="F1031" t="s">
        <v>61</v>
      </c>
      <c r="G1031" t="s">
        <v>112</v>
      </c>
      <c r="H1031" t="s">
        <v>61</v>
      </c>
      <c r="I1031">
        <f t="shared" si="33"/>
        <v>0</v>
      </c>
      <c r="J1031">
        <v>133676</v>
      </c>
      <c r="K1031">
        <v>24</v>
      </c>
      <c r="L1031">
        <v>633</v>
      </c>
      <c r="M1031">
        <v>800</v>
      </c>
      <c r="N1031" s="128">
        <v>-1.8152173913043479</v>
      </c>
      <c r="O1031" s="1">
        <v>42567</v>
      </c>
      <c r="P1031">
        <f t="shared" si="32"/>
        <v>0</v>
      </c>
      <c r="Q1031" s="1"/>
      <c r="S1031">
        <v>133676</v>
      </c>
    </row>
    <row r="1032" spans="1:19" x14ac:dyDescent="0.3">
      <c r="A1032">
        <v>133693</v>
      </c>
      <c r="C1032" t="s">
        <v>113</v>
      </c>
      <c r="D1032" t="s">
        <v>129</v>
      </c>
      <c r="E1032" t="s">
        <v>112</v>
      </c>
      <c r="F1032" t="s">
        <v>61</v>
      </c>
      <c r="G1032" t="s">
        <v>112</v>
      </c>
      <c r="H1032" t="s">
        <v>61</v>
      </c>
      <c r="I1032">
        <f t="shared" si="33"/>
        <v>0</v>
      </c>
      <c r="J1032">
        <v>133693</v>
      </c>
      <c r="K1032">
        <v>27</v>
      </c>
      <c r="L1032">
        <v>995</v>
      </c>
      <c r="M1032">
        <v>1222</v>
      </c>
      <c r="N1032" s="128">
        <v>-1.6153134562015228</v>
      </c>
      <c r="O1032" s="1">
        <v>42599</v>
      </c>
      <c r="P1032">
        <f t="shared" si="32"/>
        <v>0</v>
      </c>
      <c r="Q1032" s="1"/>
      <c r="S1032">
        <v>133693</v>
      </c>
    </row>
    <row r="1033" spans="1:19" x14ac:dyDescent="0.3">
      <c r="A1033">
        <v>133704</v>
      </c>
      <c r="C1033" t="s">
        <v>113</v>
      </c>
      <c r="D1033" t="s">
        <v>129</v>
      </c>
      <c r="E1033" t="s">
        <v>112</v>
      </c>
      <c r="F1033" t="s">
        <v>61</v>
      </c>
      <c r="G1033" t="s">
        <v>112</v>
      </c>
      <c r="H1033" t="s">
        <v>61</v>
      </c>
      <c r="I1033">
        <f t="shared" si="33"/>
        <v>0</v>
      </c>
      <c r="J1033">
        <v>133704</v>
      </c>
      <c r="K1033">
        <v>23</v>
      </c>
      <c r="L1033">
        <v>509</v>
      </c>
      <c r="M1033">
        <v>574</v>
      </c>
      <c r="N1033" s="128">
        <v>-0.98469928798666861</v>
      </c>
      <c r="O1033" s="1">
        <v>42534</v>
      </c>
      <c r="P1033">
        <f t="shared" si="32"/>
        <v>0</v>
      </c>
      <c r="Q1033" s="1"/>
      <c r="S1033">
        <v>133704</v>
      </c>
    </row>
    <row r="1034" spans="1:19" x14ac:dyDescent="0.3">
      <c r="A1034">
        <v>133727</v>
      </c>
      <c r="C1034" t="s">
        <v>113</v>
      </c>
      <c r="D1034" t="s">
        <v>129</v>
      </c>
      <c r="E1034" t="s">
        <v>112</v>
      </c>
      <c r="F1034" t="s">
        <v>61</v>
      </c>
      <c r="G1034" t="s">
        <v>112</v>
      </c>
      <c r="H1034" t="s">
        <v>61</v>
      </c>
      <c r="I1034">
        <f t="shared" si="33"/>
        <v>0</v>
      </c>
      <c r="J1034">
        <v>133727</v>
      </c>
      <c r="K1034">
        <v>22</v>
      </c>
      <c r="L1034">
        <v>520</v>
      </c>
      <c r="M1034">
        <v>470</v>
      </c>
      <c r="N1034" s="128">
        <v>0.92506938020351515</v>
      </c>
      <c r="O1034" s="1">
        <v>42528</v>
      </c>
      <c r="P1034">
        <f t="shared" si="32"/>
        <v>0</v>
      </c>
      <c r="Q1034" s="1"/>
      <c r="S1034">
        <v>133727</v>
      </c>
    </row>
    <row r="1035" spans="1:19" x14ac:dyDescent="0.3">
      <c r="A1035">
        <v>133828</v>
      </c>
      <c r="C1035" t="s">
        <v>113</v>
      </c>
      <c r="D1035" t="s">
        <v>129</v>
      </c>
      <c r="E1035" t="s">
        <v>112</v>
      </c>
      <c r="F1035" t="s">
        <v>61</v>
      </c>
      <c r="G1035" t="s">
        <v>112</v>
      </c>
      <c r="H1035" t="s">
        <v>61</v>
      </c>
      <c r="I1035">
        <f t="shared" si="33"/>
        <v>0</v>
      </c>
      <c r="J1035">
        <v>133828</v>
      </c>
      <c r="K1035">
        <v>24</v>
      </c>
      <c r="L1035">
        <v>450</v>
      </c>
      <c r="M1035">
        <v>741</v>
      </c>
      <c r="N1035" s="128">
        <v>-3.4148917444111953</v>
      </c>
      <c r="O1035" s="1">
        <v>42593</v>
      </c>
      <c r="P1035">
        <f t="shared" si="32"/>
        <v>0</v>
      </c>
      <c r="Q1035" s="1"/>
      <c r="S1035">
        <v>133828</v>
      </c>
    </row>
    <row r="1036" spans="1:19" x14ac:dyDescent="0.3">
      <c r="A1036">
        <v>133834</v>
      </c>
      <c r="C1036" t="s">
        <v>113</v>
      </c>
      <c r="D1036" t="s">
        <v>129</v>
      </c>
      <c r="E1036" t="s">
        <v>112</v>
      </c>
      <c r="F1036" t="s">
        <v>61</v>
      </c>
      <c r="G1036" t="s">
        <v>112</v>
      </c>
      <c r="H1036" t="s">
        <v>61</v>
      </c>
      <c r="I1036">
        <f t="shared" si="33"/>
        <v>0</v>
      </c>
      <c r="J1036">
        <v>133834</v>
      </c>
      <c r="K1036">
        <v>22</v>
      </c>
      <c r="L1036">
        <v>553</v>
      </c>
      <c r="M1036">
        <v>559</v>
      </c>
      <c r="N1036" s="128">
        <v>-9.3334370381893142E-2</v>
      </c>
      <c r="O1036" s="1">
        <v>42660</v>
      </c>
      <c r="P1036">
        <f t="shared" si="32"/>
        <v>0</v>
      </c>
      <c r="Q1036" s="1"/>
      <c r="S1036">
        <v>133834</v>
      </c>
    </row>
    <row r="1037" spans="1:19" x14ac:dyDescent="0.3">
      <c r="A1037">
        <v>133859</v>
      </c>
      <c r="C1037" t="s">
        <v>111</v>
      </c>
      <c r="D1037" t="s">
        <v>130</v>
      </c>
      <c r="E1037" t="s">
        <v>112</v>
      </c>
      <c r="F1037" t="s">
        <v>61</v>
      </c>
      <c r="G1037" t="s">
        <v>114</v>
      </c>
      <c r="H1037" t="s">
        <v>60</v>
      </c>
      <c r="I1037">
        <f t="shared" si="33"/>
        <v>0</v>
      </c>
      <c r="J1037">
        <v>133859</v>
      </c>
      <c r="K1037">
        <v>27</v>
      </c>
      <c r="L1037">
        <v>1155</v>
      </c>
      <c r="M1037">
        <v>1199</v>
      </c>
      <c r="N1037" s="128">
        <v>-0.31910650179497402</v>
      </c>
      <c r="O1037" s="1">
        <v>42578</v>
      </c>
      <c r="P1037">
        <f t="shared" si="32"/>
        <v>0</v>
      </c>
      <c r="Q1037" s="1"/>
      <c r="S1037">
        <v>133859</v>
      </c>
    </row>
    <row r="1038" spans="1:19" x14ac:dyDescent="0.3">
      <c r="A1038">
        <v>133863</v>
      </c>
      <c r="C1038" t="s">
        <v>113</v>
      </c>
      <c r="D1038" t="s">
        <v>129</v>
      </c>
      <c r="E1038" t="s">
        <v>112</v>
      </c>
      <c r="F1038" t="s">
        <v>61</v>
      </c>
      <c r="G1038" t="s">
        <v>112</v>
      </c>
      <c r="H1038" t="s">
        <v>61</v>
      </c>
      <c r="I1038">
        <f t="shared" si="33"/>
        <v>0</v>
      </c>
      <c r="J1038">
        <v>133863</v>
      </c>
      <c r="K1038">
        <v>24</v>
      </c>
      <c r="L1038">
        <v>744</v>
      </c>
      <c r="M1038">
        <v>726</v>
      </c>
      <c r="N1038" s="128">
        <v>0.21559468199784404</v>
      </c>
      <c r="O1038" s="1">
        <v>42648</v>
      </c>
      <c r="P1038">
        <f t="shared" si="32"/>
        <v>0</v>
      </c>
      <c r="Q1038" s="1"/>
      <c r="S1038">
        <v>133863</v>
      </c>
    </row>
    <row r="1039" spans="1:19" x14ac:dyDescent="0.3">
      <c r="A1039">
        <v>133901</v>
      </c>
      <c r="C1039" t="s">
        <v>113</v>
      </c>
      <c r="D1039" t="s">
        <v>129</v>
      </c>
      <c r="E1039" t="s">
        <v>112</v>
      </c>
      <c r="F1039" t="s">
        <v>61</v>
      </c>
      <c r="G1039" t="s">
        <v>112</v>
      </c>
      <c r="H1039" t="s">
        <v>61</v>
      </c>
      <c r="I1039">
        <f t="shared" si="33"/>
        <v>0</v>
      </c>
      <c r="J1039">
        <v>133901</v>
      </c>
      <c r="K1039">
        <v>27</v>
      </c>
      <c r="L1039">
        <v>1200</v>
      </c>
      <c r="M1039">
        <v>1194</v>
      </c>
      <c r="N1039" s="128">
        <v>4.3696744592527856E-2</v>
      </c>
      <c r="O1039" s="1">
        <v>42513</v>
      </c>
      <c r="P1039">
        <f t="shared" si="32"/>
        <v>0</v>
      </c>
      <c r="Q1039" s="1"/>
      <c r="S1039">
        <v>133901</v>
      </c>
    </row>
    <row r="1040" spans="1:19" x14ac:dyDescent="0.3">
      <c r="A1040">
        <v>133907</v>
      </c>
      <c r="C1040" t="s">
        <v>111</v>
      </c>
      <c r="D1040" t="s">
        <v>130</v>
      </c>
      <c r="E1040" t="s">
        <v>112</v>
      </c>
      <c r="F1040" t="s">
        <v>61</v>
      </c>
      <c r="G1040" t="s">
        <v>114</v>
      </c>
      <c r="H1040" t="s">
        <v>60</v>
      </c>
      <c r="I1040">
        <f t="shared" si="33"/>
        <v>0</v>
      </c>
      <c r="J1040">
        <v>133907</v>
      </c>
      <c r="K1040">
        <v>27</v>
      </c>
      <c r="L1040">
        <v>1125</v>
      </c>
      <c r="M1040">
        <v>1199</v>
      </c>
      <c r="N1040" s="128">
        <v>-0.53667911665518364</v>
      </c>
      <c r="O1040" s="1">
        <v>42578</v>
      </c>
      <c r="P1040">
        <f t="shared" si="32"/>
        <v>0</v>
      </c>
      <c r="Q1040" s="1"/>
      <c r="S1040">
        <v>133907</v>
      </c>
    </row>
    <row r="1041" spans="1:19" x14ac:dyDescent="0.3">
      <c r="A1041">
        <v>133908</v>
      </c>
      <c r="C1041" t="s">
        <v>113</v>
      </c>
      <c r="D1041" t="s">
        <v>129</v>
      </c>
      <c r="E1041" t="s">
        <v>112</v>
      </c>
      <c r="F1041" t="s">
        <v>61</v>
      </c>
      <c r="G1041" t="s">
        <v>112</v>
      </c>
      <c r="H1041" t="s">
        <v>61</v>
      </c>
      <c r="I1041">
        <f t="shared" si="33"/>
        <v>0</v>
      </c>
      <c r="J1041">
        <v>133908</v>
      </c>
      <c r="K1041">
        <v>27</v>
      </c>
      <c r="L1041">
        <v>1080</v>
      </c>
      <c r="M1041">
        <v>1176</v>
      </c>
      <c r="N1041" s="128">
        <v>-0.70984915705412599</v>
      </c>
      <c r="O1041" s="1">
        <v>42465</v>
      </c>
      <c r="P1041">
        <f t="shared" si="32"/>
        <v>0</v>
      </c>
      <c r="Q1041" s="1"/>
      <c r="S1041">
        <v>133908</v>
      </c>
    </row>
    <row r="1042" spans="1:19" x14ac:dyDescent="0.3">
      <c r="A1042">
        <v>133955</v>
      </c>
      <c r="C1042" t="s">
        <v>113</v>
      </c>
      <c r="D1042" t="s">
        <v>129</v>
      </c>
      <c r="E1042" t="s">
        <v>112</v>
      </c>
      <c r="F1042" t="s">
        <v>61</v>
      </c>
      <c r="G1042" t="s">
        <v>112</v>
      </c>
      <c r="H1042" t="s">
        <v>61</v>
      </c>
      <c r="I1042">
        <f t="shared" si="33"/>
        <v>0</v>
      </c>
      <c r="J1042">
        <v>133955</v>
      </c>
      <c r="K1042">
        <v>27</v>
      </c>
      <c r="L1042">
        <v>1120</v>
      </c>
      <c r="M1042">
        <v>1199</v>
      </c>
      <c r="N1042" s="128">
        <v>-0.57294121913188523</v>
      </c>
      <c r="O1042" s="1">
        <v>42597</v>
      </c>
      <c r="P1042">
        <f t="shared" si="32"/>
        <v>0</v>
      </c>
      <c r="Q1042" s="1"/>
      <c r="S1042">
        <v>133955</v>
      </c>
    </row>
    <row r="1043" spans="1:19" x14ac:dyDescent="0.3">
      <c r="A1043">
        <v>133984</v>
      </c>
      <c r="C1043" t="s">
        <v>113</v>
      </c>
      <c r="D1043" t="s">
        <v>129</v>
      </c>
      <c r="E1043" t="s">
        <v>112</v>
      </c>
      <c r="F1043" t="s">
        <v>61</v>
      </c>
      <c r="G1043" t="s">
        <v>112</v>
      </c>
      <c r="H1043" t="s">
        <v>61</v>
      </c>
      <c r="I1043">
        <f t="shared" si="33"/>
        <v>0</v>
      </c>
      <c r="J1043">
        <v>133984</v>
      </c>
      <c r="K1043">
        <v>24</v>
      </c>
      <c r="L1043">
        <v>660</v>
      </c>
      <c r="M1043">
        <v>781</v>
      </c>
      <c r="N1043" s="128">
        <v>-1.3472137170851195</v>
      </c>
      <c r="O1043" s="1">
        <v>42799</v>
      </c>
      <c r="P1043">
        <f t="shared" si="32"/>
        <v>0</v>
      </c>
      <c r="Q1043" s="1"/>
      <c r="S1043">
        <v>133984</v>
      </c>
    </row>
    <row r="1044" spans="1:19" x14ac:dyDescent="0.3">
      <c r="A1044">
        <v>133987</v>
      </c>
      <c r="C1044" t="s">
        <v>113</v>
      </c>
      <c r="D1044" t="s">
        <v>129</v>
      </c>
      <c r="E1044" t="s">
        <v>112</v>
      </c>
      <c r="F1044" t="s">
        <v>61</v>
      </c>
      <c r="G1044" t="s">
        <v>112</v>
      </c>
      <c r="H1044" t="s">
        <v>61</v>
      </c>
      <c r="I1044">
        <f t="shared" si="33"/>
        <v>0</v>
      </c>
      <c r="J1044">
        <v>133987</v>
      </c>
      <c r="K1044">
        <v>26</v>
      </c>
      <c r="L1044">
        <v>910</v>
      </c>
      <c r="M1044">
        <v>1038</v>
      </c>
      <c r="N1044" s="128">
        <v>-1.0722962218312808</v>
      </c>
      <c r="O1044" s="1">
        <v>42529</v>
      </c>
      <c r="P1044">
        <f t="shared" si="32"/>
        <v>0</v>
      </c>
      <c r="Q1044" s="1"/>
      <c r="S1044">
        <v>133987</v>
      </c>
    </row>
    <row r="1045" spans="1:19" x14ac:dyDescent="0.3">
      <c r="A1045">
        <v>134007</v>
      </c>
      <c r="C1045" t="s">
        <v>113</v>
      </c>
      <c r="D1045" t="s">
        <v>129</v>
      </c>
      <c r="E1045" t="s">
        <v>112</v>
      </c>
      <c r="F1045" t="s">
        <v>61</v>
      </c>
      <c r="G1045" t="s">
        <v>112</v>
      </c>
      <c r="H1045" t="s">
        <v>61</v>
      </c>
      <c r="I1045">
        <f t="shared" si="33"/>
        <v>0</v>
      </c>
      <c r="J1045">
        <v>134007</v>
      </c>
      <c r="K1045">
        <v>26</v>
      </c>
      <c r="L1045">
        <v>840</v>
      </c>
      <c r="M1045">
        <v>979</v>
      </c>
      <c r="N1045" s="128">
        <v>-1.2346227294932717</v>
      </c>
      <c r="O1045" s="1">
        <v>42620</v>
      </c>
      <c r="P1045">
        <f t="shared" si="32"/>
        <v>0</v>
      </c>
      <c r="Q1045" s="1"/>
      <c r="S1045">
        <v>134007</v>
      </c>
    </row>
    <row r="1046" spans="1:19" x14ac:dyDescent="0.3">
      <c r="A1046">
        <v>134024</v>
      </c>
      <c r="C1046" t="s">
        <v>113</v>
      </c>
      <c r="D1046" t="s">
        <v>129</v>
      </c>
      <c r="E1046" t="s">
        <v>112</v>
      </c>
      <c r="F1046" t="s">
        <v>61</v>
      </c>
      <c r="G1046" t="s">
        <v>112</v>
      </c>
      <c r="H1046" t="s">
        <v>61</v>
      </c>
      <c r="I1046">
        <f t="shared" si="33"/>
        <v>0</v>
      </c>
      <c r="J1046">
        <v>134024</v>
      </c>
      <c r="K1046">
        <v>24</v>
      </c>
      <c r="L1046">
        <v>706</v>
      </c>
      <c r="M1046">
        <v>723</v>
      </c>
      <c r="N1046" s="128">
        <v>-0.2044620843105418</v>
      </c>
      <c r="O1046" s="1">
        <v>42627</v>
      </c>
      <c r="P1046">
        <f t="shared" si="32"/>
        <v>0</v>
      </c>
      <c r="Q1046" s="1"/>
      <c r="S1046">
        <v>134024</v>
      </c>
    </row>
    <row r="1047" spans="1:19" x14ac:dyDescent="0.3">
      <c r="A1047">
        <v>134074</v>
      </c>
      <c r="C1047" t="s">
        <v>113</v>
      </c>
      <c r="D1047" t="s">
        <v>129</v>
      </c>
      <c r="E1047" t="s">
        <v>112</v>
      </c>
      <c r="F1047" t="s">
        <v>61</v>
      </c>
      <c r="G1047" t="s">
        <v>114</v>
      </c>
      <c r="H1047" t="s">
        <v>60</v>
      </c>
      <c r="I1047">
        <f t="shared" si="33"/>
        <v>0</v>
      </c>
      <c r="J1047">
        <v>134074</v>
      </c>
      <c r="K1047">
        <v>26</v>
      </c>
      <c r="L1047">
        <v>530</v>
      </c>
      <c r="M1047">
        <v>1021</v>
      </c>
      <c r="N1047" s="128">
        <v>-4.181748498914108</v>
      </c>
      <c r="O1047" s="1">
        <v>42660</v>
      </c>
      <c r="P1047">
        <f t="shared" si="32"/>
        <v>0</v>
      </c>
      <c r="Q1047" s="1"/>
      <c r="S1047">
        <v>134074</v>
      </c>
    </row>
    <row r="1048" spans="1:19" x14ac:dyDescent="0.3">
      <c r="A1048">
        <v>134194</v>
      </c>
      <c r="C1048" t="s">
        <v>113</v>
      </c>
      <c r="D1048" t="s">
        <v>129</v>
      </c>
      <c r="E1048" t="s">
        <v>112</v>
      </c>
      <c r="F1048" t="s">
        <v>61</v>
      </c>
      <c r="G1048" t="s">
        <v>112</v>
      </c>
      <c r="H1048" t="s">
        <v>61</v>
      </c>
      <c r="I1048">
        <f t="shared" si="33"/>
        <v>0</v>
      </c>
      <c r="J1048">
        <v>134194</v>
      </c>
      <c r="K1048">
        <v>24</v>
      </c>
      <c r="L1048">
        <v>656</v>
      </c>
      <c r="M1048">
        <v>691</v>
      </c>
      <c r="N1048" s="128">
        <v>-0.44044547914176052</v>
      </c>
      <c r="O1048" s="1">
        <v>42786</v>
      </c>
      <c r="P1048">
        <f t="shared" si="32"/>
        <v>0</v>
      </c>
      <c r="Q1048" s="1"/>
      <c r="S1048">
        <v>134194</v>
      </c>
    </row>
    <row r="1049" spans="1:19" x14ac:dyDescent="0.3">
      <c r="A1049">
        <v>134232</v>
      </c>
      <c r="C1049" t="s">
        <v>113</v>
      </c>
      <c r="D1049" t="s">
        <v>129</v>
      </c>
      <c r="E1049" t="s">
        <v>112</v>
      </c>
      <c r="F1049" t="s">
        <v>61</v>
      </c>
      <c r="G1049" t="s">
        <v>112</v>
      </c>
      <c r="H1049" t="s">
        <v>61</v>
      </c>
      <c r="I1049">
        <f t="shared" si="33"/>
        <v>0</v>
      </c>
      <c r="J1049">
        <v>134232</v>
      </c>
      <c r="K1049">
        <v>27</v>
      </c>
      <c r="L1049">
        <v>1172</v>
      </c>
      <c r="M1049">
        <v>1194</v>
      </c>
      <c r="N1049" s="128">
        <v>-0.16022139683926881</v>
      </c>
      <c r="O1049" s="1">
        <v>42508</v>
      </c>
      <c r="P1049">
        <f t="shared" si="32"/>
        <v>0</v>
      </c>
      <c r="Q1049" s="1"/>
      <c r="S1049">
        <v>134232</v>
      </c>
    </row>
    <row r="1050" spans="1:19" x14ac:dyDescent="0.3">
      <c r="A1050">
        <v>134240</v>
      </c>
      <c r="C1050" t="s">
        <v>113</v>
      </c>
      <c r="D1050" t="s">
        <v>129</v>
      </c>
      <c r="E1050" t="s">
        <v>112</v>
      </c>
      <c r="F1050" t="s">
        <v>61</v>
      </c>
      <c r="G1050" t="s">
        <v>112</v>
      </c>
      <c r="H1050" t="s">
        <v>61</v>
      </c>
      <c r="I1050">
        <f t="shared" si="33"/>
        <v>0</v>
      </c>
      <c r="J1050">
        <v>134240</v>
      </c>
      <c r="K1050">
        <v>27</v>
      </c>
      <c r="L1050">
        <v>1020</v>
      </c>
      <c r="M1050">
        <v>1176</v>
      </c>
      <c r="N1050" s="128">
        <v>-1.1535048802129546</v>
      </c>
      <c r="O1050" s="1">
        <v>42590</v>
      </c>
      <c r="P1050">
        <f t="shared" si="32"/>
        <v>0</v>
      </c>
      <c r="Q1050" s="1"/>
      <c r="S1050">
        <v>134240</v>
      </c>
    </row>
    <row r="1051" spans="1:19" x14ac:dyDescent="0.3">
      <c r="A1051">
        <v>134243</v>
      </c>
      <c r="C1051" t="s">
        <v>113</v>
      </c>
      <c r="D1051" t="s">
        <v>129</v>
      </c>
      <c r="E1051" t="s">
        <v>112</v>
      </c>
      <c r="F1051" t="s">
        <v>61</v>
      </c>
      <c r="G1051" t="s">
        <v>112</v>
      </c>
      <c r="H1051" t="s">
        <v>61</v>
      </c>
      <c r="I1051">
        <f t="shared" si="33"/>
        <v>0</v>
      </c>
      <c r="J1051">
        <v>134243</v>
      </c>
      <c r="K1051">
        <v>24</v>
      </c>
      <c r="L1051">
        <v>780</v>
      </c>
      <c r="M1051">
        <v>781</v>
      </c>
      <c r="N1051" s="128">
        <v>-1.1133997661860491E-2</v>
      </c>
      <c r="O1051" s="1">
        <v>42706</v>
      </c>
      <c r="P1051">
        <f t="shared" si="32"/>
        <v>0</v>
      </c>
      <c r="Q1051" s="1"/>
      <c r="S1051">
        <v>134243</v>
      </c>
    </row>
    <row r="1052" spans="1:19" x14ac:dyDescent="0.3">
      <c r="A1052">
        <v>134279</v>
      </c>
      <c r="C1052" t="s">
        <v>113</v>
      </c>
      <c r="D1052" t="s">
        <v>129</v>
      </c>
      <c r="E1052" t="s">
        <v>112</v>
      </c>
      <c r="F1052" t="s">
        <v>61</v>
      </c>
      <c r="G1052" t="s">
        <v>112</v>
      </c>
      <c r="H1052" t="s">
        <v>61</v>
      </c>
      <c r="I1052">
        <f t="shared" si="33"/>
        <v>0</v>
      </c>
      <c r="J1052">
        <v>134279</v>
      </c>
      <c r="K1052">
        <v>24</v>
      </c>
      <c r="L1052">
        <v>380</v>
      </c>
      <c r="M1052">
        <v>671</v>
      </c>
      <c r="N1052" s="128">
        <v>-3.7711397654376984</v>
      </c>
      <c r="O1052" s="1">
        <v>42751</v>
      </c>
      <c r="P1052">
        <f t="shared" si="32"/>
        <v>0</v>
      </c>
      <c r="Q1052" s="1"/>
      <c r="S1052">
        <v>134279</v>
      </c>
    </row>
    <row r="1053" spans="1:19" x14ac:dyDescent="0.3">
      <c r="A1053">
        <v>134288</v>
      </c>
      <c r="C1053" t="s">
        <v>113</v>
      </c>
      <c r="D1053" t="s">
        <v>129</v>
      </c>
      <c r="E1053" t="s">
        <v>112</v>
      </c>
      <c r="F1053" t="s">
        <v>61</v>
      </c>
      <c r="G1053" t="s">
        <v>112</v>
      </c>
      <c r="H1053" t="s">
        <v>61</v>
      </c>
      <c r="I1053">
        <f t="shared" si="33"/>
        <v>0</v>
      </c>
      <c r="J1053">
        <v>134288</v>
      </c>
      <c r="K1053">
        <v>23</v>
      </c>
      <c r="L1053">
        <v>617</v>
      </c>
      <c r="M1053">
        <v>639</v>
      </c>
      <c r="N1053" s="128">
        <v>-0.29938082601891541</v>
      </c>
      <c r="O1053" s="1">
        <v>42676</v>
      </c>
      <c r="P1053">
        <f t="shared" si="32"/>
        <v>0</v>
      </c>
      <c r="Q1053" s="1"/>
      <c r="S1053">
        <v>134288</v>
      </c>
    </row>
    <row r="1054" spans="1:19" x14ac:dyDescent="0.3">
      <c r="A1054">
        <v>134291</v>
      </c>
      <c r="C1054" t="s">
        <v>113</v>
      </c>
      <c r="D1054" t="s">
        <v>129</v>
      </c>
      <c r="E1054" t="s">
        <v>112</v>
      </c>
      <c r="F1054" t="s">
        <v>61</v>
      </c>
      <c r="G1054" t="s">
        <v>112</v>
      </c>
      <c r="H1054" t="s">
        <v>61</v>
      </c>
      <c r="I1054">
        <f t="shared" si="33"/>
        <v>0</v>
      </c>
      <c r="J1054">
        <v>134291</v>
      </c>
      <c r="K1054">
        <v>26</v>
      </c>
      <c r="L1054">
        <v>595</v>
      </c>
      <c r="M1054">
        <v>1000</v>
      </c>
      <c r="N1054" s="128">
        <v>-3.5217391304347827</v>
      </c>
      <c r="O1054" s="1">
        <v>42612</v>
      </c>
      <c r="P1054">
        <f t="shared" si="32"/>
        <v>0</v>
      </c>
      <c r="Q1054" s="1"/>
      <c r="S1054">
        <v>134291</v>
      </c>
    </row>
    <row r="1055" spans="1:19" x14ac:dyDescent="0.3">
      <c r="A1055">
        <v>134293</v>
      </c>
      <c r="C1055" t="s">
        <v>113</v>
      </c>
      <c r="D1055" t="s">
        <v>129</v>
      </c>
      <c r="E1055" t="s">
        <v>112</v>
      </c>
      <c r="F1055" t="s">
        <v>61</v>
      </c>
      <c r="G1055" t="s">
        <v>112</v>
      </c>
      <c r="H1055" t="s">
        <v>61</v>
      </c>
      <c r="I1055">
        <f t="shared" si="33"/>
        <v>0</v>
      </c>
      <c r="J1055">
        <v>134293</v>
      </c>
      <c r="K1055">
        <v>25</v>
      </c>
      <c r="L1055">
        <v>842</v>
      </c>
      <c r="M1055">
        <v>838</v>
      </c>
      <c r="N1055" s="128">
        <v>4.1506692954238866E-2</v>
      </c>
      <c r="O1055" s="1">
        <v>42615</v>
      </c>
      <c r="P1055">
        <f t="shared" si="32"/>
        <v>0</v>
      </c>
      <c r="Q1055" s="1"/>
      <c r="S1055">
        <v>134293</v>
      </c>
    </row>
    <row r="1056" spans="1:19" x14ac:dyDescent="0.3">
      <c r="A1056">
        <v>134294</v>
      </c>
      <c r="C1056" t="s">
        <v>113</v>
      </c>
      <c r="D1056" t="s">
        <v>129</v>
      </c>
      <c r="E1056" t="s">
        <v>112</v>
      </c>
      <c r="F1056" t="s">
        <v>61</v>
      </c>
      <c r="G1056" t="s">
        <v>112</v>
      </c>
      <c r="H1056" t="s">
        <v>61</v>
      </c>
      <c r="I1056">
        <f t="shared" si="33"/>
        <v>0</v>
      </c>
      <c r="J1056">
        <v>134294</v>
      </c>
      <c r="K1056">
        <v>25</v>
      </c>
      <c r="L1056">
        <v>570</v>
      </c>
      <c r="M1056">
        <v>893</v>
      </c>
      <c r="N1056" s="128">
        <v>-3.1452358926919515</v>
      </c>
      <c r="O1056" s="1">
        <v>42599</v>
      </c>
      <c r="P1056">
        <f t="shared" si="32"/>
        <v>0</v>
      </c>
      <c r="Q1056" s="1"/>
      <c r="S1056">
        <v>134294</v>
      </c>
    </row>
    <row r="1057" spans="1:19" x14ac:dyDescent="0.3">
      <c r="A1057">
        <v>134315</v>
      </c>
      <c r="C1057" t="s">
        <v>113</v>
      </c>
      <c r="D1057" t="s">
        <v>129</v>
      </c>
      <c r="E1057" t="s">
        <v>112</v>
      </c>
      <c r="F1057" t="s">
        <v>61</v>
      </c>
      <c r="G1057" t="s">
        <v>112</v>
      </c>
      <c r="H1057" t="s">
        <v>61</v>
      </c>
      <c r="I1057">
        <f t="shared" si="33"/>
        <v>0</v>
      </c>
      <c r="J1057">
        <v>134315</v>
      </c>
      <c r="K1057">
        <v>25</v>
      </c>
      <c r="L1057">
        <v>750</v>
      </c>
      <c r="M1057">
        <v>796</v>
      </c>
      <c r="N1057" s="128">
        <v>-0.50251256281407031</v>
      </c>
      <c r="O1057" s="1">
        <v>42559</v>
      </c>
      <c r="P1057">
        <f t="shared" si="32"/>
        <v>0</v>
      </c>
      <c r="Q1057" s="1"/>
      <c r="S1057">
        <v>134315</v>
      </c>
    </row>
    <row r="1058" spans="1:19" x14ac:dyDescent="0.3">
      <c r="A1058">
        <v>134317</v>
      </c>
      <c r="C1058" t="s">
        <v>113</v>
      </c>
      <c r="D1058" t="s">
        <v>129</v>
      </c>
      <c r="E1058" t="s">
        <v>112</v>
      </c>
      <c r="F1058" t="s">
        <v>61</v>
      </c>
      <c r="G1058" t="s">
        <v>112</v>
      </c>
      <c r="H1058" t="s">
        <v>61</v>
      </c>
      <c r="I1058">
        <f t="shared" si="33"/>
        <v>0</v>
      </c>
      <c r="J1058">
        <v>134317</v>
      </c>
      <c r="K1058">
        <v>27</v>
      </c>
      <c r="L1058">
        <v>998</v>
      </c>
      <c r="M1058">
        <v>1199</v>
      </c>
      <c r="N1058" s="128">
        <v>-1.457736519563404</v>
      </c>
      <c r="O1058" s="1">
        <v>42605</v>
      </c>
      <c r="P1058">
        <f t="shared" si="32"/>
        <v>0</v>
      </c>
      <c r="Q1058" s="1"/>
      <c r="S1058">
        <v>134317</v>
      </c>
    </row>
    <row r="1059" spans="1:19" x14ac:dyDescent="0.3">
      <c r="A1059">
        <v>134320</v>
      </c>
      <c r="C1059" t="s">
        <v>113</v>
      </c>
      <c r="D1059" t="s">
        <v>129</v>
      </c>
      <c r="E1059" t="s">
        <v>112</v>
      </c>
      <c r="F1059" t="s">
        <v>61</v>
      </c>
      <c r="G1059" t="s">
        <v>112</v>
      </c>
      <c r="H1059" t="s">
        <v>61</v>
      </c>
      <c r="I1059">
        <f t="shared" si="33"/>
        <v>0</v>
      </c>
      <c r="J1059">
        <v>134320</v>
      </c>
      <c r="K1059">
        <v>27</v>
      </c>
      <c r="L1059">
        <v>532</v>
      </c>
      <c r="M1059">
        <v>1104</v>
      </c>
      <c r="N1059" s="128">
        <v>-4.5053560176433516</v>
      </c>
      <c r="O1059" s="1">
        <v>42606</v>
      </c>
      <c r="P1059">
        <f t="shared" si="32"/>
        <v>0</v>
      </c>
      <c r="Q1059" s="1"/>
      <c r="S1059">
        <v>134320</v>
      </c>
    </row>
    <row r="1060" spans="1:19" x14ac:dyDescent="0.3">
      <c r="A1060">
        <v>134331</v>
      </c>
      <c r="C1060" t="s">
        <v>113</v>
      </c>
      <c r="D1060" t="s">
        <v>129</v>
      </c>
      <c r="E1060" t="s">
        <v>112</v>
      </c>
      <c r="F1060" t="s">
        <v>61</v>
      </c>
      <c r="G1060" t="s">
        <v>112</v>
      </c>
      <c r="H1060" t="s">
        <v>61</v>
      </c>
      <c r="I1060">
        <f t="shared" si="33"/>
        <v>0</v>
      </c>
      <c r="J1060">
        <v>134331</v>
      </c>
      <c r="K1060">
        <v>26</v>
      </c>
      <c r="L1060">
        <v>807</v>
      </c>
      <c r="M1060">
        <v>1021</v>
      </c>
      <c r="N1060" s="128">
        <v>-1.8225950687731549</v>
      </c>
      <c r="O1060" s="1">
        <v>42614</v>
      </c>
      <c r="P1060">
        <f t="shared" si="32"/>
        <v>0</v>
      </c>
      <c r="Q1060" s="1"/>
      <c r="S1060">
        <v>134331</v>
      </c>
    </row>
    <row r="1061" spans="1:19" x14ac:dyDescent="0.3">
      <c r="A1061">
        <v>134346</v>
      </c>
      <c r="C1061" t="s">
        <v>113</v>
      </c>
      <c r="D1061" t="s">
        <v>129</v>
      </c>
      <c r="E1061" t="s">
        <v>112</v>
      </c>
      <c r="F1061" t="s">
        <v>61</v>
      </c>
      <c r="G1061" t="s">
        <v>112</v>
      </c>
      <c r="H1061" t="s">
        <v>61</v>
      </c>
      <c r="I1061">
        <f t="shared" si="33"/>
        <v>0</v>
      </c>
      <c r="J1061">
        <v>134346</v>
      </c>
      <c r="K1061">
        <v>22</v>
      </c>
      <c r="L1061">
        <v>520</v>
      </c>
      <c r="M1061">
        <v>513</v>
      </c>
      <c r="N1061" s="128">
        <v>0.11865412323078225</v>
      </c>
      <c r="O1061" s="1">
        <v>42456</v>
      </c>
      <c r="P1061">
        <f t="shared" si="32"/>
        <v>0</v>
      </c>
      <c r="Q1061" s="1"/>
      <c r="S1061">
        <v>134346</v>
      </c>
    </row>
    <row r="1062" spans="1:19" x14ac:dyDescent="0.3">
      <c r="A1062">
        <v>134369</v>
      </c>
      <c r="C1062" t="s">
        <v>113</v>
      </c>
      <c r="D1062" t="s">
        <v>129</v>
      </c>
      <c r="E1062" t="s">
        <v>112</v>
      </c>
      <c r="F1062" t="s">
        <v>61</v>
      </c>
      <c r="G1062" t="s">
        <v>112</v>
      </c>
      <c r="H1062" t="s">
        <v>61</v>
      </c>
      <c r="I1062">
        <f t="shared" si="33"/>
        <v>0</v>
      </c>
      <c r="J1062">
        <v>134369</v>
      </c>
      <c r="K1062">
        <v>23</v>
      </c>
      <c r="L1062">
        <v>470</v>
      </c>
      <c r="M1062">
        <v>639</v>
      </c>
      <c r="N1062" s="128">
        <v>-2.2997890725998502</v>
      </c>
      <c r="O1062" s="1">
        <v>42541</v>
      </c>
      <c r="P1062">
        <f t="shared" si="32"/>
        <v>0</v>
      </c>
      <c r="Q1062" s="1"/>
      <c r="S1062">
        <v>134369</v>
      </c>
    </row>
    <row r="1063" spans="1:19" x14ac:dyDescent="0.3">
      <c r="A1063">
        <v>134377</v>
      </c>
      <c r="C1063" t="s">
        <v>113</v>
      </c>
      <c r="D1063" t="s">
        <v>129</v>
      </c>
      <c r="E1063" t="s">
        <v>112</v>
      </c>
      <c r="F1063" t="s">
        <v>61</v>
      </c>
      <c r="G1063" t="s">
        <v>112</v>
      </c>
      <c r="H1063" t="s">
        <v>61</v>
      </c>
      <c r="I1063">
        <f t="shared" si="33"/>
        <v>0</v>
      </c>
      <c r="J1063">
        <v>134377</v>
      </c>
      <c r="K1063">
        <v>27</v>
      </c>
      <c r="L1063">
        <v>1145</v>
      </c>
      <c r="M1063">
        <v>1104</v>
      </c>
      <c r="N1063" s="128">
        <v>0.32293635790800251</v>
      </c>
      <c r="O1063" s="1">
        <v>42514</v>
      </c>
      <c r="P1063">
        <f t="shared" si="32"/>
        <v>0</v>
      </c>
      <c r="Q1063" s="1"/>
      <c r="S1063">
        <v>134377</v>
      </c>
    </row>
    <row r="1064" spans="1:19" x14ac:dyDescent="0.3">
      <c r="A1064">
        <v>134392</v>
      </c>
      <c r="C1064" t="s">
        <v>113</v>
      </c>
      <c r="D1064" t="s">
        <v>129</v>
      </c>
      <c r="E1064" t="s">
        <v>112</v>
      </c>
      <c r="F1064" t="s">
        <v>61</v>
      </c>
      <c r="G1064" t="s">
        <v>112</v>
      </c>
      <c r="H1064" t="s">
        <v>61</v>
      </c>
      <c r="I1064">
        <f t="shared" si="33"/>
        <v>0</v>
      </c>
      <c r="J1064">
        <v>134392</v>
      </c>
      <c r="K1064">
        <v>27</v>
      </c>
      <c r="L1064">
        <v>1075</v>
      </c>
      <c r="M1064">
        <v>1245</v>
      </c>
      <c r="N1064" s="128">
        <v>-1.1873581281648331</v>
      </c>
      <c r="O1064" s="1">
        <v>42514</v>
      </c>
      <c r="P1064">
        <f t="shared" si="32"/>
        <v>0</v>
      </c>
      <c r="Q1064" s="1"/>
      <c r="S1064">
        <v>134392</v>
      </c>
    </row>
    <row r="1065" spans="1:19" x14ac:dyDescent="0.3">
      <c r="A1065">
        <v>134495</v>
      </c>
      <c r="C1065" t="s">
        <v>113</v>
      </c>
      <c r="D1065" t="s">
        <v>129</v>
      </c>
      <c r="E1065" t="s">
        <v>112</v>
      </c>
      <c r="F1065" t="s">
        <v>61</v>
      </c>
      <c r="G1065" t="s">
        <v>112</v>
      </c>
      <c r="H1065" t="s">
        <v>61</v>
      </c>
      <c r="I1065">
        <f t="shared" si="33"/>
        <v>0</v>
      </c>
      <c r="J1065">
        <v>134495</v>
      </c>
      <c r="K1065">
        <v>26</v>
      </c>
      <c r="L1065">
        <v>885</v>
      </c>
      <c r="M1065">
        <v>1064</v>
      </c>
      <c r="N1065" s="128">
        <v>-1.4628963713631906</v>
      </c>
      <c r="O1065" s="1">
        <v>42615</v>
      </c>
      <c r="P1065">
        <f t="shared" si="32"/>
        <v>0</v>
      </c>
      <c r="Q1065" s="1"/>
      <c r="S1065">
        <v>134495</v>
      </c>
    </row>
    <row r="1066" spans="1:19" x14ac:dyDescent="0.3">
      <c r="A1066">
        <v>134503</v>
      </c>
      <c r="C1066" t="s">
        <v>113</v>
      </c>
      <c r="D1066" t="s">
        <v>129</v>
      </c>
      <c r="E1066" t="s">
        <v>112</v>
      </c>
      <c r="F1066" t="s">
        <v>61</v>
      </c>
      <c r="G1066" t="s">
        <v>112</v>
      </c>
      <c r="H1066" t="s">
        <v>61</v>
      </c>
      <c r="I1066">
        <f t="shared" si="33"/>
        <v>0</v>
      </c>
      <c r="J1066">
        <v>134503</v>
      </c>
      <c r="K1066">
        <v>26</v>
      </c>
      <c r="L1066">
        <v>900</v>
      </c>
      <c r="M1066">
        <v>1060</v>
      </c>
      <c r="N1066" s="128">
        <v>-1.3125512715340442</v>
      </c>
      <c r="O1066" s="1">
        <v>42611</v>
      </c>
      <c r="P1066">
        <f t="shared" si="32"/>
        <v>0</v>
      </c>
      <c r="Q1066" s="1"/>
      <c r="S1066">
        <v>134503</v>
      </c>
    </row>
    <row r="1067" spans="1:19" x14ac:dyDescent="0.3">
      <c r="A1067">
        <v>134548</v>
      </c>
      <c r="C1067" t="s">
        <v>113</v>
      </c>
      <c r="D1067" t="s">
        <v>129</v>
      </c>
      <c r="E1067" t="s">
        <v>112</v>
      </c>
      <c r="F1067" t="s">
        <v>61</v>
      </c>
      <c r="G1067" t="s">
        <v>112</v>
      </c>
      <c r="H1067" t="s">
        <v>61</v>
      </c>
      <c r="I1067">
        <f t="shared" si="33"/>
        <v>0</v>
      </c>
      <c r="J1067">
        <v>134548</v>
      </c>
      <c r="K1067">
        <v>24</v>
      </c>
      <c r="L1067">
        <v>676</v>
      </c>
      <c r="M1067">
        <v>723</v>
      </c>
      <c r="N1067" s="128">
        <v>-0.56527752721149793</v>
      </c>
      <c r="O1067" s="1">
        <v>42660</v>
      </c>
      <c r="P1067">
        <f t="shared" si="32"/>
        <v>0</v>
      </c>
      <c r="Q1067" s="1"/>
      <c r="S1067">
        <v>134548</v>
      </c>
    </row>
    <row r="1068" spans="1:19" x14ac:dyDescent="0.3">
      <c r="A1068">
        <v>134591</v>
      </c>
      <c r="C1068" t="s">
        <v>113</v>
      </c>
      <c r="D1068" t="s">
        <v>129</v>
      </c>
      <c r="E1068" t="s">
        <v>112</v>
      </c>
      <c r="F1068" t="s">
        <v>61</v>
      </c>
      <c r="G1068" t="s">
        <v>112</v>
      </c>
      <c r="H1068" t="s">
        <v>61</v>
      </c>
      <c r="I1068">
        <f t="shared" si="33"/>
        <v>0</v>
      </c>
      <c r="J1068">
        <v>134591</v>
      </c>
      <c r="K1068">
        <v>26</v>
      </c>
      <c r="L1068">
        <v>1027</v>
      </c>
      <c r="M1068">
        <v>1060</v>
      </c>
      <c r="N1068" s="128">
        <v>-0.27071369975389664</v>
      </c>
      <c r="O1068" s="1">
        <v>42488</v>
      </c>
      <c r="P1068">
        <f t="shared" si="32"/>
        <v>0</v>
      </c>
      <c r="Q1068" s="1"/>
      <c r="S1068">
        <v>134591</v>
      </c>
    </row>
    <row r="1069" spans="1:19" x14ac:dyDescent="0.3">
      <c r="A1069">
        <v>134603</v>
      </c>
      <c r="C1069" t="s">
        <v>113</v>
      </c>
      <c r="D1069" t="s">
        <v>129</v>
      </c>
      <c r="E1069" t="s">
        <v>112</v>
      </c>
      <c r="F1069" t="s">
        <v>61</v>
      </c>
      <c r="G1069" t="s">
        <v>112</v>
      </c>
      <c r="H1069" t="s">
        <v>61</v>
      </c>
      <c r="I1069">
        <f t="shared" si="33"/>
        <v>0</v>
      </c>
      <c r="J1069">
        <v>134603</v>
      </c>
      <c r="K1069">
        <v>24</v>
      </c>
      <c r="L1069">
        <v>725</v>
      </c>
      <c r="M1069">
        <v>744</v>
      </c>
      <c r="N1069" s="128">
        <v>-0.22206638616175783</v>
      </c>
      <c r="O1069" s="1">
        <v>42609</v>
      </c>
      <c r="P1069">
        <f t="shared" si="32"/>
        <v>0</v>
      </c>
      <c r="Q1069" s="1"/>
      <c r="S1069">
        <v>134603</v>
      </c>
    </row>
    <row r="1070" spans="1:19" x14ac:dyDescent="0.3">
      <c r="A1070">
        <v>134621</v>
      </c>
      <c r="C1070" t="s">
        <v>113</v>
      </c>
      <c r="D1070" t="s">
        <v>129</v>
      </c>
      <c r="E1070" t="s">
        <v>112</v>
      </c>
      <c r="F1070" t="s">
        <v>61</v>
      </c>
      <c r="G1070" t="s">
        <v>112</v>
      </c>
      <c r="H1070" t="s">
        <v>61</v>
      </c>
      <c r="I1070">
        <f t="shared" si="33"/>
        <v>0</v>
      </c>
      <c r="J1070">
        <v>134621</v>
      </c>
      <c r="K1070">
        <v>23</v>
      </c>
      <c r="L1070">
        <v>620</v>
      </c>
      <c r="M1070">
        <v>590</v>
      </c>
      <c r="N1070" s="128">
        <v>0.44215180545320554</v>
      </c>
      <c r="O1070" s="1">
        <v>42570</v>
      </c>
      <c r="P1070">
        <f t="shared" si="32"/>
        <v>0</v>
      </c>
      <c r="Q1070" s="1"/>
      <c r="S1070">
        <v>134621</v>
      </c>
    </row>
    <row r="1071" spans="1:19" x14ac:dyDescent="0.3">
      <c r="A1071">
        <v>134728</v>
      </c>
      <c r="C1071" t="s">
        <v>113</v>
      </c>
      <c r="D1071" t="s">
        <v>129</v>
      </c>
      <c r="E1071" t="s">
        <v>112</v>
      </c>
      <c r="F1071" t="s">
        <v>61</v>
      </c>
      <c r="G1071" t="s">
        <v>112</v>
      </c>
      <c r="H1071" t="s">
        <v>61</v>
      </c>
      <c r="I1071">
        <f t="shared" si="33"/>
        <v>0</v>
      </c>
      <c r="J1071">
        <v>134728</v>
      </c>
      <c r="K1071">
        <v>25</v>
      </c>
      <c r="L1071">
        <v>805</v>
      </c>
      <c r="M1071">
        <v>854</v>
      </c>
      <c r="N1071" s="128">
        <v>-0.49893086243763363</v>
      </c>
      <c r="O1071" s="1">
        <v>42650</v>
      </c>
      <c r="P1071">
        <f t="shared" si="32"/>
        <v>0</v>
      </c>
      <c r="Q1071" s="1"/>
      <c r="S1071">
        <v>134728</v>
      </c>
    </row>
    <row r="1072" spans="1:19" x14ac:dyDescent="0.3">
      <c r="A1072">
        <v>134749</v>
      </c>
      <c r="C1072" t="s">
        <v>113</v>
      </c>
      <c r="D1072" t="s">
        <v>129</v>
      </c>
      <c r="E1072" t="s">
        <v>112</v>
      </c>
      <c r="F1072" t="s">
        <v>61</v>
      </c>
      <c r="G1072" t="s">
        <v>112</v>
      </c>
      <c r="H1072" t="s">
        <v>61</v>
      </c>
      <c r="I1072">
        <f t="shared" si="33"/>
        <v>0</v>
      </c>
      <c r="J1072">
        <v>134749</v>
      </c>
      <c r="K1072">
        <v>23</v>
      </c>
      <c r="L1072">
        <v>525</v>
      </c>
      <c r="M1072">
        <v>606</v>
      </c>
      <c r="N1072" s="128">
        <v>-1.1622901420576841</v>
      </c>
      <c r="O1072" s="1">
        <v>42456</v>
      </c>
      <c r="P1072">
        <f t="shared" si="32"/>
        <v>0</v>
      </c>
      <c r="Q1072" s="1"/>
      <c r="S1072">
        <v>134749</v>
      </c>
    </row>
    <row r="1073" spans="1:19" x14ac:dyDescent="0.3">
      <c r="A1073">
        <v>134839</v>
      </c>
      <c r="C1073" t="s">
        <v>113</v>
      </c>
      <c r="D1073" t="s">
        <v>129</v>
      </c>
      <c r="E1073" t="s">
        <v>112</v>
      </c>
      <c r="F1073" t="s">
        <v>61</v>
      </c>
      <c r="G1073" t="s">
        <v>112</v>
      </c>
      <c r="H1073" t="s">
        <v>61</v>
      </c>
      <c r="I1073">
        <f t="shared" si="33"/>
        <v>0</v>
      </c>
      <c r="J1073">
        <v>134839</v>
      </c>
      <c r="K1073">
        <v>25</v>
      </c>
      <c r="L1073">
        <v>860</v>
      </c>
      <c r="M1073">
        <v>897</v>
      </c>
      <c r="N1073" s="128">
        <v>-0.35868353448693713</v>
      </c>
      <c r="O1073" s="1">
        <v>42627</v>
      </c>
      <c r="P1073">
        <f t="shared" si="32"/>
        <v>0</v>
      </c>
      <c r="Q1073" s="1"/>
      <c r="S1073">
        <v>134839</v>
      </c>
    </row>
    <row r="1074" spans="1:19" x14ac:dyDescent="0.3">
      <c r="A1074">
        <v>134846</v>
      </c>
      <c r="C1074" t="s">
        <v>113</v>
      </c>
      <c r="D1074" t="s">
        <v>129</v>
      </c>
      <c r="E1074" t="s">
        <v>112</v>
      </c>
      <c r="F1074" t="s">
        <v>61</v>
      </c>
      <c r="G1074" t="s">
        <v>112</v>
      </c>
      <c r="H1074" t="s">
        <v>61</v>
      </c>
      <c r="I1074">
        <f t="shared" si="33"/>
        <v>0</v>
      </c>
      <c r="J1074">
        <v>134846</v>
      </c>
      <c r="K1074">
        <v>24</v>
      </c>
      <c r="L1074">
        <v>680</v>
      </c>
      <c r="M1074">
        <v>708</v>
      </c>
      <c r="N1074" s="128">
        <v>-0.34389584868582657</v>
      </c>
      <c r="O1074" s="1">
        <v>42577</v>
      </c>
      <c r="P1074">
        <f t="shared" si="32"/>
        <v>0</v>
      </c>
      <c r="Q1074" s="1"/>
      <c r="S1074">
        <v>134846</v>
      </c>
    </row>
    <row r="1075" spans="1:19" x14ac:dyDescent="0.3">
      <c r="A1075">
        <v>134897</v>
      </c>
      <c r="C1075" t="s">
        <v>113</v>
      </c>
      <c r="D1075" t="s">
        <v>129</v>
      </c>
      <c r="E1075" t="s">
        <v>112</v>
      </c>
      <c r="F1075" t="s">
        <v>61</v>
      </c>
      <c r="G1075" t="s">
        <v>112</v>
      </c>
      <c r="H1075" t="s">
        <v>61</v>
      </c>
      <c r="I1075">
        <f t="shared" si="33"/>
        <v>0</v>
      </c>
      <c r="J1075">
        <v>134897</v>
      </c>
      <c r="K1075">
        <v>26</v>
      </c>
      <c r="L1075">
        <v>962</v>
      </c>
      <c r="M1075">
        <v>1060</v>
      </c>
      <c r="N1075" s="128">
        <v>-0.80393765381460214</v>
      </c>
      <c r="O1075" s="1">
        <v>42647</v>
      </c>
      <c r="P1075">
        <f t="shared" si="32"/>
        <v>0</v>
      </c>
      <c r="Q1075" s="1"/>
      <c r="S1075">
        <v>134897</v>
      </c>
    </row>
    <row r="1076" spans="1:19" x14ac:dyDescent="0.3">
      <c r="A1076">
        <v>134943</v>
      </c>
      <c r="C1076" t="s">
        <v>113</v>
      </c>
      <c r="D1076" t="s">
        <v>129</v>
      </c>
      <c r="E1076" t="s">
        <v>112</v>
      </c>
      <c r="F1076" t="s">
        <v>61</v>
      </c>
      <c r="G1076" t="s">
        <v>112</v>
      </c>
      <c r="H1076" t="s">
        <v>61</v>
      </c>
      <c r="I1076">
        <f t="shared" si="33"/>
        <v>0</v>
      </c>
      <c r="J1076">
        <v>134943</v>
      </c>
      <c r="K1076">
        <v>25</v>
      </c>
      <c r="L1076">
        <v>815</v>
      </c>
      <c r="M1076">
        <v>858</v>
      </c>
      <c r="N1076" s="128">
        <v>-0.43579608797000102</v>
      </c>
      <c r="O1076" s="1">
        <v>42502</v>
      </c>
      <c r="P1076">
        <f t="shared" si="32"/>
        <v>0</v>
      </c>
      <c r="Q1076" s="1"/>
      <c r="S1076">
        <v>134943</v>
      </c>
    </row>
    <row r="1077" spans="1:19" x14ac:dyDescent="0.3">
      <c r="A1077">
        <v>134970</v>
      </c>
      <c r="C1077" t="s">
        <v>113</v>
      </c>
      <c r="D1077" t="s">
        <v>129</v>
      </c>
      <c r="E1077" t="s">
        <v>112</v>
      </c>
      <c r="F1077" t="s">
        <v>61</v>
      </c>
      <c r="G1077" t="s">
        <v>112</v>
      </c>
      <c r="H1077" t="s">
        <v>61</v>
      </c>
      <c r="I1077">
        <f t="shared" si="33"/>
        <v>0</v>
      </c>
      <c r="J1077">
        <v>134970</v>
      </c>
      <c r="K1077">
        <v>25</v>
      </c>
      <c r="L1077">
        <v>680</v>
      </c>
      <c r="M1077">
        <v>838</v>
      </c>
      <c r="N1077" s="128">
        <v>-1.6395143716924354</v>
      </c>
      <c r="O1077" s="1">
        <v>42682</v>
      </c>
      <c r="P1077">
        <f t="shared" si="32"/>
        <v>0</v>
      </c>
      <c r="Q1077" s="1"/>
      <c r="S1077">
        <v>134970</v>
      </c>
    </row>
    <row r="1078" spans="1:19" x14ac:dyDescent="0.3">
      <c r="A1078">
        <v>134971</v>
      </c>
      <c r="C1078" t="s">
        <v>113</v>
      </c>
      <c r="D1078" t="s">
        <v>129</v>
      </c>
      <c r="E1078" t="s">
        <v>112</v>
      </c>
      <c r="F1078" t="s">
        <v>61</v>
      </c>
      <c r="G1078" t="s">
        <v>112</v>
      </c>
      <c r="H1078" t="s">
        <v>61</v>
      </c>
      <c r="I1078">
        <f t="shared" si="33"/>
        <v>0</v>
      </c>
      <c r="J1078">
        <v>134971</v>
      </c>
      <c r="K1078">
        <v>25</v>
      </c>
      <c r="L1078">
        <v>900</v>
      </c>
      <c r="M1078">
        <v>917</v>
      </c>
      <c r="N1078" s="128">
        <v>-0.16120620169740649</v>
      </c>
      <c r="O1078" s="1">
        <v>42515</v>
      </c>
      <c r="P1078">
        <f t="shared" si="32"/>
        <v>0</v>
      </c>
      <c r="Q1078" s="1"/>
      <c r="S1078">
        <v>134971</v>
      </c>
    </row>
    <row r="1079" spans="1:19" x14ac:dyDescent="0.3">
      <c r="A1079">
        <v>135001</v>
      </c>
      <c r="C1079" t="s">
        <v>113</v>
      </c>
      <c r="D1079" t="s">
        <v>129</v>
      </c>
      <c r="E1079" t="s">
        <v>114</v>
      </c>
      <c r="F1079" t="s">
        <v>60</v>
      </c>
      <c r="G1079" t="s">
        <v>112</v>
      </c>
      <c r="H1079" t="s">
        <v>61</v>
      </c>
      <c r="I1079">
        <f t="shared" si="33"/>
        <v>0</v>
      </c>
      <c r="J1079">
        <v>135001</v>
      </c>
      <c r="K1079">
        <v>23</v>
      </c>
      <c r="L1079">
        <v>610</v>
      </c>
      <c r="M1079">
        <v>656</v>
      </c>
      <c r="N1079" s="128">
        <v>-0.6097560975609756</v>
      </c>
      <c r="O1079" s="1">
        <v>42541</v>
      </c>
      <c r="P1079">
        <f t="shared" si="32"/>
        <v>0</v>
      </c>
      <c r="Q1079" s="1"/>
      <c r="S1079">
        <v>135001</v>
      </c>
    </row>
    <row r="1080" spans="1:19" x14ac:dyDescent="0.3">
      <c r="A1080">
        <v>135019</v>
      </c>
      <c r="C1080" t="s">
        <v>113</v>
      </c>
      <c r="D1080" t="s">
        <v>129</v>
      </c>
      <c r="E1080" t="s">
        <v>112</v>
      </c>
      <c r="F1080" t="s">
        <v>61</v>
      </c>
      <c r="G1080" t="s">
        <v>114</v>
      </c>
      <c r="H1080" t="s">
        <v>60</v>
      </c>
      <c r="I1080">
        <f t="shared" si="33"/>
        <v>0</v>
      </c>
      <c r="J1080">
        <v>135019</v>
      </c>
      <c r="K1080">
        <v>25</v>
      </c>
      <c r="L1080">
        <v>820</v>
      </c>
      <c r="M1080">
        <v>873</v>
      </c>
      <c r="N1080" s="128">
        <v>-0.52791473678968071</v>
      </c>
      <c r="O1080" s="1">
        <v>42537</v>
      </c>
      <c r="P1080">
        <f t="shared" si="32"/>
        <v>0</v>
      </c>
      <c r="Q1080" s="1"/>
      <c r="S1080">
        <v>135019</v>
      </c>
    </row>
    <row r="1081" spans="1:19" x14ac:dyDescent="0.3">
      <c r="A1081">
        <v>135045</v>
      </c>
      <c r="C1081" t="s">
        <v>111</v>
      </c>
      <c r="D1081" t="s">
        <v>130</v>
      </c>
      <c r="E1081" t="s">
        <v>112</v>
      </c>
      <c r="F1081" t="s">
        <v>61</v>
      </c>
      <c r="G1081" t="s">
        <v>112</v>
      </c>
      <c r="H1081" t="s">
        <v>61</v>
      </c>
      <c r="I1081">
        <f t="shared" si="33"/>
        <v>0</v>
      </c>
      <c r="J1081">
        <v>135045</v>
      </c>
      <c r="K1081">
        <v>27</v>
      </c>
      <c r="L1081">
        <v>785</v>
      </c>
      <c r="M1081">
        <v>1108</v>
      </c>
      <c r="N1081" s="128">
        <v>-2.5349238738031707</v>
      </c>
      <c r="O1081" s="1">
        <v>42544</v>
      </c>
      <c r="P1081">
        <f t="shared" si="32"/>
        <v>0</v>
      </c>
      <c r="Q1081" s="1"/>
      <c r="S1081">
        <v>135045</v>
      </c>
    </row>
    <row r="1082" spans="1:19" x14ac:dyDescent="0.3">
      <c r="A1082">
        <v>135048</v>
      </c>
      <c r="C1082" t="s">
        <v>111</v>
      </c>
      <c r="D1082" t="s">
        <v>130</v>
      </c>
      <c r="E1082" t="s">
        <v>112</v>
      </c>
      <c r="F1082" t="s">
        <v>61</v>
      </c>
      <c r="G1082" t="s">
        <v>112</v>
      </c>
      <c r="H1082" t="s">
        <v>61</v>
      </c>
      <c r="I1082">
        <f t="shared" si="33"/>
        <v>0</v>
      </c>
      <c r="J1082">
        <v>135048</v>
      </c>
      <c r="K1082">
        <v>27</v>
      </c>
      <c r="L1082">
        <v>750</v>
      </c>
      <c r="M1082">
        <v>1108</v>
      </c>
      <c r="N1082" s="128">
        <v>-2.8096060273112542</v>
      </c>
      <c r="O1082" s="1">
        <v>42544</v>
      </c>
      <c r="P1082">
        <f t="shared" si="32"/>
        <v>0</v>
      </c>
      <c r="Q1082" s="1"/>
      <c r="S1082">
        <v>135048</v>
      </c>
    </row>
    <row r="1083" spans="1:19" x14ac:dyDescent="0.3">
      <c r="A1083">
        <v>135056</v>
      </c>
      <c r="C1083" t="s">
        <v>113</v>
      </c>
      <c r="D1083" t="s">
        <v>129</v>
      </c>
      <c r="E1083" t="s">
        <v>112</v>
      </c>
      <c r="F1083" t="s">
        <v>61</v>
      </c>
      <c r="G1083" t="s">
        <v>112</v>
      </c>
      <c r="H1083" t="s">
        <v>61</v>
      </c>
      <c r="I1083">
        <f t="shared" si="33"/>
        <v>0</v>
      </c>
      <c r="J1083">
        <v>135056</v>
      </c>
      <c r="K1083">
        <v>26</v>
      </c>
      <c r="L1083">
        <v>965</v>
      </c>
      <c r="M1083">
        <v>979</v>
      </c>
      <c r="N1083" s="128">
        <v>-0.12435049074032951</v>
      </c>
      <c r="O1083" s="1">
        <v>42643</v>
      </c>
      <c r="P1083">
        <f t="shared" si="32"/>
        <v>0</v>
      </c>
      <c r="Q1083" s="1"/>
      <c r="S1083">
        <v>135056</v>
      </c>
    </row>
    <row r="1084" spans="1:19" x14ac:dyDescent="0.3">
      <c r="A1084">
        <v>135156</v>
      </c>
      <c r="C1084" t="s">
        <v>113</v>
      </c>
      <c r="D1084" t="s">
        <v>129</v>
      </c>
      <c r="E1084" t="s">
        <v>112</v>
      </c>
      <c r="F1084" t="s">
        <v>61</v>
      </c>
      <c r="G1084" t="s">
        <v>112</v>
      </c>
      <c r="H1084" t="s">
        <v>61</v>
      </c>
      <c r="I1084">
        <f t="shared" si="33"/>
        <v>0</v>
      </c>
      <c r="J1084">
        <v>135156</v>
      </c>
      <c r="K1084">
        <v>25</v>
      </c>
      <c r="L1084">
        <v>890</v>
      </c>
      <c r="M1084">
        <v>819</v>
      </c>
      <c r="N1084" s="128">
        <v>0.75383553644423207</v>
      </c>
      <c r="O1084" s="1">
        <v>42625</v>
      </c>
      <c r="P1084">
        <f t="shared" si="32"/>
        <v>0</v>
      </c>
      <c r="Q1084" s="1"/>
      <c r="S1084">
        <v>135156</v>
      </c>
    </row>
    <row r="1085" spans="1:19" x14ac:dyDescent="0.3">
      <c r="A1085">
        <v>135165</v>
      </c>
      <c r="C1085" t="s">
        <v>113</v>
      </c>
      <c r="D1085" t="s">
        <v>129</v>
      </c>
      <c r="E1085" t="s">
        <v>112</v>
      </c>
      <c r="F1085" t="s">
        <v>61</v>
      </c>
      <c r="G1085" t="s">
        <v>112</v>
      </c>
      <c r="H1085" t="s">
        <v>61</v>
      </c>
      <c r="I1085">
        <f t="shared" si="33"/>
        <v>0</v>
      </c>
      <c r="J1085">
        <v>135165</v>
      </c>
      <c r="K1085">
        <v>27</v>
      </c>
      <c r="L1085">
        <v>673</v>
      </c>
      <c r="M1085">
        <v>1199</v>
      </c>
      <c r="N1085" s="128">
        <v>-3.8147731805490075</v>
      </c>
      <c r="O1085" s="1">
        <v>42646</v>
      </c>
      <c r="P1085">
        <f t="shared" si="32"/>
        <v>0</v>
      </c>
      <c r="Q1085" s="1"/>
      <c r="S1085">
        <v>135165</v>
      </c>
    </row>
    <row r="1086" spans="1:19" x14ac:dyDescent="0.3">
      <c r="A1086">
        <v>135195</v>
      </c>
      <c r="C1086" t="s">
        <v>111</v>
      </c>
      <c r="D1086" t="s">
        <v>130</v>
      </c>
      <c r="E1086" t="s">
        <v>112</v>
      </c>
      <c r="F1086" t="s">
        <v>61</v>
      </c>
      <c r="G1086" t="s">
        <v>112</v>
      </c>
      <c r="H1086" t="s">
        <v>61</v>
      </c>
      <c r="I1086">
        <f t="shared" si="33"/>
        <v>0</v>
      </c>
      <c r="J1086">
        <v>135195</v>
      </c>
      <c r="K1086">
        <v>27</v>
      </c>
      <c r="L1086">
        <v>925</v>
      </c>
      <c r="M1086">
        <v>1222</v>
      </c>
      <c r="N1086" s="128">
        <v>-2.1134277378495696</v>
      </c>
      <c r="O1086" s="1">
        <v>42587</v>
      </c>
      <c r="P1086">
        <f t="shared" si="32"/>
        <v>0</v>
      </c>
      <c r="Q1086" s="1"/>
      <c r="S1086">
        <v>135195</v>
      </c>
    </row>
    <row r="1087" spans="1:19" x14ac:dyDescent="0.3">
      <c r="A1087">
        <v>135196</v>
      </c>
      <c r="C1087" t="s">
        <v>111</v>
      </c>
      <c r="D1087" t="s">
        <v>130</v>
      </c>
      <c r="E1087" t="s">
        <v>112</v>
      </c>
      <c r="F1087" t="s">
        <v>61</v>
      </c>
      <c r="G1087" t="s">
        <v>112</v>
      </c>
      <c r="H1087" t="s">
        <v>61</v>
      </c>
      <c r="I1087">
        <f t="shared" si="33"/>
        <v>0</v>
      </c>
      <c r="J1087">
        <v>135196</v>
      </c>
      <c r="K1087">
        <v>27</v>
      </c>
      <c r="L1087">
        <v>950</v>
      </c>
      <c r="M1087">
        <v>1148</v>
      </c>
      <c r="N1087" s="128">
        <v>-1.4997727617027723</v>
      </c>
      <c r="O1087" s="1">
        <v>42587</v>
      </c>
      <c r="P1087">
        <f t="shared" si="32"/>
        <v>0</v>
      </c>
      <c r="Q1087" s="1"/>
      <c r="S1087">
        <v>135196</v>
      </c>
    </row>
    <row r="1088" spans="1:19" x14ac:dyDescent="0.3">
      <c r="A1088">
        <v>135199</v>
      </c>
      <c r="C1088" t="s">
        <v>111</v>
      </c>
      <c r="D1088" t="s">
        <v>130</v>
      </c>
      <c r="E1088" t="s">
        <v>112</v>
      </c>
      <c r="F1088" t="s">
        <v>61</v>
      </c>
      <c r="G1088" t="s">
        <v>112</v>
      </c>
      <c r="H1088" t="s">
        <v>61</v>
      </c>
      <c r="I1088">
        <f t="shared" si="33"/>
        <v>0</v>
      </c>
      <c r="J1088">
        <v>135199</v>
      </c>
      <c r="K1088">
        <v>27</v>
      </c>
      <c r="L1088">
        <v>750</v>
      </c>
      <c r="M1088">
        <v>1148</v>
      </c>
      <c r="N1088" s="128">
        <v>-3.0146947432207241</v>
      </c>
      <c r="O1088" s="1">
        <v>42587</v>
      </c>
      <c r="P1088">
        <f t="shared" si="32"/>
        <v>0</v>
      </c>
      <c r="Q1088" s="1"/>
      <c r="S1088">
        <v>135199</v>
      </c>
    </row>
    <row r="1089" spans="1:19" x14ac:dyDescent="0.3">
      <c r="A1089">
        <v>135223</v>
      </c>
      <c r="C1089" t="s">
        <v>111</v>
      </c>
      <c r="D1089" t="s">
        <v>130</v>
      </c>
      <c r="E1089" t="s">
        <v>112</v>
      </c>
      <c r="F1089" t="s">
        <v>61</v>
      </c>
      <c r="G1089" t="s">
        <v>112</v>
      </c>
      <c r="H1089" t="s">
        <v>61</v>
      </c>
      <c r="I1089">
        <f t="shared" si="33"/>
        <v>0</v>
      </c>
      <c r="J1089">
        <v>135223</v>
      </c>
      <c r="K1089">
        <v>27</v>
      </c>
      <c r="L1089">
        <v>920</v>
      </c>
      <c r="M1089">
        <v>1222</v>
      </c>
      <c r="N1089" s="128">
        <v>-2.1490073293958587</v>
      </c>
      <c r="O1089" s="1">
        <v>42587</v>
      </c>
      <c r="P1089">
        <f t="shared" si="32"/>
        <v>0</v>
      </c>
      <c r="Q1089" s="1"/>
      <c r="S1089">
        <v>135223</v>
      </c>
    </row>
    <row r="1090" spans="1:19" x14ac:dyDescent="0.3">
      <c r="A1090">
        <v>135246</v>
      </c>
      <c r="C1090" t="s">
        <v>113</v>
      </c>
      <c r="D1090" t="s">
        <v>129</v>
      </c>
      <c r="E1090" t="s">
        <v>112</v>
      </c>
      <c r="F1090" t="s">
        <v>61</v>
      </c>
      <c r="G1090" t="s">
        <v>112</v>
      </c>
      <c r="H1090" t="s">
        <v>61</v>
      </c>
      <c r="I1090">
        <f t="shared" si="33"/>
        <v>0</v>
      </c>
      <c r="J1090">
        <v>135246</v>
      </c>
      <c r="K1090">
        <v>26</v>
      </c>
      <c r="L1090">
        <v>800</v>
      </c>
      <c r="M1090">
        <v>975</v>
      </c>
      <c r="N1090" s="128">
        <v>-1.5607580824972129</v>
      </c>
      <c r="O1090" s="1">
        <v>42516</v>
      </c>
      <c r="P1090">
        <f t="shared" ref="P1090:P1153" si="34">IF(J1090=S1090,0,1)</f>
        <v>0</v>
      </c>
      <c r="Q1090" s="1"/>
      <c r="S1090">
        <v>135246</v>
      </c>
    </row>
    <row r="1091" spans="1:19" x14ac:dyDescent="0.3">
      <c r="A1091">
        <v>135256</v>
      </c>
      <c r="C1091" t="s">
        <v>113</v>
      </c>
      <c r="D1091" t="s">
        <v>129</v>
      </c>
      <c r="E1091" t="s">
        <v>114</v>
      </c>
      <c r="F1091" t="s">
        <v>60</v>
      </c>
      <c r="G1091" t="s">
        <v>112</v>
      </c>
      <c r="H1091" t="s">
        <v>61</v>
      </c>
      <c r="I1091">
        <f t="shared" ref="I1091:I1154" si="35">IF(A1091=S1091,0,1)</f>
        <v>0</v>
      </c>
      <c r="J1091">
        <v>135256</v>
      </c>
      <c r="K1091">
        <v>24</v>
      </c>
      <c r="L1091">
        <v>640</v>
      </c>
      <c r="M1091">
        <v>723</v>
      </c>
      <c r="N1091" s="128">
        <v>-0.99825605869264522</v>
      </c>
      <c r="O1091" s="1">
        <v>42571</v>
      </c>
      <c r="P1091">
        <f t="shared" si="34"/>
        <v>0</v>
      </c>
      <c r="Q1091" s="1"/>
      <c r="S1091">
        <v>135256</v>
      </c>
    </row>
    <row r="1092" spans="1:19" x14ac:dyDescent="0.3">
      <c r="A1092">
        <v>135446</v>
      </c>
      <c r="C1092" t="s">
        <v>113</v>
      </c>
      <c r="D1092" t="s">
        <v>129</v>
      </c>
      <c r="E1092" t="s">
        <v>112</v>
      </c>
      <c r="F1092" t="s">
        <v>61</v>
      </c>
      <c r="G1092" t="s">
        <v>112</v>
      </c>
      <c r="H1092" t="s">
        <v>61</v>
      </c>
      <c r="I1092">
        <f t="shared" si="35"/>
        <v>0</v>
      </c>
      <c r="J1092">
        <v>135446</v>
      </c>
      <c r="K1092">
        <v>27</v>
      </c>
      <c r="L1092">
        <v>1113</v>
      </c>
      <c r="M1092">
        <v>1245</v>
      </c>
      <c r="N1092" s="128">
        <v>-0.92194866422210575</v>
      </c>
      <c r="O1092" s="1">
        <v>42696</v>
      </c>
      <c r="P1092">
        <f t="shared" si="34"/>
        <v>0</v>
      </c>
      <c r="Q1092" s="1"/>
      <c r="S1092">
        <v>135446</v>
      </c>
    </row>
    <row r="1093" spans="1:19" x14ac:dyDescent="0.3">
      <c r="A1093">
        <v>135481</v>
      </c>
      <c r="C1093" t="s">
        <v>113</v>
      </c>
      <c r="D1093" t="s">
        <v>129</v>
      </c>
      <c r="E1093" t="s">
        <v>112</v>
      </c>
      <c r="F1093" t="s">
        <v>61</v>
      </c>
      <c r="G1093" t="s">
        <v>112</v>
      </c>
      <c r="H1093" t="s">
        <v>61</v>
      </c>
      <c r="I1093">
        <f t="shared" si="35"/>
        <v>0</v>
      </c>
      <c r="J1093">
        <v>135481</v>
      </c>
      <c r="K1093">
        <v>27</v>
      </c>
      <c r="L1093">
        <v>776</v>
      </c>
      <c r="M1093">
        <v>1082</v>
      </c>
      <c r="N1093" s="128">
        <v>-2.4592140159125613</v>
      </c>
      <c r="O1093" s="1">
        <v>42649</v>
      </c>
      <c r="P1093">
        <f t="shared" si="34"/>
        <v>0</v>
      </c>
      <c r="Q1093" s="1"/>
      <c r="S1093">
        <v>135481</v>
      </c>
    </row>
    <row r="1094" spans="1:19" x14ac:dyDescent="0.3">
      <c r="A1094">
        <v>135505</v>
      </c>
      <c r="C1094" t="s">
        <v>113</v>
      </c>
      <c r="D1094" t="s">
        <v>129</v>
      </c>
      <c r="E1094" t="s">
        <v>112</v>
      </c>
      <c r="F1094" t="s">
        <v>61</v>
      </c>
      <c r="G1094" t="s">
        <v>112</v>
      </c>
      <c r="H1094" t="s">
        <v>61</v>
      </c>
      <c r="I1094">
        <f t="shared" si="35"/>
        <v>0</v>
      </c>
      <c r="J1094">
        <v>135505</v>
      </c>
      <c r="K1094">
        <v>27</v>
      </c>
      <c r="L1094">
        <v>705</v>
      </c>
      <c r="M1094">
        <v>1171</v>
      </c>
      <c r="N1094" s="128">
        <v>-3.4604388668176589</v>
      </c>
      <c r="O1094" s="1">
        <v>42625</v>
      </c>
      <c r="P1094">
        <f t="shared" si="34"/>
        <v>0</v>
      </c>
      <c r="Q1094" s="1"/>
      <c r="S1094">
        <v>135505</v>
      </c>
    </row>
    <row r="1095" spans="1:19" x14ac:dyDescent="0.3">
      <c r="A1095">
        <v>135521</v>
      </c>
      <c r="C1095" t="s">
        <v>113</v>
      </c>
      <c r="D1095" t="s">
        <v>129</v>
      </c>
      <c r="E1095" t="s">
        <v>112</v>
      </c>
      <c r="F1095" t="s">
        <v>61</v>
      </c>
      <c r="G1095" t="s">
        <v>112</v>
      </c>
      <c r="H1095" t="s">
        <v>61</v>
      </c>
      <c r="I1095">
        <f t="shared" si="35"/>
        <v>0</v>
      </c>
      <c r="J1095">
        <v>135521</v>
      </c>
      <c r="K1095">
        <v>24</v>
      </c>
      <c r="L1095">
        <v>600</v>
      </c>
      <c r="M1095">
        <v>800</v>
      </c>
      <c r="N1095" s="128">
        <v>-2.1739130434782608</v>
      </c>
      <c r="O1095" s="1">
        <v>42671</v>
      </c>
      <c r="P1095">
        <f t="shared" si="34"/>
        <v>0</v>
      </c>
      <c r="Q1095" s="1"/>
      <c r="S1095">
        <v>135521</v>
      </c>
    </row>
    <row r="1096" spans="1:19" x14ac:dyDescent="0.3">
      <c r="A1096">
        <v>135557</v>
      </c>
      <c r="C1096" t="s">
        <v>113</v>
      </c>
      <c r="D1096" t="s">
        <v>129</v>
      </c>
      <c r="E1096" t="s">
        <v>112</v>
      </c>
      <c r="F1096" t="s">
        <v>61</v>
      </c>
      <c r="G1096" t="s">
        <v>114</v>
      </c>
      <c r="H1096" t="s">
        <v>60</v>
      </c>
      <c r="I1096">
        <f t="shared" si="35"/>
        <v>0</v>
      </c>
      <c r="J1096">
        <v>135557</v>
      </c>
      <c r="K1096">
        <v>24</v>
      </c>
      <c r="L1096">
        <v>900</v>
      </c>
      <c r="M1096">
        <v>800</v>
      </c>
      <c r="N1096" s="128">
        <v>1.0869565217391304</v>
      </c>
      <c r="O1096" s="1">
        <v>42676</v>
      </c>
      <c r="P1096">
        <f t="shared" si="34"/>
        <v>0</v>
      </c>
      <c r="Q1096" s="1"/>
      <c r="S1096">
        <v>135557</v>
      </c>
    </row>
    <row r="1097" spans="1:19" x14ac:dyDescent="0.3">
      <c r="A1097">
        <v>135595</v>
      </c>
      <c r="C1097" t="s">
        <v>113</v>
      </c>
      <c r="D1097" t="s">
        <v>129</v>
      </c>
      <c r="E1097" t="s">
        <v>112</v>
      </c>
      <c r="F1097" t="s">
        <v>61</v>
      </c>
      <c r="G1097" t="s">
        <v>114</v>
      </c>
      <c r="H1097" t="s">
        <v>60</v>
      </c>
      <c r="I1097">
        <f t="shared" si="35"/>
        <v>0</v>
      </c>
      <c r="J1097">
        <v>135595</v>
      </c>
      <c r="K1097">
        <v>26</v>
      </c>
      <c r="L1097">
        <v>1140</v>
      </c>
      <c r="M1097">
        <v>979</v>
      </c>
      <c r="N1097" s="128">
        <v>1.4300306435137895</v>
      </c>
      <c r="O1097" s="1">
        <v>42644</v>
      </c>
      <c r="P1097">
        <f t="shared" si="34"/>
        <v>0</v>
      </c>
      <c r="Q1097" s="1"/>
      <c r="S1097">
        <v>135595</v>
      </c>
    </row>
    <row r="1098" spans="1:19" x14ac:dyDescent="0.3">
      <c r="A1098">
        <v>135596</v>
      </c>
      <c r="C1098" t="s">
        <v>113</v>
      </c>
      <c r="D1098" t="s">
        <v>129</v>
      </c>
      <c r="E1098" t="s">
        <v>112</v>
      </c>
      <c r="F1098" t="s">
        <v>61</v>
      </c>
      <c r="G1098" t="s">
        <v>112</v>
      </c>
      <c r="H1098" t="s">
        <v>61</v>
      </c>
      <c r="I1098">
        <f t="shared" si="35"/>
        <v>0</v>
      </c>
      <c r="J1098">
        <v>135596</v>
      </c>
      <c r="K1098">
        <v>26</v>
      </c>
      <c r="L1098">
        <v>719</v>
      </c>
      <c r="M1098">
        <v>1038</v>
      </c>
      <c r="N1098" s="128">
        <v>-2.6723632403451454</v>
      </c>
      <c r="O1098" s="1">
        <v>42583</v>
      </c>
      <c r="P1098">
        <f t="shared" si="34"/>
        <v>0</v>
      </c>
      <c r="Q1098" s="1"/>
      <c r="S1098">
        <v>135596</v>
      </c>
    </row>
    <row r="1099" spans="1:19" x14ac:dyDescent="0.3">
      <c r="A1099">
        <v>135661</v>
      </c>
      <c r="C1099" t="s">
        <v>111</v>
      </c>
      <c r="D1099" t="s">
        <v>130</v>
      </c>
      <c r="E1099" t="s">
        <v>112</v>
      </c>
      <c r="F1099" t="s">
        <v>61</v>
      </c>
      <c r="G1099" t="s">
        <v>112</v>
      </c>
      <c r="H1099" t="s">
        <v>61</v>
      </c>
      <c r="I1099">
        <f t="shared" si="35"/>
        <v>0</v>
      </c>
      <c r="J1099">
        <v>135661</v>
      </c>
      <c r="K1099">
        <v>26</v>
      </c>
      <c r="L1099">
        <v>610</v>
      </c>
      <c r="M1099">
        <v>1038</v>
      </c>
      <c r="N1099" s="128">
        <v>-3.5854904917483452</v>
      </c>
      <c r="O1099" s="1">
        <v>42566</v>
      </c>
      <c r="P1099">
        <f t="shared" si="34"/>
        <v>0</v>
      </c>
      <c r="Q1099" s="1"/>
      <c r="S1099">
        <v>135661</v>
      </c>
    </row>
    <row r="1100" spans="1:19" x14ac:dyDescent="0.3">
      <c r="A1100">
        <v>135748</v>
      </c>
      <c r="C1100" t="s">
        <v>113</v>
      </c>
      <c r="D1100" t="s">
        <v>129</v>
      </c>
      <c r="E1100" t="s">
        <v>112</v>
      </c>
      <c r="F1100" t="s">
        <v>61</v>
      </c>
      <c r="G1100" t="s">
        <v>112</v>
      </c>
      <c r="H1100" t="s">
        <v>61</v>
      </c>
      <c r="I1100">
        <f t="shared" si="35"/>
        <v>0</v>
      </c>
      <c r="J1100">
        <v>135748</v>
      </c>
      <c r="K1100">
        <v>26</v>
      </c>
      <c r="L1100">
        <v>910</v>
      </c>
      <c r="M1100">
        <v>1000</v>
      </c>
      <c r="N1100" s="128">
        <v>-0.78260869565217395</v>
      </c>
      <c r="O1100" s="1">
        <v>42583</v>
      </c>
      <c r="P1100">
        <f t="shared" si="34"/>
        <v>0</v>
      </c>
      <c r="Q1100" s="1"/>
      <c r="S1100">
        <v>135748</v>
      </c>
    </row>
    <row r="1101" spans="1:19" x14ac:dyDescent="0.3">
      <c r="A1101">
        <v>135755</v>
      </c>
      <c r="C1101" t="s">
        <v>113</v>
      </c>
      <c r="D1101" t="s">
        <v>129</v>
      </c>
      <c r="E1101" t="s">
        <v>112</v>
      </c>
      <c r="F1101" t="s">
        <v>61</v>
      </c>
      <c r="G1101" t="s">
        <v>112</v>
      </c>
      <c r="H1101" t="s">
        <v>61</v>
      </c>
      <c r="I1101">
        <f t="shared" si="35"/>
        <v>0</v>
      </c>
      <c r="J1101">
        <v>135755</v>
      </c>
      <c r="K1101">
        <v>23</v>
      </c>
      <c r="L1101">
        <v>348</v>
      </c>
      <c r="M1101">
        <v>573</v>
      </c>
      <c r="N1101" s="128">
        <v>-3.4145231049396769</v>
      </c>
      <c r="O1101" s="1">
        <v>42684</v>
      </c>
      <c r="P1101">
        <f t="shared" si="34"/>
        <v>0</v>
      </c>
      <c r="Q1101" s="1"/>
      <c r="S1101">
        <v>135755</v>
      </c>
    </row>
    <row r="1102" spans="1:19" x14ac:dyDescent="0.3">
      <c r="A1102">
        <v>135781</v>
      </c>
      <c r="C1102" t="s">
        <v>113</v>
      </c>
      <c r="D1102" t="s">
        <v>129</v>
      </c>
      <c r="E1102" t="s">
        <v>112</v>
      </c>
      <c r="F1102" t="s">
        <v>61</v>
      </c>
      <c r="G1102" t="s">
        <v>114</v>
      </c>
      <c r="H1102" t="s">
        <v>60</v>
      </c>
      <c r="I1102">
        <f t="shared" si="35"/>
        <v>0</v>
      </c>
      <c r="J1102">
        <v>135781</v>
      </c>
      <c r="K1102">
        <v>25</v>
      </c>
      <c r="L1102">
        <v>840</v>
      </c>
      <c r="M1102">
        <v>893</v>
      </c>
      <c r="N1102" s="128">
        <v>-0.51609133842932953</v>
      </c>
      <c r="O1102" s="1">
        <v>42661</v>
      </c>
      <c r="P1102">
        <f t="shared" si="34"/>
        <v>0</v>
      </c>
      <c r="Q1102" s="1"/>
      <c r="S1102">
        <v>135781</v>
      </c>
    </row>
    <row r="1103" spans="1:19" x14ac:dyDescent="0.3">
      <c r="A1103">
        <v>135807</v>
      </c>
      <c r="C1103" t="s">
        <v>113</v>
      </c>
      <c r="D1103" t="s">
        <v>129</v>
      </c>
      <c r="E1103" t="s">
        <v>112</v>
      </c>
      <c r="F1103" t="s">
        <v>61</v>
      </c>
      <c r="G1103" t="s">
        <v>112</v>
      </c>
      <c r="H1103" t="s">
        <v>61</v>
      </c>
      <c r="I1103">
        <f t="shared" si="35"/>
        <v>0</v>
      </c>
      <c r="J1103">
        <v>135807</v>
      </c>
      <c r="K1103">
        <v>23</v>
      </c>
      <c r="L1103">
        <v>420</v>
      </c>
      <c r="M1103">
        <v>589</v>
      </c>
      <c r="N1103" s="128">
        <v>-2.4950173470140991</v>
      </c>
      <c r="O1103" s="1">
        <v>42800</v>
      </c>
      <c r="P1103">
        <f t="shared" si="34"/>
        <v>0</v>
      </c>
      <c r="Q1103" s="1"/>
      <c r="S1103">
        <v>135807</v>
      </c>
    </row>
    <row r="1104" spans="1:19" x14ac:dyDescent="0.3">
      <c r="A1104">
        <v>135871</v>
      </c>
      <c r="C1104" t="s">
        <v>113</v>
      </c>
      <c r="D1104" t="s">
        <v>129</v>
      </c>
      <c r="E1104" t="s">
        <v>112</v>
      </c>
      <c r="F1104" t="s">
        <v>61</v>
      </c>
      <c r="G1104" t="s">
        <v>114</v>
      </c>
      <c r="H1104" t="s">
        <v>60</v>
      </c>
      <c r="I1104">
        <f t="shared" si="35"/>
        <v>0</v>
      </c>
      <c r="J1104">
        <v>135871</v>
      </c>
      <c r="K1104">
        <v>25</v>
      </c>
      <c r="L1104">
        <v>705</v>
      </c>
      <c r="M1104">
        <v>938</v>
      </c>
      <c r="N1104" s="128">
        <v>-2.1600074163344765</v>
      </c>
      <c r="O1104" s="1">
        <v>42678</v>
      </c>
      <c r="P1104">
        <f t="shared" si="34"/>
        <v>0</v>
      </c>
      <c r="Q1104" s="1"/>
      <c r="S1104">
        <v>135871</v>
      </c>
    </row>
    <row r="1105" spans="1:19" x14ac:dyDescent="0.3">
      <c r="A1105">
        <v>135886</v>
      </c>
      <c r="C1105" t="s">
        <v>111</v>
      </c>
      <c r="D1105" t="s">
        <v>130</v>
      </c>
      <c r="E1105" t="s">
        <v>112</v>
      </c>
      <c r="F1105" t="s">
        <v>61</v>
      </c>
      <c r="G1105" t="s">
        <v>112</v>
      </c>
      <c r="H1105" t="s">
        <v>61</v>
      </c>
      <c r="I1105">
        <f t="shared" si="35"/>
        <v>0</v>
      </c>
      <c r="J1105">
        <v>135886</v>
      </c>
      <c r="K1105">
        <v>27</v>
      </c>
      <c r="L1105">
        <v>1055</v>
      </c>
      <c r="M1105">
        <v>1222</v>
      </c>
      <c r="N1105" s="128">
        <v>-1.1883583576460541</v>
      </c>
      <c r="O1105" s="1">
        <v>42676</v>
      </c>
      <c r="P1105">
        <f t="shared" si="34"/>
        <v>0</v>
      </c>
      <c r="Q1105" s="1"/>
      <c r="S1105">
        <v>135886</v>
      </c>
    </row>
    <row r="1106" spans="1:19" x14ac:dyDescent="0.3">
      <c r="A1106">
        <v>135887</v>
      </c>
      <c r="C1106" t="s">
        <v>111</v>
      </c>
      <c r="D1106" t="s">
        <v>130</v>
      </c>
      <c r="E1106" t="s">
        <v>112</v>
      </c>
      <c r="F1106" t="s">
        <v>61</v>
      </c>
      <c r="G1106" t="s">
        <v>112</v>
      </c>
      <c r="H1106" t="s">
        <v>61</v>
      </c>
      <c r="I1106">
        <f t="shared" si="35"/>
        <v>0</v>
      </c>
      <c r="J1106">
        <v>135887</v>
      </c>
      <c r="K1106">
        <v>27</v>
      </c>
      <c r="L1106">
        <v>990</v>
      </c>
      <c r="M1106">
        <v>1222</v>
      </c>
      <c r="N1106" s="128">
        <v>-1.6508930477478119</v>
      </c>
      <c r="O1106" s="1">
        <v>42676</v>
      </c>
      <c r="P1106">
        <f t="shared" si="34"/>
        <v>0</v>
      </c>
      <c r="Q1106" s="1"/>
      <c r="S1106">
        <v>135887</v>
      </c>
    </row>
    <row r="1107" spans="1:19" x14ac:dyDescent="0.3">
      <c r="A1107">
        <v>135951</v>
      </c>
      <c r="C1107" t="s">
        <v>113</v>
      </c>
      <c r="D1107" t="s">
        <v>129</v>
      </c>
      <c r="E1107" t="s">
        <v>112</v>
      </c>
      <c r="F1107" t="s">
        <v>61</v>
      </c>
      <c r="G1107" t="s">
        <v>112</v>
      </c>
      <c r="H1107" t="s">
        <v>61</v>
      </c>
      <c r="I1107">
        <f t="shared" si="35"/>
        <v>0</v>
      </c>
      <c r="J1107">
        <v>135951</v>
      </c>
      <c r="K1107">
        <v>27</v>
      </c>
      <c r="L1107">
        <v>745</v>
      </c>
      <c r="M1107">
        <v>1217</v>
      </c>
      <c r="N1107" s="128">
        <v>-3.3725125933335711</v>
      </c>
      <c r="O1107" s="1">
        <v>42702</v>
      </c>
      <c r="P1107">
        <f t="shared" si="34"/>
        <v>0</v>
      </c>
      <c r="Q1107" s="1"/>
      <c r="S1107">
        <v>135951</v>
      </c>
    </row>
    <row r="1108" spans="1:19" x14ac:dyDescent="0.3">
      <c r="A1108">
        <v>135963</v>
      </c>
      <c r="C1108" t="s">
        <v>113</v>
      </c>
      <c r="D1108" t="s">
        <v>129</v>
      </c>
      <c r="E1108" t="s">
        <v>112</v>
      </c>
      <c r="F1108" t="s">
        <v>61</v>
      </c>
      <c r="G1108" t="s">
        <v>112</v>
      </c>
      <c r="H1108" t="s">
        <v>61</v>
      </c>
      <c r="I1108">
        <f t="shared" si="35"/>
        <v>0</v>
      </c>
      <c r="J1108">
        <v>135963</v>
      </c>
      <c r="K1108">
        <v>26</v>
      </c>
      <c r="L1108">
        <v>980</v>
      </c>
      <c r="M1108">
        <v>1086</v>
      </c>
      <c r="N1108" s="128">
        <v>-0.84874689726959729</v>
      </c>
      <c r="O1108" s="1">
        <v>42691</v>
      </c>
      <c r="P1108">
        <f t="shared" si="34"/>
        <v>0</v>
      </c>
      <c r="Q1108" s="1"/>
      <c r="S1108">
        <v>135963</v>
      </c>
    </row>
    <row r="1109" spans="1:19" x14ac:dyDescent="0.3">
      <c r="A1109">
        <v>135971</v>
      </c>
      <c r="C1109" t="s">
        <v>113</v>
      </c>
      <c r="D1109" t="s">
        <v>129</v>
      </c>
      <c r="E1109" t="s">
        <v>114</v>
      </c>
      <c r="F1109" t="s">
        <v>60</v>
      </c>
      <c r="G1109" t="s">
        <v>114</v>
      </c>
      <c r="H1109" t="s">
        <v>60</v>
      </c>
      <c r="I1109">
        <f t="shared" si="35"/>
        <v>0</v>
      </c>
      <c r="J1109">
        <v>135971</v>
      </c>
      <c r="K1109">
        <v>23</v>
      </c>
      <c r="L1109">
        <v>719</v>
      </c>
      <c r="M1109">
        <v>656</v>
      </c>
      <c r="N1109" s="128">
        <v>0.835100742311771</v>
      </c>
      <c r="O1109" s="1">
        <v>42731</v>
      </c>
      <c r="P1109">
        <f t="shared" si="34"/>
        <v>0</v>
      </c>
      <c r="Q1109" s="1"/>
      <c r="S1109">
        <v>135971</v>
      </c>
    </row>
    <row r="1110" spans="1:19" x14ac:dyDescent="0.3">
      <c r="A1110">
        <v>136009</v>
      </c>
      <c r="C1110" t="s">
        <v>113</v>
      </c>
      <c r="D1110" t="s">
        <v>129</v>
      </c>
      <c r="E1110" t="s">
        <v>112</v>
      </c>
      <c r="F1110" t="s">
        <v>61</v>
      </c>
      <c r="G1110" t="s">
        <v>112</v>
      </c>
      <c r="H1110" t="s">
        <v>61</v>
      </c>
      <c r="I1110">
        <f t="shared" si="35"/>
        <v>0</v>
      </c>
      <c r="J1110">
        <v>136009</v>
      </c>
      <c r="K1110">
        <v>25</v>
      </c>
      <c r="L1110">
        <v>840</v>
      </c>
      <c r="M1110">
        <v>873</v>
      </c>
      <c r="N1110" s="128">
        <v>-0.32870162856715968</v>
      </c>
      <c r="O1110" s="1">
        <v>42528</v>
      </c>
      <c r="P1110">
        <f t="shared" si="34"/>
        <v>0</v>
      </c>
      <c r="Q1110" s="1"/>
      <c r="S1110">
        <v>136009</v>
      </c>
    </row>
    <row r="1111" spans="1:19" x14ac:dyDescent="0.3">
      <c r="A1111">
        <v>136062</v>
      </c>
      <c r="C1111" t="s">
        <v>113</v>
      </c>
      <c r="D1111" t="s">
        <v>129</v>
      </c>
      <c r="E1111" t="s">
        <v>112</v>
      </c>
      <c r="F1111" t="s">
        <v>61</v>
      </c>
      <c r="G1111" t="s">
        <v>112</v>
      </c>
      <c r="H1111" t="s">
        <v>61</v>
      </c>
      <c r="I1111">
        <f t="shared" si="35"/>
        <v>0</v>
      </c>
      <c r="J1111">
        <v>136062</v>
      </c>
      <c r="K1111">
        <v>24</v>
      </c>
      <c r="L1111">
        <v>750</v>
      </c>
      <c r="M1111">
        <v>706</v>
      </c>
      <c r="N1111" s="128">
        <v>0.54193866239684696</v>
      </c>
      <c r="O1111" s="1">
        <v>42744</v>
      </c>
      <c r="P1111">
        <f t="shared" si="34"/>
        <v>0</v>
      </c>
      <c r="Q1111" s="1"/>
      <c r="S1111">
        <v>136062</v>
      </c>
    </row>
    <row r="1112" spans="1:19" x14ac:dyDescent="0.3">
      <c r="A1112">
        <v>136165</v>
      </c>
      <c r="C1112" t="s">
        <v>113</v>
      </c>
      <c r="D1112" t="s">
        <v>129</v>
      </c>
      <c r="E1112" t="s">
        <v>112</v>
      </c>
      <c r="F1112" t="s">
        <v>61</v>
      </c>
      <c r="G1112" t="s">
        <v>112</v>
      </c>
      <c r="H1112" t="s">
        <v>61</v>
      </c>
      <c r="I1112">
        <f t="shared" si="35"/>
        <v>0</v>
      </c>
      <c r="J1112">
        <v>136165</v>
      </c>
      <c r="K1112">
        <v>24</v>
      </c>
      <c r="L1112">
        <v>550</v>
      </c>
      <c r="M1112">
        <v>800</v>
      </c>
      <c r="N1112" s="128">
        <v>-2.7173913043478262</v>
      </c>
      <c r="O1112" s="1">
        <v>42697</v>
      </c>
      <c r="P1112">
        <f t="shared" si="34"/>
        <v>0</v>
      </c>
      <c r="Q1112" s="1"/>
      <c r="S1112">
        <v>136165</v>
      </c>
    </row>
    <row r="1113" spans="1:19" x14ac:dyDescent="0.3">
      <c r="A1113">
        <v>136223</v>
      </c>
      <c r="C1113" t="s">
        <v>113</v>
      </c>
      <c r="D1113" t="s">
        <v>129</v>
      </c>
      <c r="E1113" t="s">
        <v>114</v>
      </c>
      <c r="F1113" t="s">
        <v>60</v>
      </c>
      <c r="G1113" t="s">
        <v>112</v>
      </c>
      <c r="H1113" t="s">
        <v>61</v>
      </c>
      <c r="I1113">
        <f t="shared" si="35"/>
        <v>0</v>
      </c>
      <c r="J1113">
        <v>136223</v>
      </c>
      <c r="K1113">
        <v>23</v>
      </c>
      <c r="L1113">
        <v>543</v>
      </c>
      <c r="M1113">
        <v>573</v>
      </c>
      <c r="N1113" s="128">
        <v>-0.45526974732529024</v>
      </c>
      <c r="O1113" s="1">
        <v>42619</v>
      </c>
      <c r="P1113">
        <f t="shared" si="34"/>
        <v>0</v>
      </c>
      <c r="Q1113" s="1"/>
      <c r="S1113">
        <v>136223</v>
      </c>
    </row>
    <row r="1114" spans="1:19" x14ac:dyDescent="0.3">
      <c r="A1114">
        <v>136328</v>
      </c>
      <c r="C1114" t="s">
        <v>113</v>
      </c>
      <c r="D1114" t="s">
        <v>129</v>
      </c>
      <c r="E1114" t="s">
        <v>112</v>
      </c>
      <c r="F1114" t="s">
        <v>61</v>
      </c>
      <c r="G1114" t="s">
        <v>112</v>
      </c>
      <c r="H1114" t="s">
        <v>61</v>
      </c>
      <c r="I1114">
        <f t="shared" si="35"/>
        <v>0</v>
      </c>
      <c r="J1114">
        <v>136328</v>
      </c>
      <c r="K1114">
        <v>24</v>
      </c>
      <c r="L1114">
        <v>775</v>
      </c>
      <c r="M1114">
        <v>763</v>
      </c>
      <c r="N1114" s="128">
        <v>0.13675992934070316</v>
      </c>
      <c r="O1114" s="1">
        <v>42817</v>
      </c>
      <c r="P1114">
        <f t="shared" si="34"/>
        <v>0</v>
      </c>
      <c r="Q1114" s="1"/>
      <c r="S1114">
        <v>136328</v>
      </c>
    </row>
    <row r="1115" spans="1:19" x14ac:dyDescent="0.3">
      <c r="A1115">
        <v>136359</v>
      </c>
      <c r="C1115" t="s">
        <v>113</v>
      </c>
      <c r="D1115" t="s">
        <v>129</v>
      </c>
      <c r="E1115" t="s">
        <v>112</v>
      </c>
      <c r="F1115" t="s">
        <v>61</v>
      </c>
      <c r="G1115" t="s">
        <v>112</v>
      </c>
      <c r="H1115" t="s">
        <v>61</v>
      </c>
      <c r="I1115">
        <f t="shared" si="35"/>
        <v>0</v>
      </c>
      <c r="J1115">
        <v>136359</v>
      </c>
      <c r="K1115">
        <v>24</v>
      </c>
      <c r="L1115">
        <v>845</v>
      </c>
      <c r="M1115">
        <v>763</v>
      </c>
      <c r="N1115" s="128">
        <v>0.93452618382813835</v>
      </c>
      <c r="O1115" s="1">
        <v>42622</v>
      </c>
      <c r="P1115">
        <f t="shared" si="34"/>
        <v>0</v>
      </c>
      <c r="Q1115" s="1"/>
      <c r="S1115">
        <v>136359</v>
      </c>
    </row>
    <row r="1116" spans="1:19" x14ac:dyDescent="0.3">
      <c r="A1116">
        <v>136386</v>
      </c>
      <c r="C1116" t="s">
        <v>113</v>
      </c>
      <c r="D1116" t="s">
        <v>129</v>
      </c>
      <c r="E1116" t="s">
        <v>112</v>
      </c>
      <c r="F1116" t="s">
        <v>61</v>
      </c>
      <c r="G1116" t="s">
        <v>112</v>
      </c>
      <c r="H1116" t="s">
        <v>61</v>
      </c>
      <c r="I1116">
        <f t="shared" si="35"/>
        <v>0</v>
      </c>
      <c r="J1116">
        <v>136386</v>
      </c>
      <c r="K1116">
        <v>22</v>
      </c>
      <c r="L1116">
        <v>600</v>
      </c>
      <c r="M1116">
        <v>543</v>
      </c>
      <c r="N1116" s="128">
        <v>0.91280326687484992</v>
      </c>
      <c r="O1116" s="1">
        <v>42542</v>
      </c>
      <c r="P1116">
        <f t="shared" si="34"/>
        <v>0</v>
      </c>
      <c r="Q1116" s="1"/>
      <c r="S1116">
        <v>136386</v>
      </c>
    </row>
    <row r="1117" spans="1:19" x14ac:dyDescent="0.3">
      <c r="A1117">
        <v>136390</v>
      </c>
      <c r="C1117" t="s">
        <v>113</v>
      </c>
      <c r="D1117" t="s">
        <v>129</v>
      </c>
      <c r="E1117" t="s">
        <v>112</v>
      </c>
      <c r="F1117" t="s">
        <v>61</v>
      </c>
      <c r="G1117" t="s">
        <v>112</v>
      </c>
      <c r="H1117" t="s">
        <v>61</v>
      </c>
      <c r="I1117">
        <f t="shared" si="35"/>
        <v>0</v>
      </c>
      <c r="J1117">
        <v>136390</v>
      </c>
      <c r="K1117">
        <v>24</v>
      </c>
      <c r="L1117">
        <v>680</v>
      </c>
      <c r="M1117">
        <v>778</v>
      </c>
      <c r="N1117" s="128">
        <v>-1.0953392198502292</v>
      </c>
      <c r="O1117" s="1">
        <v>42702</v>
      </c>
      <c r="P1117">
        <f t="shared" si="34"/>
        <v>0</v>
      </c>
      <c r="Q1117" s="1"/>
      <c r="S1117">
        <v>136390</v>
      </c>
    </row>
    <row r="1118" spans="1:19" x14ac:dyDescent="0.3">
      <c r="A1118">
        <v>136490</v>
      </c>
      <c r="C1118" t="s">
        <v>113</v>
      </c>
      <c r="D1118" t="s">
        <v>129</v>
      </c>
      <c r="E1118" t="s">
        <v>112</v>
      </c>
      <c r="F1118" t="s">
        <v>61</v>
      </c>
      <c r="G1118" t="s">
        <v>112</v>
      </c>
      <c r="H1118" t="s">
        <v>61</v>
      </c>
      <c r="I1118">
        <f t="shared" si="35"/>
        <v>0</v>
      </c>
      <c r="J1118">
        <v>136490</v>
      </c>
      <c r="K1118">
        <v>23</v>
      </c>
      <c r="L1118">
        <v>555</v>
      </c>
      <c r="M1118">
        <v>574</v>
      </c>
      <c r="N1118" s="128">
        <v>-0.28783517648841084</v>
      </c>
      <c r="O1118" s="1">
        <v>42989</v>
      </c>
      <c r="P1118">
        <f t="shared" si="34"/>
        <v>0</v>
      </c>
      <c r="Q1118" s="1"/>
      <c r="S1118">
        <v>136490</v>
      </c>
    </row>
    <row r="1119" spans="1:19" x14ac:dyDescent="0.3">
      <c r="A1119">
        <v>136533</v>
      </c>
      <c r="C1119" t="s">
        <v>111</v>
      </c>
      <c r="D1119" t="s">
        <v>130</v>
      </c>
      <c r="E1119" t="s">
        <v>112</v>
      </c>
      <c r="F1119" t="s">
        <v>61</v>
      </c>
      <c r="G1119" t="s">
        <v>112</v>
      </c>
      <c r="H1119" t="s">
        <v>61</v>
      </c>
      <c r="I1119">
        <f t="shared" si="35"/>
        <v>0</v>
      </c>
      <c r="J1119">
        <v>136533</v>
      </c>
      <c r="K1119">
        <v>26</v>
      </c>
      <c r="L1119">
        <v>925</v>
      </c>
      <c r="M1119">
        <v>979</v>
      </c>
      <c r="N1119" s="128">
        <v>-0.47963760714127102</v>
      </c>
      <c r="O1119" s="1">
        <v>42597</v>
      </c>
      <c r="P1119">
        <f t="shared" si="34"/>
        <v>0</v>
      </c>
      <c r="Q1119" s="1"/>
      <c r="S1119">
        <v>136533</v>
      </c>
    </row>
    <row r="1120" spans="1:19" x14ac:dyDescent="0.3">
      <c r="A1120">
        <v>136537</v>
      </c>
      <c r="C1120" t="s">
        <v>111</v>
      </c>
      <c r="D1120" t="s">
        <v>130</v>
      </c>
      <c r="E1120" t="s">
        <v>112</v>
      </c>
      <c r="F1120" t="s">
        <v>61</v>
      </c>
      <c r="G1120" t="s">
        <v>112</v>
      </c>
      <c r="H1120" t="s">
        <v>61</v>
      </c>
      <c r="I1120">
        <f t="shared" si="35"/>
        <v>0</v>
      </c>
      <c r="J1120">
        <v>136537</v>
      </c>
      <c r="K1120">
        <v>26</v>
      </c>
      <c r="L1120">
        <v>600</v>
      </c>
      <c r="M1120">
        <v>979</v>
      </c>
      <c r="N1120" s="128">
        <v>-3.3663454278989207</v>
      </c>
      <c r="O1120" s="1">
        <v>42597</v>
      </c>
      <c r="P1120">
        <f t="shared" si="34"/>
        <v>0</v>
      </c>
      <c r="Q1120" s="1"/>
      <c r="S1120">
        <v>136537</v>
      </c>
    </row>
    <row r="1121" spans="1:19" x14ac:dyDescent="0.3">
      <c r="A1121">
        <v>136575</v>
      </c>
      <c r="C1121" t="s">
        <v>113</v>
      </c>
      <c r="D1121" t="s">
        <v>129</v>
      </c>
      <c r="E1121" t="s">
        <v>112</v>
      </c>
      <c r="F1121" t="s">
        <v>61</v>
      </c>
      <c r="G1121" t="s">
        <v>112</v>
      </c>
      <c r="H1121" t="s">
        <v>61</v>
      </c>
      <c r="I1121">
        <f t="shared" si="35"/>
        <v>0</v>
      </c>
      <c r="J1121">
        <v>136575</v>
      </c>
      <c r="K1121">
        <v>27</v>
      </c>
      <c r="L1121">
        <v>964</v>
      </c>
      <c r="M1121">
        <v>1108</v>
      </c>
      <c r="N1121" s="128">
        <v>-1.1301208601475436</v>
      </c>
      <c r="O1121" s="1">
        <v>42690</v>
      </c>
      <c r="P1121">
        <f t="shared" si="34"/>
        <v>0</v>
      </c>
      <c r="Q1121" s="1"/>
      <c r="S1121">
        <v>136575</v>
      </c>
    </row>
    <row r="1122" spans="1:19" x14ac:dyDescent="0.3">
      <c r="A1122">
        <v>136708</v>
      </c>
      <c r="C1122" t="s">
        <v>113</v>
      </c>
      <c r="D1122" t="s">
        <v>129</v>
      </c>
      <c r="E1122" t="s">
        <v>112</v>
      </c>
      <c r="F1122" t="s">
        <v>61</v>
      </c>
      <c r="G1122" t="s">
        <v>112</v>
      </c>
      <c r="H1122" t="s">
        <v>61</v>
      </c>
      <c r="I1122">
        <f t="shared" si="35"/>
        <v>0</v>
      </c>
      <c r="J1122">
        <v>136708</v>
      </c>
      <c r="K1122">
        <v>22</v>
      </c>
      <c r="L1122">
        <v>417</v>
      </c>
      <c r="M1122">
        <v>528</v>
      </c>
      <c r="N1122" s="128">
        <v>-1.8280632411067192</v>
      </c>
      <c r="O1122" s="1">
        <v>42665</v>
      </c>
      <c r="P1122">
        <f t="shared" si="34"/>
        <v>0</v>
      </c>
      <c r="Q1122" s="1"/>
      <c r="S1122">
        <v>136708</v>
      </c>
    </row>
    <row r="1123" spans="1:19" x14ac:dyDescent="0.3">
      <c r="A1123">
        <v>136778</v>
      </c>
      <c r="C1123" t="s">
        <v>111</v>
      </c>
      <c r="D1123" t="s">
        <v>130</v>
      </c>
      <c r="E1123" t="s">
        <v>112</v>
      </c>
      <c r="F1123" t="s">
        <v>61</v>
      </c>
      <c r="G1123" t="s">
        <v>112</v>
      </c>
      <c r="H1123" t="s">
        <v>61</v>
      </c>
      <c r="I1123">
        <f t="shared" si="35"/>
        <v>0</v>
      </c>
      <c r="J1123">
        <v>136778</v>
      </c>
      <c r="K1123">
        <v>26</v>
      </c>
      <c r="L1123">
        <v>900</v>
      </c>
      <c r="M1123">
        <v>996</v>
      </c>
      <c r="N1123" s="128">
        <v>-0.8381351492928234</v>
      </c>
      <c r="O1123" s="1">
        <v>42627</v>
      </c>
      <c r="P1123">
        <f t="shared" si="34"/>
        <v>0</v>
      </c>
      <c r="Q1123" s="1"/>
      <c r="S1123">
        <v>136778</v>
      </c>
    </row>
    <row r="1124" spans="1:19" x14ac:dyDescent="0.3">
      <c r="A1124">
        <v>136779</v>
      </c>
      <c r="C1124" t="s">
        <v>111</v>
      </c>
      <c r="D1124" t="s">
        <v>130</v>
      </c>
      <c r="E1124" t="s">
        <v>112</v>
      </c>
      <c r="F1124" t="s">
        <v>61</v>
      </c>
      <c r="G1124" t="s">
        <v>112</v>
      </c>
      <c r="H1124" t="s">
        <v>61</v>
      </c>
      <c r="I1124">
        <f t="shared" si="35"/>
        <v>0</v>
      </c>
      <c r="J1124">
        <v>136779</v>
      </c>
      <c r="K1124">
        <v>26</v>
      </c>
      <c r="L1124">
        <v>870</v>
      </c>
      <c r="M1124">
        <v>1021</v>
      </c>
      <c r="N1124" s="128">
        <v>-1.2860367074053569</v>
      </c>
      <c r="O1124" s="1">
        <v>42627</v>
      </c>
      <c r="P1124">
        <f t="shared" si="34"/>
        <v>0</v>
      </c>
      <c r="Q1124" s="1"/>
      <c r="S1124">
        <v>136779</v>
      </c>
    </row>
    <row r="1125" spans="1:19" x14ac:dyDescent="0.3">
      <c r="A1125">
        <v>136869</v>
      </c>
      <c r="C1125" t="s">
        <v>113</v>
      </c>
      <c r="D1125" t="s">
        <v>129</v>
      </c>
      <c r="E1125" t="s">
        <v>112</v>
      </c>
      <c r="F1125" t="s">
        <v>61</v>
      </c>
      <c r="G1125" t="s">
        <v>112</v>
      </c>
      <c r="H1125" t="s">
        <v>61</v>
      </c>
      <c r="I1125">
        <f t="shared" si="35"/>
        <v>0</v>
      </c>
      <c r="J1125">
        <v>136869</v>
      </c>
      <c r="K1125">
        <v>26</v>
      </c>
      <c r="L1125">
        <v>1153</v>
      </c>
      <c r="M1125">
        <v>1064</v>
      </c>
      <c r="N1125" s="128">
        <v>0.7273618829682903</v>
      </c>
      <c r="O1125" s="1">
        <v>42501</v>
      </c>
      <c r="P1125">
        <f t="shared" si="34"/>
        <v>0</v>
      </c>
      <c r="Q1125" s="1"/>
      <c r="S1125">
        <v>136869</v>
      </c>
    </row>
    <row r="1126" spans="1:19" x14ac:dyDescent="0.3">
      <c r="A1126">
        <v>136879</v>
      </c>
      <c r="C1126" t="s">
        <v>111</v>
      </c>
      <c r="D1126" t="s">
        <v>130</v>
      </c>
      <c r="E1126" t="s">
        <v>112</v>
      </c>
      <c r="F1126" t="s">
        <v>61</v>
      </c>
      <c r="G1126" t="s">
        <v>112</v>
      </c>
      <c r="H1126" t="s">
        <v>61</v>
      </c>
      <c r="I1126">
        <f t="shared" si="35"/>
        <v>0</v>
      </c>
      <c r="J1126">
        <v>136879</v>
      </c>
      <c r="K1126">
        <v>26</v>
      </c>
      <c r="L1126">
        <v>780</v>
      </c>
      <c r="M1126">
        <v>1000</v>
      </c>
      <c r="N1126" s="128">
        <v>-1.9130434782608696</v>
      </c>
      <c r="O1126" s="1">
        <v>42727</v>
      </c>
      <c r="P1126">
        <f t="shared" si="34"/>
        <v>0</v>
      </c>
      <c r="Q1126" s="1"/>
      <c r="S1126">
        <v>136879</v>
      </c>
    </row>
    <row r="1127" spans="1:19" x14ac:dyDescent="0.3">
      <c r="A1127">
        <v>136880</v>
      </c>
      <c r="C1127" t="s">
        <v>111</v>
      </c>
      <c r="D1127" t="s">
        <v>130</v>
      </c>
      <c r="E1127" t="s">
        <v>112</v>
      </c>
      <c r="F1127" t="s">
        <v>61</v>
      </c>
      <c r="G1127" t="s">
        <v>112</v>
      </c>
      <c r="H1127" t="s">
        <v>61</v>
      </c>
      <c r="I1127">
        <f t="shared" si="35"/>
        <v>0</v>
      </c>
      <c r="J1127">
        <v>136880</v>
      </c>
      <c r="K1127">
        <v>26</v>
      </c>
      <c r="L1127">
        <v>790</v>
      </c>
      <c r="M1127">
        <v>1000</v>
      </c>
      <c r="N1127" s="128">
        <v>-1.826086956521739</v>
      </c>
      <c r="O1127" s="1">
        <v>42727</v>
      </c>
      <c r="P1127">
        <f t="shared" si="34"/>
        <v>0</v>
      </c>
      <c r="Q1127" s="1"/>
      <c r="S1127">
        <v>136880</v>
      </c>
    </row>
    <row r="1128" spans="1:19" x14ac:dyDescent="0.3">
      <c r="A1128">
        <v>136951</v>
      </c>
      <c r="C1128" t="s">
        <v>113</v>
      </c>
      <c r="D1128" t="s">
        <v>129</v>
      </c>
      <c r="E1128" t="s">
        <v>112</v>
      </c>
      <c r="F1128" t="s">
        <v>61</v>
      </c>
      <c r="G1128" t="s">
        <v>112</v>
      </c>
      <c r="H1128" t="s">
        <v>61</v>
      </c>
      <c r="I1128">
        <f t="shared" si="35"/>
        <v>0</v>
      </c>
      <c r="J1128">
        <v>136951</v>
      </c>
      <c r="K1128">
        <v>26</v>
      </c>
      <c r="L1128">
        <v>890</v>
      </c>
      <c r="M1128">
        <v>1038</v>
      </c>
      <c r="N1128" s="128">
        <v>-1.2398425064924186</v>
      </c>
      <c r="O1128" s="1">
        <v>42709</v>
      </c>
      <c r="P1128">
        <f t="shared" si="34"/>
        <v>0</v>
      </c>
      <c r="Q1128" s="1"/>
      <c r="S1128">
        <v>136951</v>
      </c>
    </row>
    <row r="1129" spans="1:19" x14ac:dyDescent="0.3">
      <c r="A1129">
        <v>136959</v>
      </c>
      <c r="C1129" t="s">
        <v>113</v>
      </c>
      <c r="D1129" t="s">
        <v>129</v>
      </c>
      <c r="E1129" t="s">
        <v>112</v>
      </c>
      <c r="F1129" t="s">
        <v>61</v>
      </c>
      <c r="G1129" t="s">
        <v>112</v>
      </c>
      <c r="H1129" t="s">
        <v>61</v>
      </c>
      <c r="I1129">
        <f t="shared" si="35"/>
        <v>0</v>
      </c>
      <c r="J1129">
        <v>136959</v>
      </c>
      <c r="K1129">
        <v>26</v>
      </c>
      <c r="L1129">
        <v>945</v>
      </c>
      <c r="M1129">
        <v>1064</v>
      </c>
      <c r="N1129" s="128">
        <v>-0.97254004576659037</v>
      </c>
      <c r="O1129" s="1">
        <v>42716</v>
      </c>
      <c r="P1129">
        <f t="shared" si="34"/>
        <v>0</v>
      </c>
      <c r="Q1129" s="1"/>
      <c r="S1129">
        <v>136959</v>
      </c>
    </row>
    <row r="1130" spans="1:19" x14ac:dyDescent="0.3">
      <c r="A1130">
        <v>137073</v>
      </c>
      <c r="C1130" t="s">
        <v>113</v>
      </c>
      <c r="D1130" t="s">
        <v>129</v>
      </c>
      <c r="E1130" t="s">
        <v>112</v>
      </c>
      <c r="F1130" t="s">
        <v>61</v>
      </c>
      <c r="G1130" t="s">
        <v>112</v>
      </c>
      <c r="H1130" t="s">
        <v>61</v>
      </c>
      <c r="I1130">
        <f t="shared" si="35"/>
        <v>0</v>
      </c>
      <c r="J1130">
        <v>137073</v>
      </c>
      <c r="K1130">
        <v>24</v>
      </c>
      <c r="L1130">
        <v>636</v>
      </c>
      <c r="M1130">
        <v>671</v>
      </c>
      <c r="N1130" s="128">
        <v>-0.45357351130693963</v>
      </c>
      <c r="O1130" s="1">
        <v>42668</v>
      </c>
      <c r="P1130">
        <f t="shared" si="34"/>
        <v>0</v>
      </c>
      <c r="Q1130" s="1"/>
      <c r="S1130">
        <v>137073</v>
      </c>
    </row>
    <row r="1131" spans="1:19" x14ac:dyDescent="0.3">
      <c r="A1131">
        <v>137088</v>
      </c>
      <c r="C1131" t="s">
        <v>113</v>
      </c>
      <c r="D1131" t="s">
        <v>129</v>
      </c>
      <c r="E1131" t="s">
        <v>112</v>
      </c>
      <c r="F1131" t="s">
        <v>61</v>
      </c>
      <c r="G1131" t="s">
        <v>112</v>
      </c>
      <c r="H1131" t="s">
        <v>61</v>
      </c>
      <c r="I1131">
        <f t="shared" si="35"/>
        <v>0</v>
      </c>
      <c r="J1131">
        <v>137088</v>
      </c>
      <c r="K1131">
        <v>25</v>
      </c>
      <c r="L1131">
        <v>530</v>
      </c>
      <c r="M1131">
        <v>815</v>
      </c>
      <c r="N1131" s="128">
        <v>-3.040810882902107</v>
      </c>
      <c r="O1131" s="1">
        <v>42664</v>
      </c>
      <c r="P1131">
        <f t="shared" si="34"/>
        <v>0</v>
      </c>
      <c r="Q1131" s="1"/>
      <c r="S1131">
        <v>137088</v>
      </c>
    </row>
    <row r="1132" spans="1:19" x14ac:dyDescent="0.3">
      <c r="A1132">
        <v>137122</v>
      </c>
      <c r="C1132" t="s">
        <v>113</v>
      </c>
      <c r="D1132" t="s">
        <v>129</v>
      </c>
      <c r="E1132" t="s">
        <v>112</v>
      </c>
      <c r="F1132" t="s">
        <v>61</v>
      </c>
      <c r="G1132" t="s">
        <v>112</v>
      </c>
      <c r="H1132" t="s">
        <v>61</v>
      </c>
      <c r="I1132">
        <f t="shared" si="35"/>
        <v>0</v>
      </c>
      <c r="J1132">
        <v>137122</v>
      </c>
      <c r="K1132">
        <v>27</v>
      </c>
      <c r="L1132">
        <v>840</v>
      </c>
      <c r="M1132">
        <v>1217</v>
      </c>
      <c r="N1132" s="128">
        <v>-2.6937229823871958</v>
      </c>
      <c r="O1132" s="1">
        <v>42655</v>
      </c>
      <c r="P1132">
        <f t="shared" si="34"/>
        <v>0</v>
      </c>
      <c r="Q1132" s="1"/>
      <c r="S1132">
        <v>137122</v>
      </c>
    </row>
    <row r="1133" spans="1:19" x14ac:dyDescent="0.3">
      <c r="A1133">
        <v>137154</v>
      </c>
      <c r="C1133" t="s">
        <v>113</v>
      </c>
      <c r="D1133" t="s">
        <v>129</v>
      </c>
      <c r="E1133" t="s">
        <v>112</v>
      </c>
      <c r="F1133" t="s">
        <v>61</v>
      </c>
      <c r="G1133" t="s">
        <v>112</v>
      </c>
      <c r="H1133" t="s">
        <v>61</v>
      </c>
      <c r="I1133">
        <f t="shared" si="35"/>
        <v>0</v>
      </c>
      <c r="J1133">
        <v>137154</v>
      </c>
      <c r="K1133">
        <v>24</v>
      </c>
      <c r="L1133">
        <v>742</v>
      </c>
      <c r="M1133">
        <v>708</v>
      </c>
      <c r="N1133" s="128">
        <v>0.41758781626136082</v>
      </c>
      <c r="O1133" s="1">
        <v>42722</v>
      </c>
      <c r="P1133">
        <f t="shared" si="34"/>
        <v>0</v>
      </c>
      <c r="Q1133" s="1"/>
      <c r="S1133">
        <v>137154</v>
      </c>
    </row>
    <row r="1134" spans="1:19" x14ac:dyDescent="0.3">
      <c r="A1134">
        <v>137197</v>
      </c>
      <c r="C1134" t="s">
        <v>113</v>
      </c>
      <c r="D1134" t="s">
        <v>129</v>
      </c>
      <c r="E1134" t="s">
        <v>112</v>
      </c>
      <c r="F1134" t="s">
        <v>61</v>
      </c>
      <c r="G1134" t="s">
        <v>114</v>
      </c>
      <c r="H1134" t="s">
        <v>60</v>
      </c>
      <c r="I1134">
        <f t="shared" si="35"/>
        <v>0</v>
      </c>
      <c r="J1134">
        <v>137197</v>
      </c>
      <c r="K1134">
        <v>26</v>
      </c>
      <c r="L1134">
        <v>968</v>
      </c>
      <c r="M1134">
        <v>1038</v>
      </c>
      <c r="N1134" s="128">
        <v>-0.58641199631398166</v>
      </c>
      <c r="O1134" s="1">
        <v>42699</v>
      </c>
      <c r="P1134">
        <f t="shared" si="34"/>
        <v>0</v>
      </c>
      <c r="Q1134" s="1"/>
      <c r="S1134">
        <v>137197</v>
      </c>
    </row>
    <row r="1135" spans="1:19" x14ac:dyDescent="0.3">
      <c r="A1135">
        <v>137241</v>
      </c>
      <c r="C1135" t="s">
        <v>113</v>
      </c>
      <c r="D1135" t="s">
        <v>129</v>
      </c>
      <c r="E1135" t="s">
        <v>112</v>
      </c>
      <c r="F1135" t="s">
        <v>61</v>
      </c>
      <c r="G1135" t="s">
        <v>112</v>
      </c>
      <c r="H1135" t="s">
        <v>61</v>
      </c>
      <c r="I1135">
        <f t="shared" si="35"/>
        <v>0</v>
      </c>
      <c r="J1135">
        <v>137241</v>
      </c>
      <c r="K1135">
        <v>24</v>
      </c>
      <c r="L1135">
        <v>680</v>
      </c>
      <c r="M1135">
        <v>778</v>
      </c>
      <c r="N1135" s="128">
        <v>-1.0953392198502292</v>
      </c>
      <c r="O1135" s="1">
        <v>42625</v>
      </c>
      <c r="P1135">
        <f t="shared" si="34"/>
        <v>0</v>
      </c>
      <c r="Q1135" s="1"/>
      <c r="S1135">
        <v>137241</v>
      </c>
    </row>
    <row r="1136" spans="1:19" x14ac:dyDescent="0.3">
      <c r="A1136">
        <v>137329</v>
      </c>
      <c r="C1136" t="s">
        <v>113</v>
      </c>
      <c r="D1136" t="s">
        <v>129</v>
      </c>
      <c r="E1136" t="s">
        <v>112</v>
      </c>
      <c r="F1136" t="s">
        <v>61</v>
      </c>
      <c r="G1136" t="s">
        <v>112</v>
      </c>
      <c r="H1136" t="s">
        <v>61</v>
      </c>
      <c r="I1136">
        <f t="shared" si="35"/>
        <v>0</v>
      </c>
      <c r="J1136">
        <v>137329</v>
      </c>
      <c r="K1136">
        <v>23</v>
      </c>
      <c r="L1136">
        <v>1615</v>
      </c>
      <c r="M1136">
        <v>574</v>
      </c>
      <c r="N1136" s="130" t="s">
        <v>67</v>
      </c>
      <c r="O1136" s="1">
        <v>42624</v>
      </c>
      <c r="P1136">
        <f t="shared" si="34"/>
        <v>0</v>
      </c>
      <c r="Q1136" s="9" t="s">
        <v>136</v>
      </c>
      <c r="S1136">
        <v>137329</v>
      </c>
    </row>
    <row r="1137" spans="1:19" x14ac:dyDescent="0.3">
      <c r="A1137">
        <v>137354</v>
      </c>
      <c r="C1137" t="s">
        <v>113</v>
      </c>
      <c r="D1137" t="s">
        <v>129</v>
      </c>
      <c r="E1137" t="s">
        <v>112</v>
      </c>
      <c r="F1137" t="s">
        <v>61</v>
      </c>
      <c r="G1137" t="s">
        <v>112</v>
      </c>
      <c r="H1137" t="s">
        <v>61</v>
      </c>
      <c r="I1137">
        <f t="shared" si="35"/>
        <v>0</v>
      </c>
      <c r="J1137">
        <v>137354</v>
      </c>
      <c r="K1137">
        <v>24</v>
      </c>
      <c r="L1137">
        <v>370</v>
      </c>
      <c r="M1137">
        <v>723</v>
      </c>
      <c r="N1137" s="128">
        <v>-4.2455950448012505</v>
      </c>
      <c r="O1137" s="1">
        <v>42744</v>
      </c>
      <c r="P1137">
        <f t="shared" si="34"/>
        <v>0</v>
      </c>
      <c r="Q1137" s="1"/>
      <c r="S1137">
        <v>137354</v>
      </c>
    </row>
    <row r="1138" spans="1:19" x14ac:dyDescent="0.3">
      <c r="A1138">
        <v>137364</v>
      </c>
      <c r="C1138" t="s">
        <v>113</v>
      </c>
      <c r="D1138" t="s">
        <v>129</v>
      </c>
      <c r="E1138" t="s">
        <v>112</v>
      </c>
      <c r="F1138" t="s">
        <v>61</v>
      </c>
      <c r="G1138" t="s">
        <v>112</v>
      </c>
      <c r="H1138" t="s">
        <v>61</v>
      </c>
      <c r="I1138">
        <f t="shared" si="35"/>
        <v>0</v>
      </c>
      <c r="J1138">
        <v>137364</v>
      </c>
      <c r="K1138">
        <v>26</v>
      </c>
      <c r="L1138">
        <v>644</v>
      </c>
      <c r="M1138">
        <v>1021</v>
      </c>
      <c r="N1138" s="128">
        <v>-3.2108333688199973</v>
      </c>
      <c r="O1138" s="1">
        <v>42731</v>
      </c>
      <c r="P1138">
        <f t="shared" si="34"/>
        <v>0</v>
      </c>
      <c r="Q1138" s="1"/>
      <c r="S1138">
        <v>137364</v>
      </c>
    </row>
    <row r="1139" spans="1:19" x14ac:dyDescent="0.3">
      <c r="A1139">
        <v>137370</v>
      </c>
      <c r="C1139" t="s">
        <v>113</v>
      </c>
      <c r="D1139" t="s">
        <v>129</v>
      </c>
      <c r="E1139" t="s">
        <v>114</v>
      </c>
      <c r="F1139" t="s">
        <v>60</v>
      </c>
      <c r="G1139" t="s">
        <v>112</v>
      </c>
      <c r="H1139" t="s">
        <v>61</v>
      </c>
      <c r="I1139">
        <f t="shared" si="35"/>
        <v>0</v>
      </c>
      <c r="J1139">
        <v>137370</v>
      </c>
      <c r="K1139">
        <v>27</v>
      </c>
      <c r="L1139">
        <v>1200</v>
      </c>
      <c r="M1139">
        <v>1199</v>
      </c>
      <c r="N1139" s="128">
        <v>7.252420495340319E-3</v>
      </c>
      <c r="O1139" s="1">
        <v>42613</v>
      </c>
      <c r="P1139">
        <f t="shared" si="34"/>
        <v>0</v>
      </c>
      <c r="Q1139" s="1"/>
      <c r="S1139">
        <v>137370</v>
      </c>
    </row>
    <row r="1140" spans="1:19" x14ac:dyDescent="0.3">
      <c r="A1140">
        <v>137427</v>
      </c>
      <c r="C1140" t="s">
        <v>113</v>
      </c>
      <c r="D1140" t="s">
        <v>129</v>
      </c>
      <c r="E1140" t="s">
        <v>112</v>
      </c>
      <c r="F1140" t="s">
        <v>61</v>
      </c>
      <c r="G1140" t="s">
        <v>112</v>
      </c>
      <c r="H1140" t="s">
        <v>61</v>
      </c>
      <c r="I1140">
        <f t="shared" si="35"/>
        <v>0</v>
      </c>
      <c r="J1140">
        <v>137427</v>
      </c>
      <c r="K1140">
        <v>25</v>
      </c>
      <c r="L1140">
        <v>870</v>
      </c>
      <c r="M1140">
        <v>858</v>
      </c>
      <c r="N1140" s="128">
        <v>0.12161751292186075</v>
      </c>
      <c r="O1140" s="1">
        <v>42729</v>
      </c>
      <c r="P1140">
        <f t="shared" si="34"/>
        <v>0</v>
      </c>
      <c r="Q1140" s="1"/>
      <c r="S1140">
        <v>137427</v>
      </c>
    </row>
    <row r="1141" spans="1:19" x14ac:dyDescent="0.3">
      <c r="A1141">
        <v>137428</v>
      </c>
      <c r="C1141" t="s">
        <v>113</v>
      </c>
      <c r="D1141" t="s">
        <v>129</v>
      </c>
      <c r="E1141" t="s">
        <v>112</v>
      </c>
      <c r="F1141" t="s">
        <v>61</v>
      </c>
      <c r="G1141" t="s">
        <v>112</v>
      </c>
      <c r="H1141" t="s">
        <v>61</v>
      </c>
      <c r="I1141">
        <f t="shared" si="35"/>
        <v>0</v>
      </c>
      <c r="J1141">
        <v>137428</v>
      </c>
      <c r="K1141">
        <v>26</v>
      </c>
      <c r="L1141">
        <v>935</v>
      </c>
      <c r="M1141">
        <v>1038</v>
      </c>
      <c r="N1141" s="128">
        <v>-0.8628633660048588</v>
      </c>
      <c r="O1141" s="1">
        <v>42702</v>
      </c>
      <c r="P1141">
        <f t="shared" si="34"/>
        <v>0</v>
      </c>
      <c r="Q1141" s="1"/>
      <c r="S1141">
        <v>137428</v>
      </c>
    </row>
    <row r="1142" spans="1:19" x14ac:dyDescent="0.3">
      <c r="A1142">
        <v>137452</v>
      </c>
      <c r="C1142" t="s">
        <v>113</v>
      </c>
      <c r="D1142" t="s">
        <v>129</v>
      </c>
      <c r="E1142" t="s">
        <v>112</v>
      </c>
      <c r="F1142" t="s">
        <v>61</v>
      </c>
      <c r="G1142" t="s">
        <v>112</v>
      </c>
      <c r="H1142" t="s">
        <v>61</v>
      </c>
      <c r="I1142">
        <f t="shared" si="35"/>
        <v>0</v>
      </c>
      <c r="J1142">
        <v>137452</v>
      </c>
      <c r="K1142">
        <v>24</v>
      </c>
      <c r="L1142">
        <v>860</v>
      </c>
      <c r="M1142">
        <v>759</v>
      </c>
      <c r="N1142" s="128">
        <v>1.1571289454087184</v>
      </c>
      <c r="O1142" s="1">
        <v>42788</v>
      </c>
      <c r="P1142">
        <f t="shared" si="34"/>
        <v>0</v>
      </c>
      <c r="Q1142" s="1"/>
      <c r="S1142">
        <v>137452</v>
      </c>
    </row>
    <row r="1143" spans="1:19" x14ac:dyDescent="0.3">
      <c r="A1143">
        <v>137502</v>
      </c>
      <c r="C1143" t="s">
        <v>113</v>
      </c>
      <c r="D1143" t="s">
        <v>129</v>
      </c>
      <c r="E1143" t="s">
        <v>112</v>
      </c>
      <c r="F1143" t="s">
        <v>61</v>
      </c>
      <c r="G1143" t="s">
        <v>112</v>
      </c>
      <c r="H1143" t="s">
        <v>61</v>
      </c>
      <c r="I1143">
        <f t="shared" si="35"/>
        <v>0</v>
      </c>
      <c r="J1143">
        <v>137502</v>
      </c>
      <c r="K1143">
        <v>23</v>
      </c>
      <c r="L1143">
        <v>700</v>
      </c>
      <c r="M1143">
        <v>558</v>
      </c>
      <c r="N1143" s="128">
        <v>2.2128720585943586</v>
      </c>
      <c r="O1143" s="1">
        <v>42596</v>
      </c>
      <c r="P1143">
        <f t="shared" si="34"/>
        <v>0</v>
      </c>
      <c r="Q1143" s="1"/>
      <c r="S1143">
        <v>137502</v>
      </c>
    </row>
    <row r="1144" spans="1:19" x14ac:dyDescent="0.3">
      <c r="A1144">
        <v>137540</v>
      </c>
      <c r="C1144" t="s">
        <v>111</v>
      </c>
      <c r="D1144" t="s">
        <v>130</v>
      </c>
      <c r="E1144" t="s">
        <v>112</v>
      </c>
      <c r="F1144" t="s">
        <v>61</v>
      </c>
      <c r="G1144" t="s">
        <v>112</v>
      </c>
      <c r="H1144" t="s">
        <v>61</v>
      </c>
      <c r="I1144">
        <f t="shared" si="35"/>
        <v>0</v>
      </c>
      <c r="J1144">
        <v>137540</v>
      </c>
      <c r="K1144">
        <v>22</v>
      </c>
      <c r="L1144">
        <v>417</v>
      </c>
      <c r="M1144">
        <v>543</v>
      </c>
      <c r="N1144" s="128">
        <v>-2.0177756425654576</v>
      </c>
      <c r="O1144" s="1">
        <v>42580</v>
      </c>
      <c r="P1144">
        <f t="shared" si="34"/>
        <v>0</v>
      </c>
      <c r="Q1144" s="1"/>
      <c r="S1144">
        <v>137540</v>
      </c>
    </row>
    <row r="1145" spans="1:19" x14ac:dyDescent="0.3">
      <c r="A1145">
        <v>137551</v>
      </c>
      <c r="C1145" t="s">
        <v>111</v>
      </c>
      <c r="D1145" t="s">
        <v>130</v>
      </c>
      <c r="E1145" t="s">
        <v>112</v>
      </c>
      <c r="F1145" t="s">
        <v>61</v>
      </c>
      <c r="G1145" t="s">
        <v>112</v>
      </c>
      <c r="H1145" t="s">
        <v>61</v>
      </c>
      <c r="I1145">
        <f t="shared" si="35"/>
        <v>0</v>
      </c>
      <c r="J1145">
        <v>137551</v>
      </c>
      <c r="K1145">
        <v>22</v>
      </c>
      <c r="L1145">
        <v>420</v>
      </c>
      <c r="M1145">
        <v>543</v>
      </c>
      <c r="N1145" s="128">
        <v>-1.9697333653615181</v>
      </c>
      <c r="O1145" s="1">
        <v>42723</v>
      </c>
      <c r="P1145">
        <f t="shared" si="34"/>
        <v>0</v>
      </c>
      <c r="Q1145" s="1"/>
      <c r="S1145">
        <v>137551</v>
      </c>
    </row>
    <row r="1146" spans="1:19" x14ac:dyDescent="0.3">
      <c r="A1146">
        <v>137626</v>
      </c>
      <c r="C1146" t="s">
        <v>113</v>
      </c>
      <c r="D1146" t="s">
        <v>129</v>
      </c>
      <c r="E1146" t="s">
        <v>112</v>
      </c>
      <c r="F1146" t="s">
        <v>61</v>
      </c>
      <c r="G1146" t="s">
        <v>112</v>
      </c>
      <c r="H1146" t="s">
        <v>61</v>
      </c>
      <c r="I1146">
        <f t="shared" si="35"/>
        <v>0</v>
      </c>
      <c r="J1146">
        <v>137626</v>
      </c>
      <c r="K1146">
        <v>26</v>
      </c>
      <c r="L1146">
        <v>1068</v>
      </c>
      <c r="M1146">
        <v>1000</v>
      </c>
      <c r="N1146" s="128">
        <v>0.59130434782608698</v>
      </c>
      <c r="O1146" s="1">
        <v>42679</v>
      </c>
      <c r="P1146">
        <f t="shared" si="34"/>
        <v>0</v>
      </c>
      <c r="Q1146" s="1"/>
      <c r="S1146">
        <v>137626</v>
      </c>
    </row>
    <row r="1147" spans="1:19" x14ac:dyDescent="0.3">
      <c r="A1147">
        <v>137858</v>
      </c>
      <c r="C1147" t="s">
        <v>111</v>
      </c>
      <c r="D1147" t="s">
        <v>130</v>
      </c>
      <c r="E1147" t="s">
        <v>112</v>
      </c>
      <c r="F1147" t="s">
        <v>61</v>
      </c>
      <c r="G1147" t="s">
        <v>112</v>
      </c>
      <c r="H1147" t="s">
        <v>61</v>
      </c>
      <c r="I1147">
        <f t="shared" si="35"/>
        <v>0</v>
      </c>
      <c r="J1147">
        <v>137858</v>
      </c>
      <c r="K1147">
        <v>24</v>
      </c>
      <c r="L1147">
        <v>670</v>
      </c>
      <c r="M1147">
        <v>706</v>
      </c>
      <c r="N1147" s="128">
        <v>-0.44340436014287476</v>
      </c>
      <c r="O1147" s="1">
        <v>42747</v>
      </c>
      <c r="P1147">
        <f t="shared" si="34"/>
        <v>0</v>
      </c>
      <c r="Q1147" s="1"/>
      <c r="S1147">
        <v>137858</v>
      </c>
    </row>
    <row r="1148" spans="1:19" x14ac:dyDescent="0.3">
      <c r="A1148">
        <v>137859</v>
      </c>
      <c r="C1148" t="s">
        <v>111</v>
      </c>
      <c r="D1148" t="s">
        <v>130</v>
      </c>
      <c r="E1148" t="s">
        <v>112</v>
      </c>
      <c r="F1148" t="s">
        <v>61</v>
      </c>
      <c r="G1148" t="s">
        <v>114</v>
      </c>
      <c r="H1148" t="s">
        <v>60</v>
      </c>
      <c r="I1148">
        <f t="shared" si="35"/>
        <v>0</v>
      </c>
      <c r="J1148">
        <v>137859</v>
      </c>
      <c r="K1148">
        <v>24</v>
      </c>
      <c r="L1148">
        <v>600</v>
      </c>
      <c r="M1148">
        <v>706</v>
      </c>
      <c r="N1148" s="128">
        <v>-1.3055795048651313</v>
      </c>
      <c r="O1148" s="1">
        <v>42747</v>
      </c>
      <c r="P1148">
        <f t="shared" si="34"/>
        <v>0</v>
      </c>
      <c r="Q1148" s="1"/>
      <c r="S1148">
        <v>137859</v>
      </c>
    </row>
    <row r="1149" spans="1:19" x14ac:dyDescent="0.3">
      <c r="A1149">
        <v>137865</v>
      </c>
      <c r="C1149" t="s">
        <v>113</v>
      </c>
      <c r="D1149" t="s">
        <v>129</v>
      </c>
      <c r="E1149" t="s">
        <v>112</v>
      </c>
      <c r="F1149" t="s">
        <v>61</v>
      </c>
      <c r="G1149" t="s">
        <v>112</v>
      </c>
      <c r="H1149" t="s">
        <v>61</v>
      </c>
      <c r="I1149">
        <f t="shared" si="35"/>
        <v>0</v>
      </c>
      <c r="J1149">
        <v>137865</v>
      </c>
      <c r="K1149">
        <v>25</v>
      </c>
      <c r="L1149">
        <v>465</v>
      </c>
      <c r="M1149">
        <v>834</v>
      </c>
      <c r="N1149" s="128">
        <v>-3.8473568970910224</v>
      </c>
      <c r="O1149" s="1">
        <v>42807</v>
      </c>
      <c r="P1149">
        <f t="shared" si="34"/>
        <v>0</v>
      </c>
      <c r="Q1149" s="1"/>
      <c r="S1149">
        <v>137865</v>
      </c>
    </row>
    <row r="1150" spans="1:19" x14ac:dyDescent="0.3">
      <c r="A1150">
        <v>137869</v>
      </c>
      <c r="C1150" t="s">
        <v>113</v>
      </c>
      <c r="D1150" t="s">
        <v>129</v>
      </c>
      <c r="E1150" t="s">
        <v>112</v>
      </c>
      <c r="F1150" t="s">
        <v>61</v>
      </c>
      <c r="G1150" t="s">
        <v>112</v>
      </c>
      <c r="H1150" t="s">
        <v>61</v>
      </c>
      <c r="I1150">
        <f t="shared" si="35"/>
        <v>0</v>
      </c>
      <c r="J1150">
        <v>137869</v>
      </c>
      <c r="K1150">
        <v>26</v>
      </c>
      <c r="L1150">
        <v>1055</v>
      </c>
      <c r="M1150">
        <v>954</v>
      </c>
      <c r="N1150" s="128">
        <v>0.92060887795096158</v>
      </c>
      <c r="O1150" s="1">
        <v>42718</v>
      </c>
      <c r="P1150">
        <f t="shared" si="34"/>
        <v>0</v>
      </c>
      <c r="Q1150" s="1"/>
      <c r="S1150">
        <v>137869</v>
      </c>
    </row>
    <row r="1151" spans="1:19" x14ac:dyDescent="0.3">
      <c r="A1151">
        <v>137918</v>
      </c>
      <c r="C1151" t="s">
        <v>113</v>
      </c>
      <c r="D1151" t="s">
        <v>129</v>
      </c>
      <c r="E1151" t="s">
        <v>112</v>
      </c>
      <c r="F1151" t="s">
        <v>61</v>
      </c>
      <c r="G1151" t="s">
        <v>112</v>
      </c>
      <c r="H1151" t="s">
        <v>61</v>
      </c>
      <c r="I1151">
        <f t="shared" si="35"/>
        <v>0</v>
      </c>
      <c r="J1151">
        <v>137918</v>
      </c>
      <c r="K1151">
        <v>24</v>
      </c>
      <c r="L1151">
        <v>648</v>
      </c>
      <c r="M1151">
        <v>706</v>
      </c>
      <c r="N1151" s="128">
        <v>-0.71437369134129824</v>
      </c>
      <c r="O1151" s="1">
        <v>42698</v>
      </c>
      <c r="P1151">
        <f t="shared" si="34"/>
        <v>0</v>
      </c>
      <c r="Q1151" s="1"/>
      <c r="S1151">
        <v>137918</v>
      </c>
    </row>
    <row r="1152" spans="1:19" x14ac:dyDescent="0.3">
      <c r="A1152">
        <v>137938</v>
      </c>
      <c r="C1152" t="s">
        <v>111</v>
      </c>
      <c r="D1152" t="s">
        <v>130</v>
      </c>
      <c r="E1152" t="s">
        <v>112</v>
      </c>
      <c r="F1152" t="s">
        <v>61</v>
      </c>
      <c r="G1152" t="s">
        <v>114</v>
      </c>
      <c r="H1152" t="s">
        <v>60</v>
      </c>
      <c r="I1152">
        <f t="shared" si="35"/>
        <v>0</v>
      </c>
      <c r="J1152">
        <v>137938</v>
      </c>
      <c r="K1152">
        <v>25</v>
      </c>
      <c r="L1152">
        <v>685</v>
      </c>
      <c r="M1152">
        <v>917</v>
      </c>
      <c r="N1152" s="128">
        <v>-2.1999905172822531</v>
      </c>
      <c r="O1152" s="1">
        <v>42702</v>
      </c>
      <c r="P1152">
        <f t="shared" si="34"/>
        <v>0</v>
      </c>
      <c r="Q1152" s="1"/>
      <c r="S1152">
        <v>137938</v>
      </c>
    </row>
    <row r="1153" spans="1:19" x14ac:dyDescent="0.3">
      <c r="A1153">
        <v>137954</v>
      </c>
      <c r="C1153" t="s">
        <v>111</v>
      </c>
      <c r="D1153" t="s">
        <v>130</v>
      </c>
      <c r="E1153" t="s">
        <v>112</v>
      </c>
      <c r="F1153" t="s">
        <v>61</v>
      </c>
      <c r="G1153" t="s">
        <v>114</v>
      </c>
      <c r="H1153" t="s">
        <v>60</v>
      </c>
      <c r="I1153">
        <f t="shared" si="35"/>
        <v>0</v>
      </c>
      <c r="J1153">
        <v>137954</v>
      </c>
      <c r="K1153">
        <v>25</v>
      </c>
      <c r="L1153">
        <v>925</v>
      </c>
      <c r="M1153">
        <v>917</v>
      </c>
      <c r="N1153" s="128">
        <v>7.5861741975250113E-2</v>
      </c>
      <c r="O1153" s="1">
        <v>42702</v>
      </c>
      <c r="P1153">
        <f t="shared" si="34"/>
        <v>0</v>
      </c>
      <c r="Q1153" s="1"/>
      <c r="S1153">
        <v>137954</v>
      </c>
    </row>
    <row r="1154" spans="1:19" x14ac:dyDescent="0.3">
      <c r="A1154">
        <v>137969</v>
      </c>
      <c r="C1154" t="s">
        <v>113</v>
      </c>
      <c r="D1154" t="s">
        <v>129</v>
      </c>
      <c r="E1154" t="s">
        <v>112</v>
      </c>
      <c r="F1154" t="s">
        <v>61</v>
      </c>
      <c r="G1154" t="s">
        <v>112</v>
      </c>
      <c r="H1154" t="s">
        <v>61</v>
      </c>
      <c r="I1154">
        <f t="shared" si="35"/>
        <v>0</v>
      </c>
      <c r="J1154">
        <v>137969</v>
      </c>
      <c r="K1154">
        <v>26</v>
      </c>
      <c r="L1154">
        <v>960</v>
      </c>
      <c r="M1154">
        <v>1038</v>
      </c>
      <c r="N1154" s="128">
        <v>-0.65343051017843679</v>
      </c>
      <c r="O1154" s="1">
        <v>42685</v>
      </c>
      <c r="P1154">
        <f t="shared" ref="P1154:P1217" si="36">IF(J1154=S1154,0,1)</f>
        <v>0</v>
      </c>
      <c r="Q1154" s="1"/>
      <c r="S1154">
        <v>137969</v>
      </c>
    </row>
    <row r="1155" spans="1:19" x14ac:dyDescent="0.3">
      <c r="A1155">
        <v>137994</v>
      </c>
      <c r="C1155" t="s">
        <v>113</v>
      </c>
      <c r="D1155" t="s">
        <v>129</v>
      </c>
      <c r="E1155" t="s">
        <v>112</v>
      </c>
      <c r="F1155" t="s">
        <v>61</v>
      </c>
      <c r="G1155" t="s">
        <v>112</v>
      </c>
      <c r="H1155" t="s">
        <v>61</v>
      </c>
      <c r="I1155">
        <f t="shared" ref="I1155:I1218" si="37">IF(A1155=S1155,0,1)</f>
        <v>0</v>
      </c>
      <c r="J1155">
        <v>137994</v>
      </c>
      <c r="K1155">
        <v>23</v>
      </c>
      <c r="L1155">
        <v>611</v>
      </c>
      <c r="M1155">
        <v>621</v>
      </c>
      <c r="N1155" s="128">
        <v>-0.14002660505496042</v>
      </c>
      <c r="O1155" s="1">
        <v>42674</v>
      </c>
      <c r="P1155">
        <f t="shared" si="36"/>
        <v>0</v>
      </c>
      <c r="Q1155" s="1"/>
      <c r="S1155">
        <v>137994</v>
      </c>
    </row>
    <row r="1156" spans="1:19" x14ac:dyDescent="0.3">
      <c r="A1156">
        <v>138027</v>
      </c>
      <c r="C1156" t="s">
        <v>113</v>
      </c>
      <c r="D1156" t="s">
        <v>129</v>
      </c>
      <c r="E1156" t="s">
        <v>112</v>
      </c>
      <c r="F1156" t="s">
        <v>61</v>
      </c>
      <c r="G1156" t="s">
        <v>112</v>
      </c>
      <c r="H1156" t="s">
        <v>61</v>
      </c>
      <c r="I1156">
        <f t="shared" si="37"/>
        <v>0</v>
      </c>
      <c r="J1156">
        <v>138027</v>
      </c>
      <c r="K1156">
        <v>23</v>
      </c>
      <c r="L1156">
        <v>571</v>
      </c>
      <c r="M1156">
        <v>589</v>
      </c>
      <c r="N1156" s="128">
        <v>-0.26574149258138335</v>
      </c>
      <c r="O1156" s="1">
        <v>42696</v>
      </c>
      <c r="P1156">
        <f t="shared" si="36"/>
        <v>0</v>
      </c>
      <c r="Q1156" s="1"/>
      <c r="S1156">
        <v>138027</v>
      </c>
    </row>
    <row r="1157" spans="1:19" x14ac:dyDescent="0.3">
      <c r="A1157">
        <v>138031</v>
      </c>
      <c r="C1157" t="s">
        <v>111</v>
      </c>
      <c r="D1157" t="s">
        <v>130</v>
      </c>
      <c r="E1157" t="s">
        <v>112</v>
      </c>
      <c r="F1157" t="s">
        <v>61</v>
      </c>
      <c r="G1157" t="s">
        <v>112</v>
      </c>
      <c r="H1157" t="s">
        <v>61</v>
      </c>
      <c r="I1157">
        <f t="shared" si="37"/>
        <v>0</v>
      </c>
      <c r="J1157">
        <v>138031</v>
      </c>
      <c r="K1157">
        <v>23</v>
      </c>
      <c r="L1157">
        <v>390</v>
      </c>
      <c r="M1157">
        <v>558</v>
      </c>
      <c r="N1157" s="128">
        <v>-2.6180458158017763</v>
      </c>
      <c r="O1157" s="1">
        <v>42645</v>
      </c>
      <c r="P1157">
        <f t="shared" si="36"/>
        <v>0</v>
      </c>
      <c r="Q1157" s="1"/>
      <c r="S1157">
        <v>138031</v>
      </c>
    </row>
    <row r="1158" spans="1:19" x14ac:dyDescent="0.3">
      <c r="A1158">
        <v>138034</v>
      </c>
      <c r="C1158" t="s">
        <v>111</v>
      </c>
      <c r="D1158" t="s">
        <v>130</v>
      </c>
      <c r="E1158" t="s">
        <v>114</v>
      </c>
      <c r="F1158" t="s">
        <v>60</v>
      </c>
      <c r="G1158" t="s">
        <v>112</v>
      </c>
      <c r="H1158" t="s">
        <v>61</v>
      </c>
      <c r="I1158">
        <f t="shared" si="37"/>
        <v>0</v>
      </c>
      <c r="J1158">
        <v>138034</v>
      </c>
      <c r="K1158">
        <v>23</v>
      </c>
      <c r="L1158">
        <v>462</v>
      </c>
      <c r="M1158">
        <v>590</v>
      </c>
      <c r="N1158" s="128">
        <v>-1.886514369933677</v>
      </c>
      <c r="O1158" s="1">
        <v>42844</v>
      </c>
      <c r="P1158">
        <f t="shared" si="36"/>
        <v>0</v>
      </c>
      <c r="Q1158" s="1"/>
      <c r="S1158">
        <v>138034</v>
      </c>
    </row>
    <row r="1159" spans="1:19" x14ac:dyDescent="0.3">
      <c r="A1159">
        <v>138065</v>
      </c>
      <c r="C1159" t="s">
        <v>113</v>
      </c>
      <c r="D1159" t="s">
        <v>129</v>
      </c>
      <c r="E1159" t="s">
        <v>112</v>
      </c>
      <c r="F1159" t="s">
        <v>61</v>
      </c>
      <c r="G1159" t="s">
        <v>112</v>
      </c>
      <c r="H1159" t="s">
        <v>61</v>
      </c>
      <c r="I1159">
        <f t="shared" si="37"/>
        <v>0</v>
      </c>
      <c r="J1159">
        <v>138065</v>
      </c>
      <c r="K1159">
        <v>26</v>
      </c>
      <c r="L1159">
        <v>900</v>
      </c>
      <c r="M1159">
        <v>1038</v>
      </c>
      <c r="N1159" s="128">
        <v>-1.1560693641618496</v>
      </c>
      <c r="O1159" s="1">
        <v>42710</v>
      </c>
      <c r="P1159">
        <f t="shared" si="36"/>
        <v>0</v>
      </c>
      <c r="Q1159" s="1"/>
      <c r="S1159">
        <v>138065</v>
      </c>
    </row>
    <row r="1160" spans="1:19" x14ac:dyDescent="0.3">
      <c r="A1160">
        <v>138077</v>
      </c>
      <c r="C1160" t="s">
        <v>113</v>
      </c>
      <c r="D1160" t="s">
        <v>129</v>
      </c>
      <c r="E1160" t="s">
        <v>112</v>
      </c>
      <c r="F1160" t="s">
        <v>61</v>
      </c>
      <c r="G1160" t="s">
        <v>112</v>
      </c>
      <c r="H1160" t="s">
        <v>61</v>
      </c>
      <c r="I1160">
        <f t="shared" si="37"/>
        <v>0</v>
      </c>
      <c r="J1160">
        <v>138077</v>
      </c>
      <c r="K1160">
        <v>23</v>
      </c>
      <c r="L1160">
        <v>590</v>
      </c>
      <c r="M1160">
        <v>623</v>
      </c>
      <c r="N1160" s="128">
        <v>-0.46060436876264921</v>
      </c>
      <c r="O1160" s="1">
        <v>42641</v>
      </c>
      <c r="P1160">
        <f t="shared" si="36"/>
        <v>0</v>
      </c>
      <c r="Q1160" s="1"/>
      <c r="S1160">
        <v>138077</v>
      </c>
    </row>
    <row r="1161" spans="1:19" x14ac:dyDescent="0.3">
      <c r="A1161">
        <v>138087</v>
      </c>
      <c r="C1161" t="s">
        <v>113</v>
      </c>
      <c r="D1161" t="s">
        <v>129</v>
      </c>
      <c r="E1161" t="s">
        <v>112</v>
      </c>
      <c r="F1161" t="s">
        <v>61</v>
      </c>
      <c r="G1161" t="s">
        <v>112</v>
      </c>
      <c r="H1161" t="s">
        <v>61</v>
      </c>
      <c r="I1161">
        <f t="shared" si="37"/>
        <v>0</v>
      </c>
      <c r="J1161">
        <v>138087</v>
      </c>
      <c r="K1161">
        <v>27</v>
      </c>
      <c r="L1161">
        <v>890</v>
      </c>
      <c r="M1161">
        <v>1245</v>
      </c>
      <c r="N1161" s="128">
        <v>-2.4794831499912693</v>
      </c>
      <c r="O1161" s="1">
        <v>42739</v>
      </c>
      <c r="P1161">
        <f t="shared" si="36"/>
        <v>0</v>
      </c>
      <c r="Q1161" s="1"/>
      <c r="S1161">
        <v>138087</v>
      </c>
    </row>
    <row r="1162" spans="1:19" x14ac:dyDescent="0.3">
      <c r="A1162">
        <v>138149</v>
      </c>
      <c r="C1162" t="s">
        <v>113</v>
      </c>
      <c r="D1162" t="s">
        <v>129</v>
      </c>
      <c r="E1162" t="s">
        <v>112</v>
      </c>
      <c r="F1162" t="s">
        <v>61</v>
      </c>
      <c r="G1162" t="s">
        <v>112</v>
      </c>
      <c r="H1162" t="s">
        <v>61</v>
      </c>
      <c r="I1162">
        <f t="shared" si="37"/>
        <v>0</v>
      </c>
      <c r="J1162">
        <v>138149</v>
      </c>
      <c r="K1162">
        <v>24</v>
      </c>
      <c r="L1162">
        <v>600</v>
      </c>
      <c r="M1162">
        <v>800</v>
      </c>
      <c r="N1162" s="128">
        <v>-2.1739130434782608</v>
      </c>
      <c r="O1162" s="1">
        <v>42767</v>
      </c>
      <c r="P1162">
        <f t="shared" si="36"/>
        <v>0</v>
      </c>
      <c r="Q1162" s="1"/>
      <c r="S1162">
        <v>138149</v>
      </c>
    </row>
    <row r="1163" spans="1:19" x14ac:dyDescent="0.3">
      <c r="A1163">
        <v>138151</v>
      </c>
      <c r="C1163" t="s">
        <v>111</v>
      </c>
      <c r="D1163" t="s">
        <v>130</v>
      </c>
      <c r="E1163" t="s">
        <v>112</v>
      </c>
      <c r="F1163" t="s">
        <v>61</v>
      </c>
      <c r="G1163" t="s">
        <v>112</v>
      </c>
      <c r="H1163" t="s">
        <v>61</v>
      </c>
      <c r="I1163">
        <f t="shared" si="37"/>
        <v>0</v>
      </c>
      <c r="J1163">
        <v>138151</v>
      </c>
      <c r="K1163">
        <v>25</v>
      </c>
      <c r="L1163">
        <v>860</v>
      </c>
      <c r="M1163">
        <v>877</v>
      </c>
      <c r="N1163" s="128">
        <v>-0.16855882207129047</v>
      </c>
      <c r="O1163" s="1">
        <v>42705</v>
      </c>
      <c r="P1163">
        <f t="shared" si="36"/>
        <v>0</v>
      </c>
      <c r="Q1163" s="1"/>
      <c r="S1163">
        <v>138151</v>
      </c>
    </row>
    <row r="1164" spans="1:19" x14ac:dyDescent="0.3">
      <c r="A1164">
        <v>138152</v>
      </c>
      <c r="C1164" t="s">
        <v>113</v>
      </c>
      <c r="D1164" t="s">
        <v>129</v>
      </c>
      <c r="E1164" t="s">
        <v>112</v>
      </c>
      <c r="F1164" t="s">
        <v>61</v>
      </c>
      <c r="G1164" t="s">
        <v>112</v>
      </c>
      <c r="H1164" t="s">
        <v>61</v>
      </c>
      <c r="I1164">
        <f t="shared" si="37"/>
        <v>0</v>
      </c>
      <c r="J1164">
        <v>138152</v>
      </c>
      <c r="K1164">
        <v>27</v>
      </c>
      <c r="L1164">
        <v>1395</v>
      </c>
      <c r="M1164">
        <v>1245</v>
      </c>
      <c r="N1164" s="128">
        <v>1.0476689366160292</v>
      </c>
      <c r="O1164" s="1">
        <v>42661</v>
      </c>
      <c r="P1164">
        <f t="shared" si="36"/>
        <v>0</v>
      </c>
      <c r="Q1164" s="1"/>
      <c r="S1164">
        <v>138152</v>
      </c>
    </row>
    <row r="1165" spans="1:19" x14ac:dyDescent="0.3">
      <c r="A1165">
        <v>138153</v>
      </c>
      <c r="C1165" t="s">
        <v>111</v>
      </c>
      <c r="D1165" t="s">
        <v>130</v>
      </c>
      <c r="E1165" t="s">
        <v>112</v>
      </c>
      <c r="F1165" t="s">
        <v>61</v>
      </c>
      <c r="G1165" t="s">
        <v>112</v>
      </c>
      <c r="H1165" t="s">
        <v>61</v>
      </c>
      <c r="I1165">
        <f t="shared" si="37"/>
        <v>0</v>
      </c>
      <c r="J1165">
        <v>138153</v>
      </c>
      <c r="K1165">
        <v>25</v>
      </c>
      <c r="L1165">
        <v>685</v>
      </c>
      <c r="M1165">
        <v>877</v>
      </c>
      <c r="N1165" s="128">
        <v>-1.9037231669228099</v>
      </c>
      <c r="O1165" s="1">
        <v>42697</v>
      </c>
      <c r="P1165">
        <f t="shared" si="36"/>
        <v>0</v>
      </c>
      <c r="Q1165" s="1"/>
      <c r="S1165">
        <v>138153</v>
      </c>
    </row>
    <row r="1166" spans="1:19" x14ac:dyDescent="0.3">
      <c r="A1166">
        <v>138188</v>
      </c>
      <c r="C1166" t="s">
        <v>113</v>
      </c>
      <c r="D1166" t="s">
        <v>129</v>
      </c>
      <c r="E1166" t="s">
        <v>112</v>
      </c>
      <c r="F1166" t="s">
        <v>61</v>
      </c>
      <c r="G1166" t="s">
        <v>112</v>
      </c>
      <c r="H1166" t="s">
        <v>61</v>
      </c>
      <c r="I1166">
        <f t="shared" si="37"/>
        <v>0</v>
      </c>
      <c r="J1166">
        <v>138188</v>
      </c>
      <c r="K1166">
        <v>27</v>
      </c>
      <c r="L1166">
        <v>1200</v>
      </c>
      <c r="M1166">
        <v>1148</v>
      </c>
      <c r="N1166" s="128">
        <v>0.39387971519466747</v>
      </c>
      <c r="O1166" s="1">
        <v>42713</v>
      </c>
      <c r="P1166">
        <f t="shared" si="36"/>
        <v>0</v>
      </c>
      <c r="Q1166" s="1"/>
      <c r="S1166">
        <v>138188</v>
      </c>
    </row>
    <row r="1167" spans="1:19" x14ac:dyDescent="0.3">
      <c r="A1167">
        <v>138193</v>
      </c>
      <c r="C1167" t="s">
        <v>113</v>
      </c>
      <c r="D1167" t="s">
        <v>129</v>
      </c>
      <c r="E1167" t="s">
        <v>112</v>
      </c>
      <c r="F1167" t="s">
        <v>61</v>
      </c>
      <c r="G1167" t="s">
        <v>112</v>
      </c>
      <c r="H1167" t="s">
        <v>61</v>
      </c>
      <c r="I1167">
        <f t="shared" si="37"/>
        <v>0</v>
      </c>
      <c r="J1167">
        <v>138193</v>
      </c>
      <c r="K1167">
        <v>26</v>
      </c>
      <c r="L1167">
        <v>950</v>
      </c>
      <c r="M1167">
        <v>958</v>
      </c>
      <c r="N1167" s="128">
        <v>-7.2615049469002449E-2</v>
      </c>
      <c r="O1167" s="1">
        <v>42759</v>
      </c>
      <c r="P1167">
        <f t="shared" si="36"/>
        <v>0</v>
      </c>
      <c r="Q1167" s="1"/>
      <c r="S1167">
        <v>138193</v>
      </c>
    </row>
    <row r="1168" spans="1:19" x14ac:dyDescent="0.3">
      <c r="A1168">
        <v>138250</v>
      </c>
      <c r="C1168" t="s">
        <v>113</v>
      </c>
      <c r="D1168" t="s">
        <v>129</v>
      </c>
      <c r="E1168" t="s">
        <v>112</v>
      </c>
      <c r="F1168" t="s">
        <v>61</v>
      </c>
      <c r="G1168" t="s">
        <v>112</v>
      </c>
      <c r="H1168" t="s">
        <v>61</v>
      </c>
      <c r="I1168">
        <f t="shared" si="37"/>
        <v>0</v>
      </c>
      <c r="J1168">
        <v>138250</v>
      </c>
      <c r="K1168">
        <v>26</v>
      </c>
      <c r="L1168">
        <v>670</v>
      </c>
      <c r="M1168">
        <v>1038</v>
      </c>
      <c r="N1168" s="128">
        <v>-3.0828516377649327</v>
      </c>
      <c r="O1168" s="1">
        <v>42661</v>
      </c>
      <c r="P1168">
        <f t="shared" si="36"/>
        <v>0</v>
      </c>
      <c r="Q1168" s="1"/>
      <c r="S1168">
        <v>138250</v>
      </c>
    </row>
    <row r="1169" spans="1:19" x14ac:dyDescent="0.3">
      <c r="A1169">
        <v>138340</v>
      </c>
      <c r="C1169" t="s">
        <v>113</v>
      </c>
      <c r="D1169" t="s">
        <v>129</v>
      </c>
      <c r="E1169" t="s">
        <v>112</v>
      </c>
      <c r="F1169" t="s">
        <v>61</v>
      </c>
      <c r="G1169" t="s">
        <v>112</v>
      </c>
      <c r="H1169" t="s">
        <v>61</v>
      </c>
      <c r="I1169">
        <f t="shared" si="37"/>
        <v>0</v>
      </c>
      <c r="J1169">
        <v>138340</v>
      </c>
      <c r="K1169">
        <v>25</v>
      </c>
      <c r="L1169">
        <v>632</v>
      </c>
      <c r="M1169">
        <v>834</v>
      </c>
      <c r="N1169" s="128">
        <v>-2.1061411740173077</v>
      </c>
      <c r="O1169" s="1">
        <v>42797</v>
      </c>
      <c r="P1169">
        <f t="shared" si="36"/>
        <v>0</v>
      </c>
      <c r="Q1169" s="1"/>
      <c r="S1169">
        <v>138340</v>
      </c>
    </row>
    <row r="1170" spans="1:19" x14ac:dyDescent="0.3">
      <c r="A1170">
        <v>138347</v>
      </c>
      <c r="C1170" t="s">
        <v>113</v>
      </c>
      <c r="D1170" t="s">
        <v>129</v>
      </c>
      <c r="E1170" t="s">
        <v>112</v>
      </c>
      <c r="F1170" t="s">
        <v>61</v>
      </c>
      <c r="G1170" t="s">
        <v>112</v>
      </c>
      <c r="H1170" t="s">
        <v>61</v>
      </c>
      <c r="I1170">
        <f t="shared" si="37"/>
        <v>0</v>
      </c>
      <c r="J1170">
        <v>138347</v>
      </c>
      <c r="K1170">
        <v>26</v>
      </c>
      <c r="L1170">
        <v>834</v>
      </c>
      <c r="M1170">
        <v>1038</v>
      </c>
      <c r="N1170" s="128">
        <v>-1.7089721035436038</v>
      </c>
      <c r="O1170" s="1">
        <v>42754</v>
      </c>
      <c r="P1170">
        <f t="shared" si="36"/>
        <v>0</v>
      </c>
      <c r="Q1170" s="1"/>
      <c r="S1170">
        <v>138347</v>
      </c>
    </row>
    <row r="1171" spans="1:19" x14ac:dyDescent="0.3">
      <c r="A1171">
        <v>138454</v>
      </c>
      <c r="C1171" t="s">
        <v>113</v>
      </c>
      <c r="D1171" t="s">
        <v>129</v>
      </c>
      <c r="E1171" t="s">
        <v>112</v>
      </c>
      <c r="F1171" t="s">
        <v>61</v>
      </c>
      <c r="G1171" t="s">
        <v>112</v>
      </c>
      <c r="H1171" t="s">
        <v>61</v>
      </c>
      <c r="I1171">
        <f t="shared" si="37"/>
        <v>0</v>
      </c>
      <c r="J1171">
        <v>138454</v>
      </c>
      <c r="K1171">
        <v>23</v>
      </c>
      <c r="L1171">
        <v>555</v>
      </c>
      <c r="M1171">
        <v>605</v>
      </c>
      <c r="N1171" s="128">
        <v>-0.71864893999281343</v>
      </c>
      <c r="O1171" s="1">
        <v>42759</v>
      </c>
      <c r="P1171">
        <f t="shared" si="36"/>
        <v>0</v>
      </c>
      <c r="Q1171" s="1"/>
      <c r="S1171">
        <v>138454</v>
      </c>
    </row>
    <row r="1172" spans="1:19" x14ac:dyDescent="0.3">
      <c r="A1172">
        <v>138455</v>
      </c>
      <c r="C1172" t="s">
        <v>113</v>
      </c>
      <c r="D1172" t="s">
        <v>129</v>
      </c>
      <c r="E1172" t="s">
        <v>112</v>
      </c>
      <c r="F1172" t="s">
        <v>61</v>
      </c>
      <c r="G1172" t="s">
        <v>112</v>
      </c>
      <c r="H1172" t="s">
        <v>61</v>
      </c>
      <c r="I1172">
        <f t="shared" si="37"/>
        <v>0</v>
      </c>
      <c r="J1172">
        <v>138455</v>
      </c>
      <c r="K1172">
        <v>25</v>
      </c>
      <c r="L1172">
        <v>735</v>
      </c>
      <c r="M1172">
        <v>819</v>
      </c>
      <c r="N1172" s="128">
        <v>-0.89186176142697882</v>
      </c>
      <c r="O1172" s="1">
        <v>42793</v>
      </c>
      <c r="P1172">
        <f t="shared" si="36"/>
        <v>0</v>
      </c>
      <c r="Q1172" s="1"/>
      <c r="S1172">
        <v>138455</v>
      </c>
    </row>
    <row r="1173" spans="1:19" x14ac:dyDescent="0.3">
      <c r="A1173">
        <v>138501</v>
      </c>
      <c r="C1173" t="s">
        <v>113</v>
      </c>
      <c r="D1173" t="s">
        <v>129</v>
      </c>
      <c r="E1173" t="s">
        <v>112</v>
      </c>
      <c r="F1173" t="s">
        <v>61</v>
      </c>
      <c r="G1173" t="s">
        <v>112</v>
      </c>
      <c r="H1173" t="s">
        <v>61</v>
      </c>
      <c r="I1173">
        <f t="shared" si="37"/>
        <v>0</v>
      </c>
      <c r="J1173">
        <v>138501</v>
      </c>
      <c r="K1173">
        <v>26</v>
      </c>
      <c r="L1173">
        <v>805</v>
      </c>
      <c r="M1173">
        <v>996</v>
      </c>
      <c r="N1173" s="128">
        <v>-1.6675397241138465</v>
      </c>
      <c r="O1173" s="1">
        <v>42755</v>
      </c>
      <c r="P1173">
        <f t="shared" si="36"/>
        <v>0</v>
      </c>
      <c r="Q1173" s="1"/>
      <c r="S1173">
        <v>138501</v>
      </c>
    </row>
    <row r="1174" spans="1:19" x14ac:dyDescent="0.3">
      <c r="A1174">
        <v>138520</v>
      </c>
      <c r="C1174" t="s">
        <v>113</v>
      </c>
      <c r="D1174" t="s">
        <v>129</v>
      </c>
      <c r="E1174" t="s">
        <v>112</v>
      </c>
      <c r="F1174" t="s">
        <v>61</v>
      </c>
      <c r="G1174" t="s">
        <v>112</v>
      </c>
      <c r="H1174" t="s">
        <v>61</v>
      </c>
      <c r="I1174">
        <f t="shared" si="37"/>
        <v>0</v>
      </c>
      <c r="J1174">
        <v>138520</v>
      </c>
      <c r="K1174">
        <v>22</v>
      </c>
      <c r="L1174">
        <v>470</v>
      </c>
      <c r="M1174">
        <v>543</v>
      </c>
      <c r="N1174" s="128">
        <v>-1.1690287452958603</v>
      </c>
      <c r="O1174" s="1">
        <v>42669</v>
      </c>
      <c r="P1174">
        <f t="shared" si="36"/>
        <v>0</v>
      </c>
      <c r="Q1174" s="1"/>
      <c r="S1174">
        <v>138520</v>
      </c>
    </row>
    <row r="1175" spans="1:19" x14ac:dyDescent="0.3">
      <c r="A1175">
        <v>138524</v>
      </c>
      <c r="C1175" t="s">
        <v>113</v>
      </c>
      <c r="D1175" t="s">
        <v>129</v>
      </c>
      <c r="E1175" t="s">
        <v>112</v>
      </c>
      <c r="F1175" t="s">
        <v>61</v>
      </c>
      <c r="G1175" t="s">
        <v>112</v>
      </c>
      <c r="H1175" t="s">
        <v>61</v>
      </c>
      <c r="I1175">
        <f t="shared" si="37"/>
        <v>0</v>
      </c>
      <c r="J1175">
        <v>138524</v>
      </c>
      <c r="K1175">
        <v>25</v>
      </c>
      <c r="L1175">
        <v>697</v>
      </c>
      <c r="M1175">
        <v>873</v>
      </c>
      <c r="N1175" s="128">
        <v>-1.753075352358185</v>
      </c>
      <c r="O1175" s="1">
        <v>42726</v>
      </c>
      <c r="P1175">
        <f t="shared" si="36"/>
        <v>0</v>
      </c>
      <c r="Q1175" s="1"/>
      <c r="S1175">
        <v>138524</v>
      </c>
    </row>
    <row r="1176" spans="1:19" x14ac:dyDescent="0.3">
      <c r="A1176">
        <v>138541</v>
      </c>
      <c r="C1176" t="s">
        <v>113</v>
      </c>
      <c r="D1176" t="s">
        <v>129</v>
      </c>
      <c r="E1176" t="s">
        <v>112</v>
      </c>
      <c r="F1176" t="s">
        <v>61</v>
      </c>
      <c r="G1176" t="s">
        <v>112</v>
      </c>
      <c r="H1176" t="s">
        <v>61</v>
      </c>
      <c r="I1176">
        <f t="shared" si="37"/>
        <v>0</v>
      </c>
      <c r="J1176">
        <v>138541</v>
      </c>
      <c r="K1176">
        <v>23</v>
      </c>
      <c r="L1176">
        <v>690</v>
      </c>
      <c r="M1176">
        <v>621</v>
      </c>
      <c r="N1176" s="128">
        <v>0.96618357487922701</v>
      </c>
      <c r="O1176" s="1">
        <v>42851</v>
      </c>
      <c r="P1176">
        <f t="shared" si="36"/>
        <v>0</v>
      </c>
      <c r="Q1176" s="1"/>
      <c r="S1176">
        <v>138541</v>
      </c>
    </row>
    <row r="1177" spans="1:19" x14ac:dyDescent="0.3">
      <c r="A1177">
        <v>138623</v>
      </c>
      <c r="C1177" t="s">
        <v>113</v>
      </c>
      <c r="D1177" t="s">
        <v>129</v>
      </c>
      <c r="E1177" t="s">
        <v>112</v>
      </c>
      <c r="F1177" t="s">
        <v>61</v>
      </c>
      <c r="G1177" t="s">
        <v>112</v>
      </c>
      <c r="H1177" t="s">
        <v>61</v>
      </c>
      <c r="I1177">
        <f t="shared" si="37"/>
        <v>0</v>
      </c>
      <c r="J1177">
        <v>138623</v>
      </c>
      <c r="K1177">
        <v>24</v>
      </c>
      <c r="L1177">
        <v>683</v>
      </c>
      <c r="M1177">
        <v>726</v>
      </c>
      <c r="N1177" s="128">
        <v>-0.515031740328183</v>
      </c>
      <c r="O1177" s="1">
        <v>42838</v>
      </c>
      <c r="P1177">
        <f t="shared" si="36"/>
        <v>0</v>
      </c>
      <c r="Q1177" s="1"/>
      <c r="S1177">
        <v>138623</v>
      </c>
    </row>
    <row r="1178" spans="1:19" x14ac:dyDescent="0.3">
      <c r="A1178">
        <v>138661</v>
      </c>
      <c r="C1178" t="s">
        <v>113</v>
      </c>
      <c r="D1178" t="s">
        <v>129</v>
      </c>
      <c r="E1178" t="s">
        <v>112</v>
      </c>
      <c r="F1178" t="s">
        <v>61</v>
      </c>
      <c r="G1178" t="s">
        <v>112</v>
      </c>
      <c r="H1178" t="s">
        <v>61</v>
      </c>
      <c r="I1178">
        <f t="shared" si="37"/>
        <v>0</v>
      </c>
      <c r="J1178">
        <v>138661</v>
      </c>
      <c r="K1178">
        <v>25</v>
      </c>
      <c r="L1178">
        <v>782</v>
      </c>
      <c r="M1178">
        <v>893</v>
      </c>
      <c r="N1178" s="128">
        <v>-1.0808705389746336</v>
      </c>
      <c r="O1178" s="1">
        <v>42756</v>
      </c>
      <c r="P1178">
        <f t="shared" si="36"/>
        <v>0</v>
      </c>
      <c r="Q1178" s="1"/>
      <c r="S1178">
        <v>138661</v>
      </c>
    </row>
    <row r="1179" spans="1:19" x14ac:dyDescent="0.3">
      <c r="A1179">
        <v>138698</v>
      </c>
      <c r="C1179" t="s">
        <v>115</v>
      </c>
      <c r="D1179" t="s">
        <v>130</v>
      </c>
      <c r="E1179" t="s">
        <v>112</v>
      </c>
      <c r="F1179" t="s">
        <v>61</v>
      </c>
      <c r="G1179" t="s">
        <v>112</v>
      </c>
      <c r="H1179" t="s">
        <v>61</v>
      </c>
      <c r="I1179">
        <f t="shared" si="37"/>
        <v>0</v>
      </c>
      <c r="J1179">
        <v>138698</v>
      </c>
      <c r="K1179">
        <v>27</v>
      </c>
      <c r="L1179">
        <v>960</v>
      </c>
      <c r="M1179">
        <v>1171</v>
      </c>
      <c r="N1179" s="128">
        <v>-1.5668510748895408</v>
      </c>
      <c r="O1179" s="1">
        <v>42780</v>
      </c>
      <c r="P1179">
        <f t="shared" si="36"/>
        <v>0</v>
      </c>
      <c r="Q1179" s="1"/>
      <c r="S1179">
        <v>138698</v>
      </c>
    </row>
    <row r="1180" spans="1:19" x14ac:dyDescent="0.3">
      <c r="A1180">
        <v>138707</v>
      </c>
      <c r="C1180" t="s">
        <v>115</v>
      </c>
      <c r="D1180" t="s">
        <v>130</v>
      </c>
      <c r="E1180" t="s">
        <v>112</v>
      </c>
      <c r="F1180" t="s">
        <v>61</v>
      </c>
      <c r="G1180" t="s">
        <v>112</v>
      </c>
      <c r="H1180" t="s">
        <v>61</v>
      </c>
      <c r="I1180">
        <f t="shared" si="37"/>
        <v>0</v>
      </c>
      <c r="J1180">
        <v>138707</v>
      </c>
      <c r="K1180">
        <v>27</v>
      </c>
      <c r="L1180">
        <v>1055</v>
      </c>
      <c r="M1180">
        <v>1199</v>
      </c>
      <c r="N1180" s="128">
        <v>-1.0443485513290058</v>
      </c>
      <c r="O1180" s="1">
        <v>42670</v>
      </c>
      <c r="P1180">
        <f t="shared" si="36"/>
        <v>0</v>
      </c>
      <c r="Q1180" s="1"/>
      <c r="S1180">
        <v>138707</v>
      </c>
    </row>
    <row r="1181" spans="1:19" x14ac:dyDescent="0.3">
      <c r="A1181">
        <v>138854</v>
      </c>
      <c r="C1181" t="s">
        <v>113</v>
      </c>
      <c r="D1181" t="s">
        <v>129</v>
      </c>
      <c r="E1181" t="s">
        <v>112</v>
      </c>
      <c r="F1181" t="s">
        <v>61</v>
      </c>
      <c r="G1181" t="s">
        <v>112</v>
      </c>
      <c r="H1181" t="s">
        <v>61</v>
      </c>
      <c r="I1181">
        <f t="shared" si="37"/>
        <v>0</v>
      </c>
      <c r="J1181">
        <v>138854</v>
      </c>
      <c r="K1181">
        <v>25</v>
      </c>
      <c r="L1181">
        <v>753</v>
      </c>
      <c r="M1181">
        <v>819</v>
      </c>
      <c r="N1181" s="128">
        <v>-0.70074852683548339</v>
      </c>
      <c r="O1181" s="1">
        <v>42810</v>
      </c>
      <c r="P1181">
        <f t="shared" si="36"/>
        <v>0</v>
      </c>
      <c r="Q1181" s="1"/>
      <c r="S1181">
        <v>138854</v>
      </c>
    </row>
    <row r="1182" spans="1:19" x14ac:dyDescent="0.3">
      <c r="A1182">
        <v>138880</v>
      </c>
      <c r="C1182" t="s">
        <v>111</v>
      </c>
      <c r="D1182" t="s">
        <v>130</v>
      </c>
      <c r="E1182" t="s">
        <v>112</v>
      </c>
      <c r="F1182" t="s">
        <v>61</v>
      </c>
      <c r="G1182" t="s">
        <v>112</v>
      </c>
      <c r="H1182" t="s">
        <v>61</v>
      </c>
      <c r="I1182">
        <f t="shared" si="37"/>
        <v>0</v>
      </c>
      <c r="J1182">
        <v>138880</v>
      </c>
      <c r="K1182">
        <v>25</v>
      </c>
      <c r="L1182">
        <v>890</v>
      </c>
      <c r="M1182">
        <v>893</v>
      </c>
      <c r="N1182" s="128">
        <v>-2.9212717269584691E-2</v>
      </c>
      <c r="O1182" s="1">
        <v>42766</v>
      </c>
      <c r="P1182">
        <f t="shared" si="36"/>
        <v>0</v>
      </c>
      <c r="Q1182" s="1"/>
      <c r="S1182">
        <v>138880</v>
      </c>
    </row>
    <row r="1183" spans="1:19" x14ac:dyDescent="0.3">
      <c r="A1183">
        <v>138886</v>
      </c>
      <c r="C1183" t="s">
        <v>111</v>
      </c>
      <c r="D1183" t="s">
        <v>130</v>
      </c>
      <c r="E1183" t="s">
        <v>112</v>
      </c>
      <c r="F1183" t="s">
        <v>61</v>
      </c>
      <c r="G1183" t="s">
        <v>112</v>
      </c>
      <c r="H1183" t="s">
        <v>61</v>
      </c>
      <c r="I1183">
        <f t="shared" si="37"/>
        <v>0</v>
      </c>
      <c r="J1183">
        <v>138886</v>
      </c>
      <c r="K1183">
        <v>27</v>
      </c>
      <c r="L1183">
        <v>925</v>
      </c>
      <c r="M1183">
        <v>1176</v>
      </c>
      <c r="N1183" s="128">
        <v>-1.8559597752144334</v>
      </c>
      <c r="O1183" s="1">
        <v>42737</v>
      </c>
      <c r="P1183">
        <f t="shared" si="36"/>
        <v>0</v>
      </c>
      <c r="Q1183" s="1"/>
      <c r="S1183">
        <v>138886</v>
      </c>
    </row>
    <row r="1184" spans="1:19" x14ac:dyDescent="0.3">
      <c r="A1184">
        <v>138887</v>
      </c>
      <c r="C1184" t="s">
        <v>111</v>
      </c>
      <c r="D1184" t="s">
        <v>130</v>
      </c>
      <c r="E1184" t="s">
        <v>112</v>
      </c>
      <c r="F1184" t="s">
        <v>61</v>
      </c>
      <c r="G1184" t="s">
        <v>112</v>
      </c>
      <c r="H1184" t="s">
        <v>61</v>
      </c>
      <c r="I1184">
        <f t="shared" si="37"/>
        <v>0</v>
      </c>
      <c r="J1184">
        <v>138887</v>
      </c>
      <c r="K1184">
        <v>27</v>
      </c>
      <c r="L1184">
        <v>807</v>
      </c>
      <c r="M1184">
        <v>1176</v>
      </c>
      <c r="N1184" s="128">
        <v>-2.7284826974267968</v>
      </c>
      <c r="O1184" s="1">
        <v>42737</v>
      </c>
      <c r="P1184">
        <f t="shared" si="36"/>
        <v>0</v>
      </c>
      <c r="Q1184" s="1"/>
      <c r="S1184">
        <v>138887</v>
      </c>
    </row>
    <row r="1185" spans="1:19" x14ac:dyDescent="0.3">
      <c r="A1185">
        <v>138941</v>
      </c>
      <c r="C1185" t="s">
        <v>111</v>
      </c>
      <c r="D1185" t="s">
        <v>130</v>
      </c>
      <c r="E1185" t="s">
        <v>112</v>
      </c>
      <c r="F1185" t="s">
        <v>61</v>
      </c>
      <c r="G1185" t="s">
        <v>112</v>
      </c>
      <c r="H1185" t="s">
        <v>61</v>
      </c>
      <c r="I1185">
        <f t="shared" si="37"/>
        <v>0</v>
      </c>
      <c r="J1185">
        <v>138941</v>
      </c>
      <c r="K1185">
        <v>25</v>
      </c>
      <c r="L1185">
        <v>790</v>
      </c>
      <c r="M1185">
        <v>893</v>
      </c>
      <c r="N1185" s="128">
        <v>-1.0029699595890744</v>
      </c>
      <c r="O1185" s="1">
        <v>42717</v>
      </c>
      <c r="P1185">
        <f t="shared" si="36"/>
        <v>0</v>
      </c>
      <c r="Q1185" s="1"/>
      <c r="S1185">
        <v>138941</v>
      </c>
    </row>
    <row r="1186" spans="1:19" x14ac:dyDescent="0.3">
      <c r="A1186">
        <v>138945</v>
      </c>
      <c r="C1186" t="s">
        <v>113</v>
      </c>
      <c r="D1186" t="s">
        <v>129</v>
      </c>
      <c r="E1186" t="s">
        <v>112</v>
      </c>
      <c r="F1186" t="s">
        <v>61</v>
      </c>
      <c r="G1186" t="s">
        <v>112</v>
      </c>
      <c r="H1186" t="s">
        <v>61</v>
      </c>
      <c r="I1186">
        <f t="shared" si="37"/>
        <v>0</v>
      </c>
      <c r="J1186">
        <v>138945</v>
      </c>
      <c r="K1186">
        <v>26</v>
      </c>
      <c r="L1186">
        <v>945</v>
      </c>
      <c r="M1186">
        <v>933</v>
      </c>
      <c r="N1186" s="128">
        <v>0.11184118551656648</v>
      </c>
      <c r="O1186" s="1">
        <v>42859</v>
      </c>
      <c r="P1186">
        <f t="shared" si="36"/>
        <v>0</v>
      </c>
      <c r="Q1186" s="1"/>
      <c r="S1186">
        <v>138945</v>
      </c>
    </row>
    <row r="1187" spans="1:19" x14ac:dyDescent="0.3">
      <c r="A1187">
        <v>138965</v>
      </c>
      <c r="C1187" t="s">
        <v>113</v>
      </c>
      <c r="D1187" t="s">
        <v>129</v>
      </c>
      <c r="E1187" t="s">
        <v>112</v>
      </c>
      <c r="F1187" t="s">
        <v>61</v>
      </c>
      <c r="G1187" t="s">
        <v>112</v>
      </c>
      <c r="H1187" t="s">
        <v>61</v>
      </c>
      <c r="I1187">
        <f t="shared" si="37"/>
        <v>0</v>
      </c>
      <c r="J1187">
        <v>138965</v>
      </c>
      <c r="K1187">
        <v>26</v>
      </c>
      <c r="L1187">
        <v>935</v>
      </c>
      <c r="M1187">
        <v>1021</v>
      </c>
      <c r="N1187" s="128">
        <v>-0.73244474726397812</v>
      </c>
      <c r="O1187" s="1">
        <v>42704</v>
      </c>
      <c r="P1187">
        <f t="shared" si="36"/>
        <v>0</v>
      </c>
      <c r="Q1187" s="1"/>
      <c r="S1187">
        <v>138965</v>
      </c>
    </row>
    <row r="1188" spans="1:19" x14ac:dyDescent="0.3">
      <c r="A1188">
        <v>138995</v>
      </c>
      <c r="C1188" t="s">
        <v>111</v>
      </c>
      <c r="D1188" t="s">
        <v>130</v>
      </c>
      <c r="E1188" t="s">
        <v>114</v>
      </c>
      <c r="F1188" t="s">
        <v>60</v>
      </c>
      <c r="G1188" t="s">
        <v>112</v>
      </c>
      <c r="H1188" t="s">
        <v>61</v>
      </c>
      <c r="I1188">
        <f t="shared" si="37"/>
        <v>0</v>
      </c>
      <c r="J1188">
        <v>138995</v>
      </c>
      <c r="K1188">
        <v>24</v>
      </c>
      <c r="L1188">
        <v>530</v>
      </c>
      <c r="M1188">
        <v>744</v>
      </c>
      <c r="N1188" s="128">
        <v>-2.5011687704534831</v>
      </c>
      <c r="O1188" s="1">
        <v>42788</v>
      </c>
      <c r="P1188">
        <f t="shared" si="36"/>
        <v>0</v>
      </c>
      <c r="Q1188" s="1"/>
      <c r="S1188">
        <v>138995</v>
      </c>
    </row>
    <row r="1189" spans="1:19" x14ac:dyDescent="0.3">
      <c r="A1189">
        <v>139005</v>
      </c>
      <c r="C1189" t="s">
        <v>111</v>
      </c>
      <c r="D1189" t="s">
        <v>130</v>
      </c>
      <c r="E1189" t="s">
        <v>112</v>
      </c>
      <c r="F1189" t="s">
        <v>61</v>
      </c>
      <c r="G1189" t="s">
        <v>114</v>
      </c>
      <c r="H1189" t="s">
        <v>60</v>
      </c>
      <c r="I1189">
        <f t="shared" si="37"/>
        <v>0</v>
      </c>
      <c r="J1189">
        <v>139005</v>
      </c>
      <c r="K1189">
        <v>26</v>
      </c>
      <c r="L1189">
        <v>851</v>
      </c>
      <c r="M1189">
        <v>933</v>
      </c>
      <c r="N1189" s="128">
        <v>-0.76424810102987095</v>
      </c>
      <c r="O1189" s="1">
        <v>42788</v>
      </c>
      <c r="P1189">
        <f t="shared" si="36"/>
        <v>0</v>
      </c>
      <c r="Q1189" s="1"/>
      <c r="S1189">
        <v>139005</v>
      </c>
    </row>
    <row r="1190" spans="1:19" x14ac:dyDescent="0.3">
      <c r="A1190">
        <v>139006</v>
      </c>
      <c r="C1190" t="s">
        <v>111</v>
      </c>
      <c r="D1190" t="s">
        <v>130</v>
      </c>
      <c r="E1190" t="s">
        <v>112</v>
      </c>
      <c r="F1190" t="s">
        <v>61</v>
      </c>
      <c r="G1190" t="s">
        <v>112</v>
      </c>
      <c r="H1190" t="s">
        <v>61</v>
      </c>
      <c r="I1190">
        <f t="shared" si="37"/>
        <v>0</v>
      </c>
      <c r="J1190">
        <v>139006</v>
      </c>
      <c r="K1190">
        <v>26</v>
      </c>
      <c r="L1190">
        <v>894</v>
      </c>
      <c r="M1190">
        <v>933</v>
      </c>
      <c r="N1190" s="128">
        <v>-0.36348385292884106</v>
      </c>
      <c r="O1190" s="1">
        <v>42852</v>
      </c>
      <c r="P1190">
        <f t="shared" si="36"/>
        <v>0</v>
      </c>
      <c r="Q1190" s="1"/>
      <c r="S1190">
        <v>139006</v>
      </c>
    </row>
    <row r="1191" spans="1:19" x14ac:dyDescent="0.3">
      <c r="A1191">
        <v>139007</v>
      </c>
      <c r="C1191" t="s">
        <v>113</v>
      </c>
      <c r="D1191" t="s">
        <v>129</v>
      </c>
      <c r="E1191" t="s">
        <v>112</v>
      </c>
      <c r="F1191" t="s">
        <v>61</v>
      </c>
      <c r="G1191" t="s">
        <v>112</v>
      </c>
      <c r="H1191" t="s">
        <v>61</v>
      </c>
      <c r="I1191">
        <f t="shared" si="37"/>
        <v>0</v>
      </c>
      <c r="J1191">
        <v>139007</v>
      </c>
      <c r="K1191">
        <v>25</v>
      </c>
      <c r="L1191">
        <v>920</v>
      </c>
      <c r="M1191">
        <v>897</v>
      </c>
      <c r="N1191" s="128">
        <v>0.2229654403567447</v>
      </c>
      <c r="O1191" s="1">
        <v>42733</v>
      </c>
      <c r="P1191">
        <f t="shared" si="36"/>
        <v>0</v>
      </c>
      <c r="Q1191" s="1"/>
      <c r="S1191">
        <v>139007</v>
      </c>
    </row>
    <row r="1192" spans="1:19" x14ac:dyDescent="0.3">
      <c r="A1192">
        <v>139020</v>
      </c>
      <c r="C1192" t="s">
        <v>113</v>
      </c>
      <c r="D1192" t="s">
        <v>129</v>
      </c>
      <c r="E1192" t="s">
        <v>112</v>
      </c>
      <c r="F1192" t="s">
        <v>61</v>
      </c>
      <c r="G1192" t="s">
        <v>112</v>
      </c>
      <c r="H1192" t="s">
        <v>61</v>
      </c>
      <c r="I1192">
        <f t="shared" si="37"/>
        <v>0</v>
      </c>
      <c r="J1192">
        <v>139020</v>
      </c>
      <c r="K1192">
        <v>23</v>
      </c>
      <c r="L1192">
        <v>670</v>
      </c>
      <c r="M1192">
        <v>673</v>
      </c>
      <c r="N1192" s="128">
        <v>-3.8762193940177006E-2</v>
      </c>
      <c r="O1192" s="1">
        <v>42762</v>
      </c>
      <c r="P1192">
        <f t="shared" si="36"/>
        <v>0</v>
      </c>
      <c r="Q1192" s="1"/>
      <c r="S1192">
        <v>139020</v>
      </c>
    </row>
    <row r="1193" spans="1:19" x14ac:dyDescent="0.3">
      <c r="A1193">
        <v>139032</v>
      </c>
      <c r="C1193" t="s">
        <v>113</v>
      </c>
      <c r="D1193" t="s">
        <v>129</v>
      </c>
      <c r="E1193" t="s">
        <v>112</v>
      </c>
      <c r="F1193" t="s">
        <v>61</v>
      </c>
      <c r="G1193" t="s">
        <v>112</v>
      </c>
      <c r="H1193" t="s">
        <v>61</v>
      </c>
      <c r="I1193">
        <f t="shared" si="37"/>
        <v>0</v>
      </c>
      <c r="J1193">
        <v>139032</v>
      </c>
      <c r="K1193">
        <v>27</v>
      </c>
      <c r="L1193">
        <v>1220</v>
      </c>
      <c r="M1193">
        <v>1222</v>
      </c>
      <c r="N1193" s="128">
        <v>-1.423183661851562E-2</v>
      </c>
      <c r="O1193" s="1">
        <v>42589</v>
      </c>
      <c r="P1193">
        <f t="shared" si="36"/>
        <v>0</v>
      </c>
      <c r="Q1193" s="1"/>
      <c r="S1193">
        <v>139032</v>
      </c>
    </row>
    <row r="1194" spans="1:19" x14ac:dyDescent="0.3">
      <c r="A1194">
        <v>139076</v>
      </c>
      <c r="C1194" t="s">
        <v>113</v>
      </c>
      <c r="D1194" t="s">
        <v>129</v>
      </c>
      <c r="E1194" t="s">
        <v>112</v>
      </c>
      <c r="F1194" t="s">
        <v>61</v>
      </c>
      <c r="G1194" t="s">
        <v>112</v>
      </c>
      <c r="H1194" t="s">
        <v>61</v>
      </c>
      <c r="I1194">
        <f t="shared" si="37"/>
        <v>0</v>
      </c>
      <c r="J1194">
        <v>139076</v>
      </c>
      <c r="K1194">
        <v>23</v>
      </c>
      <c r="L1194">
        <v>473</v>
      </c>
      <c r="M1194">
        <v>589</v>
      </c>
      <c r="N1194" s="128">
        <v>-1.7125562855244705</v>
      </c>
      <c r="O1194" s="1">
        <v>42690</v>
      </c>
      <c r="P1194">
        <f t="shared" si="36"/>
        <v>0</v>
      </c>
      <c r="Q1194" s="1"/>
      <c r="S1194">
        <v>139076</v>
      </c>
    </row>
    <row r="1195" spans="1:19" x14ac:dyDescent="0.3">
      <c r="A1195">
        <v>139141</v>
      </c>
      <c r="C1195" t="s">
        <v>113</v>
      </c>
      <c r="D1195" t="s">
        <v>129</v>
      </c>
      <c r="E1195" t="s">
        <v>112</v>
      </c>
      <c r="F1195" t="s">
        <v>61</v>
      </c>
      <c r="G1195" t="s">
        <v>112</v>
      </c>
      <c r="H1195" t="s">
        <v>61</v>
      </c>
      <c r="I1195">
        <f t="shared" si="37"/>
        <v>0</v>
      </c>
      <c r="J1195">
        <v>139141</v>
      </c>
      <c r="K1195">
        <v>24</v>
      </c>
      <c r="L1195">
        <v>782</v>
      </c>
      <c r="M1195">
        <v>778</v>
      </c>
      <c r="N1195" s="128">
        <v>4.4707723259193026E-2</v>
      </c>
      <c r="O1195" s="1">
        <v>42845</v>
      </c>
      <c r="P1195">
        <f t="shared" si="36"/>
        <v>0</v>
      </c>
      <c r="Q1195" s="1"/>
      <c r="S1195">
        <v>139141</v>
      </c>
    </row>
    <row r="1196" spans="1:19" x14ac:dyDescent="0.3">
      <c r="A1196">
        <v>139202</v>
      </c>
      <c r="C1196" t="s">
        <v>113</v>
      </c>
      <c r="D1196" t="s">
        <v>129</v>
      </c>
      <c r="E1196" t="s">
        <v>112</v>
      </c>
      <c r="F1196" t="s">
        <v>61</v>
      </c>
      <c r="G1196" t="s">
        <v>112</v>
      </c>
      <c r="H1196" t="s">
        <v>61</v>
      </c>
      <c r="I1196">
        <f t="shared" si="37"/>
        <v>0</v>
      </c>
      <c r="J1196">
        <v>139202</v>
      </c>
      <c r="K1196">
        <v>25</v>
      </c>
      <c r="L1196">
        <v>633</v>
      </c>
      <c r="M1196">
        <v>838</v>
      </c>
      <c r="N1196" s="128">
        <v>-2.1272180139047419</v>
      </c>
      <c r="O1196" s="1">
        <v>42866</v>
      </c>
      <c r="P1196">
        <f t="shared" si="36"/>
        <v>0</v>
      </c>
      <c r="Q1196" s="1"/>
      <c r="S1196">
        <v>139202</v>
      </c>
    </row>
    <row r="1197" spans="1:19" x14ac:dyDescent="0.3">
      <c r="A1197">
        <v>139263</v>
      </c>
      <c r="C1197" t="s">
        <v>111</v>
      </c>
      <c r="D1197" t="s">
        <v>130</v>
      </c>
      <c r="E1197" t="s">
        <v>112</v>
      </c>
      <c r="F1197" t="s">
        <v>61</v>
      </c>
      <c r="G1197" t="s">
        <v>112</v>
      </c>
      <c r="H1197" t="s">
        <v>61</v>
      </c>
      <c r="I1197">
        <f t="shared" si="37"/>
        <v>0</v>
      </c>
      <c r="J1197">
        <v>139263</v>
      </c>
      <c r="K1197">
        <v>24</v>
      </c>
      <c r="L1197">
        <v>597</v>
      </c>
      <c r="M1197">
        <v>708</v>
      </c>
      <c r="N1197" s="128">
        <v>-1.363301400147384</v>
      </c>
      <c r="O1197" s="1">
        <v>42804</v>
      </c>
      <c r="P1197">
        <f t="shared" si="36"/>
        <v>0</v>
      </c>
      <c r="Q1197" s="1"/>
      <c r="S1197">
        <v>139263</v>
      </c>
    </row>
    <row r="1198" spans="1:19" x14ac:dyDescent="0.3">
      <c r="A1198">
        <v>139267</v>
      </c>
      <c r="C1198" t="s">
        <v>111</v>
      </c>
      <c r="D1198" t="s">
        <v>130</v>
      </c>
      <c r="E1198" t="s">
        <v>112</v>
      </c>
      <c r="F1198" t="s">
        <v>61</v>
      </c>
      <c r="G1198" t="s">
        <v>112</v>
      </c>
      <c r="H1198" t="s">
        <v>61</v>
      </c>
      <c r="I1198">
        <f t="shared" si="37"/>
        <v>0</v>
      </c>
      <c r="J1198">
        <v>139267</v>
      </c>
      <c r="K1198">
        <v>24</v>
      </c>
      <c r="L1198">
        <v>410</v>
      </c>
      <c r="M1198">
        <v>708</v>
      </c>
      <c r="N1198" s="128">
        <v>-3.6600343895848684</v>
      </c>
      <c r="O1198" s="1">
        <v>42801</v>
      </c>
      <c r="P1198">
        <f t="shared" si="36"/>
        <v>0</v>
      </c>
      <c r="Q1198" s="1"/>
      <c r="S1198">
        <v>139267</v>
      </c>
    </row>
    <row r="1199" spans="1:19" x14ac:dyDescent="0.3">
      <c r="A1199">
        <v>139288</v>
      </c>
      <c r="C1199" t="s">
        <v>113</v>
      </c>
      <c r="D1199" t="s">
        <v>129</v>
      </c>
      <c r="E1199" t="s">
        <v>112</v>
      </c>
      <c r="F1199" t="s">
        <v>61</v>
      </c>
      <c r="G1199" t="s">
        <v>112</v>
      </c>
      <c r="H1199" t="s">
        <v>61</v>
      </c>
      <c r="I1199">
        <f t="shared" si="37"/>
        <v>0</v>
      </c>
      <c r="J1199">
        <v>139288</v>
      </c>
      <c r="K1199">
        <v>25</v>
      </c>
      <c r="L1199">
        <v>775</v>
      </c>
      <c r="M1199">
        <v>897</v>
      </c>
      <c r="N1199" s="128">
        <v>-1.1826862488488197</v>
      </c>
      <c r="O1199" s="1">
        <v>42745</v>
      </c>
      <c r="P1199">
        <f t="shared" si="36"/>
        <v>0</v>
      </c>
      <c r="Q1199" s="1"/>
      <c r="S1199">
        <v>139288</v>
      </c>
    </row>
    <row r="1200" spans="1:19" x14ac:dyDescent="0.3">
      <c r="A1200">
        <v>139330</v>
      </c>
      <c r="C1200" t="s">
        <v>113</v>
      </c>
      <c r="D1200" t="s">
        <v>129</v>
      </c>
      <c r="E1200" t="s">
        <v>112</v>
      </c>
      <c r="F1200" t="s">
        <v>61</v>
      </c>
      <c r="G1200" t="s">
        <v>112</v>
      </c>
      <c r="H1200" t="s">
        <v>61</v>
      </c>
      <c r="I1200">
        <f t="shared" si="37"/>
        <v>0</v>
      </c>
      <c r="J1200">
        <v>139330</v>
      </c>
      <c r="K1200">
        <v>24</v>
      </c>
      <c r="L1200">
        <v>690</v>
      </c>
      <c r="M1200">
        <v>800</v>
      </c>
      <c r="N1200" s="128">
        <v>-1.1956521739130435</v>
      </c>
      <c r="O1200" s="1">
        <v>42790</v>
      </c>
      <c r="P1200">
        <f t="shared" si="36"/>
        <v>0</v>
      </c>
      <c r="Q1200" s="1"/>
      <c r="S1200">
        <v>139330</v>
      </c>
    </row>
    <row r="1201" spans="1:19" x14ac:dyDescent="0.3">
      <c r="A1201">
        <v>139360</v>
      </c>
      <c r="C1201" t="s">
        <v>113</v>
      </c>
      <c r="D1201" t="s">
        <v>129</v>
      </c>
      <c r="E1201" t="s">
        <v>112</v>
      </c>
      <c r="F1201" t="s">
        <v>61</v>
      </c>
      <c r="G1201" t="s">
        <v>112</v>
      </c>
      <c r="H1201" t="s">
        <v>61</v>
      </c>
      <c r="I1201">
        <f t="shared" si="37"/>
        <v>0</v>
      </c>
      <c r="J1201">
        <v>139360</v>
      </c>
      <c r="K1201">
        <v>27</v>
      </c>
      <c r="L1201">
        <v>1136</v>
      </c>
      <c r="M1201">
        <v>1108</v>
      </c>
      <c r="N1201" s="128">
        <v>0.21974572280646679</v>
      </c>
      <c r="O1201" s="1">
        <v>42697</v>
      </c>
      <c r="P1201">
        <f t="shared" si="36"/>
        <v>0</v>
      </c>
      <c r="Q1201" s="1"/>
      <c r="S1201">
        <v>139360</v>
      </c>
    </row>
    <row r="1202" spans="1:19" x14ac:dyDescent="0.3">
      <c r="A1202">
        <v>139390</v>
      </c>
      <c r="C1202" t="s">
        <v>113</v>
      </c>
      <c r="D1202" t="s">
        <v>129</v>
      </c>
      <c r="E1202" t="s">
        <v>112</v>
      </c>
      <c r="F1202" t="s">
        <v>61</v>
      </c>
      <c r="G1202" t="s">
        <v>112</v>
      </c>
      <c r="H1202" t="s">
        <v>61</v>
      </c>
      <c r="I1202">
        <f t="shared" si="37"/>
        <v>0</v>
      </c>
      <c r="J1202">
        <v>139390</v>
      </c>
      <c r="K1202">
        <v>27</v>
      </c>
      <c r="L1202">
        <v>1050</v>
      </c>
      <c r="M1202">
        <v>1176</v>
      </c>
      <c r="N1202" s="128">
        <v>-0.93167701863354035</v>
      </c>
      <c r="O1202" s="1">
        <v>42750</v>
      </c>
      <c r="P1202">
        <f t="shared" si="36"/>
        <v>0</v>
      </c>
      <c r="Q1202" s="1"/>
      <c r="S1202">
        <v>139390</v>
      </c>
    </row>
    <row r="1203" spans="1:19" x14ac:dyDescent="0.3">
      <c r="A1203">
        <v>139568</v>
      </c>
      <c r="C1203" t="s">
        <v>113</v>
      </c>
      <c r="D1203" t="s">
        <v>129</v>
      </c>
      <c r="E1203" t="s">
        <v>112</v>
      </c>
      <c r="F1203" t="s">
        <v>61</v>
      </c>
      <c r="G1203" t="s">
        <v>112</v>
      </c>
      <c r="H1203" t="s">
        <v>61</v>
      </c>
      <c r="I1203">
        <f t="shared" si="37"/>
        <v>0</v>
      </c>
      <c r="J1203">
        <v>139568</v>
      </c>
      <c r="K1203">
        <v>26</v>
      </c>
      <c r="L1203">
        <v>885</v>
      </c>
      <c r="M1203">
        <v>996</v>
      </c>
      <c r="N1203" s="128">
        <v>-0.96909376636982714</v>
      </c>
      <c r="O1203" s="1">
        <v>42774</v>
      </c>
      <c r="P1203">
        <f t="shared" si="36"/>
        <v>0</v>
      </c>
      <c r="Q1203" s="1"/>
      <c r="S1203">
        <v>139568</v>
      </c>
    </row>
    <row r="1204" spans="1:19" x14ac:dyDescent="0.3">
      <c r="A1204">
        <v>139590</v>
      </c>
      <c r="C1204" t="s">
        <v>113</v>
      </c>
      <c r="D1204" t="s">
        <v>129</v>
      </c>
      <c r="E1204" t="s">
        <v>112</v>
      </c>
      <c r="F1204" t="s">
        <v>61</v>
      </c>
      <c r="G1204" t="s">
        <v>112</v>
      </c>
      <c r="H1204" t="s">
        <v>61</v>
      </c>
      <c r="I1204">
        <f t="shared" si="37"/>
        <v>0</v>
      </c>
      <c r="J1204">
        <v>139590</v>
      </c>
      <c r="K1204">
        <v>24</v>
      </c>
      <c r="L1204">
        <v>642</v>
      </c>
      <c r="M1204">
        <v>706</v>
      </c>
      <c r="N1204" s="128">
        <v>-0.78827441803177734</v>
      </c>
      <c r="O1204" s="1">
        <v>42598</v>
      </c>
      <c r="P1204">
        <f t="shared" si="36"/>
        <v>0</v>
      </c>
      <c r="Q1204" s="1"/>
      <c r="S1204">
        <v>139590</v>
      </c>
    </row>
    <row r="1205" spans="1:19" x14ac:dyDescent="0.3">
      <c r="A1205">
        <v>139602</v>
      </c>
      <c r="C1205" t="s">
        <v>113</v>
      </c>
      <c r="D1205" t="s">
        <v>129</v>
      </c>
      <c r="E1205" t="s">
        <v>112</v>
      </c>
      <c r="F1205" t="s">
        <v>61</v>
      </c>
      <c r="G1205" t="s">
        <v>112</v>
      </c>
      <c r="H1205" t="s">
        <v>61</v>
      </c>
      <c r="I1205">
        <f t="shared" si="37"/>
        <v>0</v>
      </c>
      <c r="J1205">
        <v>139602</v>
      </c>
      <c r="K1205">
        <v>26</v>
      </c>
      <c r="L1205">
        <v>859</v>
      </c>
      <c r="M1205">
        <v>1038</v>
      </c>
      <c r="N1205" s="128">
        <v>-1.4995392477171818</v>
      </c>
      <c r="O1205" s="1">
        <v>42768</v>
      </c>
      <c r="P1205">
        <f t="shared" si="36"/>
        <v>0</v>
      </c>
      <c r="Q1205" s="1"/>
      <c r="S1205">
        <v>139602</v>
      </c>
    </row>
    <row r="1206" spans="1:19" x14ac:dyDescent="0.3">
      <c r="A1206">
        <v>139606</v>
      </c>
      <c r="C1206" t="s">
        <v>113</v>
      </c>
      <c r="D1206" t="s">
        <v>129</v>
      </c>
      <c r="E1206" t="s">
        <v>112</v>
      </c>
      <c r="F1206" t="s">
        <v>61</v>
      </c>
      <c r="G1206" t="s">
        <v>112</v>
      </c>
      <c r="H1206" t="s">
        <v>61</v>
      </c>
      <c r="I1206">
        <f t="shared" si="37"/>
        <v>0</v>
      </c>
      <c r="J1206">
        <v>139606</v>
      </c>
      <c r="K1206">
        <v>23</v>
      </c>
      <c r="L1206">
        <v>617</v>
      </c>
      <c r="M1206">
        <v>606</v>
      </c>
      <c r="N1206" s="128">
        <v>0.1578418711436361</v>
      </c>
      <c r="O1206" s="1">
        <v>42656</v>
      </c>
      <c r="P1206">
        <f t="shared" si="36"/>
        <v>0</v>
      </c>
      <c r="Q1206" s="1"/>
      <c r="S1206">
        <v>139606</v>
      </c>
    </row>
    <row r="1207" spans="1:19" x14ac:dyDescent="0.3">
      <c r="A1207">
        <v>139610</v>
      </c>
      <c r="C1207" t="s">
        <v>113</v>
      </c>
      <c r="D1207" t="s">
        <v>129</v>
      </c>
      <c r="E1207" t="s">
        <v>112</v>
      </c>
      <c r="F1207" t="s">
        <v>61</v>
      </c>
      <c r="G1207" t="s">
        <v>112</v>
      </c>
      <c r="H1207" t="s">
        <v>61</v>
      </c>
      <c r="I1207">
        <f t="shared" si="37"/>
        <v>0</v>
      </c>
      <c r="J1207">
        <v>139610</v>
      </c>
      <c r="K1207">
        <v>24</v>
      </c>
      <c r="L1207">
        <v>696</v>
      </c>
      <c r="M1207">
        <v>800</v>
      </c>
      <c r="N1207" s="128">
        <v>-1.1304347826086956</v>
      </c>
      <c r="O1207" s="1">
        <v>42672</v>
      </c>
      <c r="P1207">
        <f t="shared" si="36"/>
        <v>0</v>
      </c>
      <c r="Q1207" s="1"/>
      <c r="S1207">
        <v>139610</v>
      </c>
    </row>
    <row r="1208" spans="1:19" x14ac:dyDescent="0.3">
      <c r="A1208">
        <v>139612</v>
      </c>
      <c r="C1208" t="s">
        <v>113</v>
      </c>
      <c r="D1208" t="s">
        <v>129</v>
      </c>
      <c r="E1208" t="s">
        <v>112</v>
      </c>
      <c r="F1208" t="s">
        <v>61</v>
      </c>
      <c r="G1208" t="s">
        <v>112</v>
      </c>
      <c r="H1208" t="s">
        <v>61</v>
      </c>
      <c r="I1208">
        <f t="shared" si="37"/>
        <v>0</v>
      </c>
      <c r="J1208">
        <v>139612</v>
      </c>
      <c r="K1208">
        <v>23</v>
      </c>
      <c r="L1208">
        <v>654</v>
      </c>
      <c r="M1208">
        <v>573</v>
      </c>
      <c r="N1208" s="128">
        <v>1.2292283177782837</v>
      </c>
      <c r="O1208" s="1">
        <v>42719</v>
      </c>
      <c r="P1208">
        <f t="shared" si="36"/>
        <v>0</v>
      </c>
      <c r="Q1208" s="1"/>
      <c r="S1208">
        <v>139612</v>
      </c>
    </row>
    <row r="1209" spans="1:19" x14ac:dyDescent="0.3">
      <c r="A1209">
        <v>139630</v>
      </c>
      <c r="C1209" t="s">
        <v>113</v>
      </c>
      <c r="D1209" t="s">
        <v>129</v>
      </c>
      <c r="E1209" t="s">
        <v>112</v>
      </c>
      <c r="F1209" t="s">
        <v>61</v>
      </c>
      <c r="G1209" t="s">
        <v>114</v>
      </c>
      <c r="H1209" t="s">
        <v>60</v>
      </c>
      <c r="I1209">
        <f t="shared" si="37"/>
        <v>0</v>
      </c>
      <c r="J1209">
        <v>139630</v>
      </c>
      <c r="K1209">
        <v>24</v>
      </c>
      <c r="L1209">
        <v>695</v>
      </c>
      <c r="M1209">
        <v>744</v>
      </c>
      <c r="N1209" s="128">
        <v>-0.57269752220663861</v>
      </c>
      <c r="O1209" s="1">
        <v>42823</v>
      </c>
      <c r="P1209">
        <f t="shared" si="36"/>
        <v>0</v>
      </c>
      <c r="Q1209" s="1"/>
      <c r="S1209">
        <v>139630</v>
      </c>
    </row>
    <row r="1210" spans="1:19" x14ac:dyDescent="0.3">
      <c r="A1210">
        <v>139631</v>
      </c>
      <c r="C1210" t="s">
        <v>113</v>
      </c>
      <c r="D1210" t="s">
        <v>129</v>
      </c>
      <c r="E1210" t="s">
        <v>112</v>
      </c>
      <c r="F1210" t="s">
        <v>61</v>
      </c>
      <c r="G1210" t="s">
        <v>112</v>
      </c>
      <c r="H1210" t="s">
        <v>61</v>
      </c>
      <c r="I1210">
        <f t="shared" si="37"/>
        <v>0</v>
      </c>
      <c r="J1210">
        <v>139631</v>
      </c>
      <c r="K1210">
        <v>24</v>
      </c>
      <c r="L1210">
        <v>772</v>
      </c>
      <c r="M1210">
        <v>759</v>
      </c>
      <c r="N1210" s="128">
        <v>0.14893738901300335</v>
      </c>
      <c r="O1210" s="1">
        <v>42760</v>
      </c>
      <c r="P1210">
        <f t="shared" si="36"/>
        <v>0</v>
      </c>
      <c r="Q1210" s="1"/>
      <c r="S1210">
        <v>139631</v>
      </c>
    </row>
    <row r="1211" spans="1:19" x14ac:dyDescent="0.3">
      <c r="A1211">
        <v>139641</v>
      </c>
      <c r="C1211" t="s">
        <v>113</v>
      </c>
      <c r="D1211" t="s">
        <v>129</v>
      </c>
      <c r="E1211" t="s">
        <v>112</v>
      </c>
      <c r="F1211" t="s">
        <v>61</v>
      </c>
      <c r="G1211" t="s">
        <v>112</v>
      </c>
      <c r="H1211" t="s">
        <v>61</v>
      </c>
      <c r="I1211">
        <f t="shared" si="37"/>
        <v>0</v>
      </c>
      <c r="J1211">
        <v>139641</v>
      </c>
      <c r="K1211">
        <v>24</v>
      </c>
      <c r="L1211">
        <v>625</v>
      </c>
      <c r="M1211">
        <v>744</v>
      </c>
      <c r="N1211" s="128">
        <v>-1.3908368396446937</v>
      </c>
      <c r="O1211" s="1">
        <v>42878</v>
      </c>
      <c r="P1211">
        <f t="shared" si="36"/>
        <v>0</v>
      </c>
      <c r="Q1211" s="1"/>
      <c r="S1211">
        <v>139641</v>
      </c>
    </row>
    <row r="1212" spans="1:19" x14ac:dyDescent="0.3">
      <c r="A1212">
        <v>139674</v>
      </c>
      <c r="C1212" t="s">
        <v>111</v>
      </c>
      <c r="D1212" t="s">
        <v>130</v>
      </c>
      <c r="E1212" t="s">
        <v>112</v>
      </c>
      <c r="F1212" t="s">
        <v>61</v>
      </c>
      <c r="G1212" t="s">
        <v>112</v>
      </c>
      <c r="H1212" t="s">
        <v>61</v>
      </c>
      <c r="I1212">
        <f t="shared" si="37"/>
        <v>0</v>
      </c>
      <c r="J1212">
        <v>139674</v>
      </c>
      <c r="K1212">
        <v>25</v>
      </c>
      <c r="L1212">
        <v>800</v>
      </c>
      <c r="M1212">
        <v>917</v>
      </c>
      <c r="N1212" s="128">
        <v>-1.1094779763880329</v>
      </c>
      <c r="O1212" s="1">
        <v>42780</v>
      </c>
      <c r="P1212">
        <f t="shared" si="36"/>
        <v>0</v>
      </c>
      <c r="Q1212" s="1"/>
      <c r="S1212">
        <v>139674</v>
      </c>
    </row>
    <row r="1213" spans="1:19" x14ac:dyDescent="0.3">
      <c r="A1213">
        <v>139675</v>
      </c>
      <c r="C1213" t="s">
        <v>111</v>
      </c>
      <c r="D1213" t="s">
        <v>130</v>
      </c>
      <c r="E1213" t="s">
        <v>112</v>
      </c>
      <c r="F1213" t="s">
        <v>61</v>
      </c>
      <c r="G1213" t="s">
        <v>112</v>
      </c>
      <c r="H1213" t="s">
        <v>61</v>
      </c>
      <c r="I1213">
        <f t="shared" si="37"/>
        <v>0</v>
      </c>
      <c r="J1213">
        <v>139675</v>
      </c>
      <c r="K1213">
        <v>25</v>
      </c>
      <c r="L1213">
        <v>900</v>
      </c>
      <c r="M1213">
        <v>917</v>
      </c>
      <c r="N1213" s="128">
        <v>-0.16120620169740649</v>
      </c>
      <c r="O1213" s="1">
        <v>42780</v>
      </c>
      <c r="P1213">
        <f t="shared" si="36"/>
        <v>0</v>
      </c>
      <c r="Q1213" s="1"/>
      <c r="S1213">
        <v>139675</v>
      </c>
    </row>
    <row r="1214" spans="1:19" x14ac:dyDescent="0.3">
      <c r="A1214">
        <v>139717</v>
      </c>
      <c r="C1214" t="s">
        <v>113</v>
      </c>
      <c r="D1214" t="s">
        <v>129</v>
      </c>
      <c r="E1214" t="s">
        <v>112</v>
      </c>
      <c r="F1214" t="s">
        <v>61</v>
      </c>
      <c r="G1214" t="s">
        <v>112</v>
      </c>
      <c r="H1214" t="s">
        <v>61</v>
      </c>
      <c r="I1214">
        <f t="shared" si="37"/>
        <v>0</v>
      </c>
      <c r="J1214">
        <v>139717</v>
      </c>
      <c r="K1214">
        <v>25</v>
      </c>
      <c r="L1214">
        <v>897</v>
      </c>
      <c r="M1214">
        <v>897</v>
      </c>
      <c r="N1214" s="128">
        <v>0</v>
      </c>
      <c r="O1214" s="1">
        <v>42815</v>
      </c>
      <c r="P1214">
        <f t="shared" si="36"/>
        <v>0</v>
      </c>
      <c r="Q1214" s="1"/>
      <c r="S1214">
        <v>139717</v>
      </c>
    </row>
    <row r="1215" spans="1:19" x14ac:dyDescent="0.3">
      <c r="A1215">
        <v>139864</v>
      </c>
      <c r="C1215" t="s">
        <v>113</v>
      </c>
      <c r="D1215" t="s">
        <v>129</v>
      </c>
      <c r="E1215" t="s">
        <v>112</v>
      </c>
      <c r="F1215" t="s">
        <v>61</v>
      </c>
      <c r="G1215" t="s">
        <v>112</v>
      </c>
      <c r="H1215" t="s">
        <v>61</v>
      </c>
      <c r="I1215">
        <f t="shared" si="37"/>
        <v>0</v>
      </c>
      <c r="J1215">
        <v>139864</v>
      </c>
      <c r="K1215">
        <v>24</v>
      </c>
      <c r="L1215">
        <v>585</v>
      </c>
      <c r="M1215">
        <v>800</v>
      </c>
      <c r="N1215" s="128">
        <v>-2.3369565217391304</v>
      </c>
      <c r="O1215" s="1">
        <v>42769</v>
      </c>
      <c r="P1215">
        <f t="shared" si="36"/>
        <v>0</v>
      </c>
      <c r="Q1215" s="1"/>
      <c r="S1215">
        <v>139864</v>
      </c>
    </row>
    <row r="1216" spans="1:19" x14ac:dyDescent="0.3">
      <c r="A1216">
        <v>139869</v>
      </c>
      <c r="C1216" t="s">
        <v>113</v>
      </c>
      <c r="D1216" t="s">
        <v>129</v>
      </c>
      <c r="E1216" t="s">
        <v>112</v>
      </c>
      <c r="F1216" t="s">
        <v>61</v>
      </c>
      <c r="G1216" t="s">
        <v>112</v>
      </c>
      <c r="H1216" t="s">
        <v>61</v>
      </c>
      <c r="I1216">
        <f t="shared" si="37"/>
        <v>0</v>
      </c>
      <c r="J1216">
        <v>139869</v>
      </c>
      <c r="K1216">
        <v>27</v>
      </c>
      <c r="L1216">
        <v>696</v>
      </c>
      <c r="M1216">
        <v>1148</v>
      </c>
      <c r="N1216" s="128">
        <v>-3.4237236782305707</v>
      </c>
      <c r="O1216" s="1">
        <v>42807</v>
      </c>
      <c r="P1216">
        <f t="shared" si="36"/>
        <v>0</v>
      </c>
      <c r="Q1216" s="1"/>
      <c r="S1216">
        <v>139869</v>
      </c>
    </row>
    <row r="1217" spans="1:19" x14ac:dyDescent="0.3">
      <c r="A1217">
        <v>139889</v>
      </c>
      <c r="C1217" t="s">
        <v>113</v>
      </c>
      <c r="D1217" t="s">
        <v>129</v>
      </c>
      <c r="E1217" t="s">
        <v>112</v>
      </c>
      <c r="F1217" t="s">
        <v>61</v>
      </c>
      <c r="G1217" t="s">
        <v>112</v>
      </c>
      <c r="H1217" t="s">
        <v>61</v>
      </c>
      <c r="I1217">
        <f t="shared" si="37"/>
        <v>0</v>
      </c>
      <c r="J1217">
        <v>139889</v>
      </c>
      <c r="K1217">
        <v>23</v>
      </c>
      <c r="L1217">
        <v>630</v>
      </c>
      <c r="M1217">
        <v>673</v>
      </c>
      <c r="N1217" s="128">
        <v>-0.55559144647587044</v>
      </c>
      <c r="O1217" s="1">
        <v>42759</v>
      </c>
      <c r="P1217">
        <f t="shared" si="36"/>
        <v>0</v>
      </c>
      <c r="Q1217" s="1"/>
      <c r="S1217">
        <v>139889</v>
      </c>
    </row>
    <row r="1218" spans="1:19" x14ac:dyDescent="0.3">
      <c r="A1218">
        <v>139895</v>
      </c>
      <c r="C1218" t="s">
        <v>113</v>
      </c>
      <c r="D1218" t="s">
        <v>129</v>
      </c>
      <c r="E1218" t="s">
        <v>112</v>
      </c>
      <c r="F1218" t="s">
        <v>61</v>
      </c>
      <c r="G1218" t="s">
        <v>112</v>
      </c>
      <c r="H1218" t="s">
        <v>61</v>
      </c>
      <c r="I1218">
        <f t="shared" si="37"/>
        <v>0</v>
      </c>
      <c r="J1218">
        <v>139895</v>
      </c>
      <c r="K1218">
        <v>27</v>
      </c>
      <c r="L1218">
        <v>1245</v>
      </c>
      <c r="M1218">
        <v>1176</v>
      </c>
      <c r="N1218" s="128">
        <v>0.51020408163265307</v>
      </c>
      <c r="O1218" s="1">
        <v>42647</v>
      </c>
      <c r="P1218">
        <f t="shared" ref="P1218:P1281" si="38">IF(J1218=S1218,0,1)</f>
        <v>0</v>
      </c>
      <c r="Q1218" s="1"/>
      <c r="S1218">
        <v>139895</v>
      </c>
    </row>
    <row r="1219" spans="1:19" x14ac:dyDescent="0.3">
      <c r="A1219">
        <v>139905</v>
      </c>
      <c r="C1219" t="s">
        <v>113</v>
      </c>
      <c r="D1219" t="s">
        <v>129</v>
      </c>
      <c r="E1219" t="s">
        <v>112</v>
      </c>
      <c r="F1219" t="s">
        <v>61</v>
      </c>
      <c r="G1219" t="s">
        <v>112</v>
      </c>
      <c r="H1219" t="s">
        <v>61</v>
      </c>
      <c r="I1219">
        <f t="shared" ref="I1219:I1282" si="39">IF(A1219=S1219,0,1)</f>
        <v>0</v>
      </c>
      <c r="J1219">
        <v>139905</v>
      </c>
      <c r="K1219">
        <v>24</v>
      </c>
      <c r="L1219">
        <v>705</v>
      </c>
      <c r="M1219">
        <v>781</v>
      </c>
      <c r="N1219" s="128">
        <v>-0.84618382230139733</v>
      </c>
      <c r="O1219" s="1">
        <v>42849</v>
      </c>
      <c r="P1219">
        <f t="shared" si="38"/>
        <v>0</v>
      </c>
      <c r="Q1219" s="1"/>
      <c r="S1219">
        <v>139905</v>
      </c>
    </row>
    <row r="1220" spans="1:19" x14ac:dyDescent="0.3">
      <c r="A1220">
        <v>139910</v>
      </c>
      <c r="C1220" t="s">
        <v>113</v>
      </c>
      <c r="D1220" t="s">
        <v>129</v>
      </c>
      <c r="E1220" t="s">
        <v>112</v>
      </c>
      <c r="F1220" t="s">
        <v>61</v>
      </c>
      <c r="G1220" t="s">
        <v>112</v>
      </c>
      <c r="H1220" t="s">
        <v>61</v>
      </c>
      <c r="I1220">
        <f t="shared" si="39"/>
        <v>0</v>
      </c>
      <c r="J1220">
        <v>139910</v>
      </c>
      <c r="K1220">
        <v>25</v>
      </c>
      <c r="L1220">
        <v>530</v>
      </c>
      <c r="M1220">
        <v>877</v>
      </c>
      <c r="N1220" s="128">
        <v>-3.44058301521987</v>
      </c>
      <c r="O1220" s="1">
        <v>42846</v>
      </c>
      <c r="P1220">
        <f t="shared" si="38"/>
        <v>0</v>
      </c>
      <c r="Q1220" s="1"/>
      <c r="S1220">
        <v>139910</v>
      </c>
    </row>
    <row r="1221" spans="1:19" x14ac:dyDescent="0.3">
      <c r="A1221">
        <v>139945</v>
      </c>
      <c r="C1221" t="s">
        <v>113</v>
      </c>
      <c r="D1221" t="s">
        <v>129</v>
      </c>
      <c r="E1221" t="s">
        <v>112</v>
      </c>
      <c r="F1221" t="s">
        <v>61</v>
      </c>
      <c r="G1221" t="s">
        <v>112</v>
      </c>
      <c r="H1221" t="s">
        <v>61</v>
      </c>
      <c r="I1221">
        <f t="shared" si="39"/>
        <v>0</v>
      </c>
      <c r="J1221">
        <v>139945</v>
      </c>
      <c r="K1221">
        <v>26</v>
      </c>
      <c r="L1221">
        <v>900</v>
      </c>
      <c r="M1221">
        <v>958</v>
      </c>
      <c r="N1221" s="128">
        <v>-0.52645910865026779</v>
      </c>
      <c r="O1221" s="1">
        <v>42821</v>
      </c>
      <c r="P1221">
        <f t="shared" si="38"/>
        <v>0</v>
      </c>
      <c r="Q1221" s="1"/>
      <c r="S1221">
        <v>139945</v>
      </c>
    </row>
    <row r="1222" spans="1:19" x14ac:dyDescent="0.3">
      <c r="A1222">
        <v>139956</v>
      </c>
      <c r="C1222" t="s">
        <v>113</v>
      </c>
      <c r="D1222" t="s">
        <v>129</v>
      </c>
      <c r="E1222" t="s">
        <v>112</v>
      </c>
      <c r="F1222" t="s">
        <v>61</v>
      </c>
      <c r="G1222" t="s">
        <v>112</v>
      </c>
      <c r="H1222" t="s">
        <v>61</v>
      </c>
      <c r="I1222">
        <f t="shared" si="39"/>
        <v>0</v>
      </c>
      <c r="J1222">
        <v>139956</v>
      </c>
      <c r="K1222">
        <v>23</v>
      </c>
      <c r="L1222">
        <v>750</v>
      </c>
      <c r="M1222">
        <v>656</v>
      </c>
      <c r="N1222" s="128">
        <v>1.2460233297985155</v>
      </c>
      <c r="O1222" s="1">
        <v>42786</v>
      </c>
      <c r="P1222">
        <f t="shared" si="38"/>
        <v>0</v>
      </c>
      <c r="Q1222" s="1"/>
      <c r="S1222">
        <v>139956</v>
      </c>
    </row>
    <row r="1223" spans="1:19" x14ac:dyDescent="0.3">
      <c r="A1223">
        <v>139970</v>
      </c>
      <c r="C1223" t="s">
        <v>113</v>
      </c>
      <c r="D1223" t="s">
        <v>129</v>
      </c>
      <c r="E1223" t="s">
        <v>112</v>
      </c>
      <c r="F1223" t="s">
        <v>61</v>
      </c>
      <c r="G1223" t="s">
        <v>112</v>
      </c>
      <c r="H1223" t="s">
        <v>61</v>
      </c>
      <c r="I1223">
        <f t="shared" si="39"/>
        <v>0</v>
      </c>
      <c r="J1223">
        <v>139970</v>
      </c>
      <c r="K1223">
        <v>25</v>
      </c>
      <c r="L1223">
        <v>750</v>
      </c>
      <c r="M1223">
        <v>838</v>
      </c>
      <c r="N1223" s="128">
        <v>-0.91314724499325517</v>
      </c>
      <c r="O1223" s="1">
        <v>42658</v>
      </c>
      <c r="P1223">
        <f t="shared" si="38"/>
        <v>0</v>
      </c>
      <c r="Q1223" s="1"/>
      <c r="S1223">
        <v>139970</v>
      </c>
    </row>
    <row r="1224" spans="1:19" x14ac:dyDescent="0.3">
      <c r="A1224">
        <v>140021</v>
      </c>
      <c r="C1224" t="s">
        <v>113</v>
      </c>
      <c r="D1224" t="s">
        <v>129</v>
      </c>
      <c r="E1224" t="s">
        <v>112</v>
      </c>
      <c r="F1224" t="s">
        <v>61</v>
      </c>
      <c r="G1224" t="s">
        <v>114</v>
      </c>
      <c r="H1224" t="s">
        <v>60</v>
      </c>
      <c r="I1224">
        <f t="shared" si="39"/>
        <v>0</v>
      </c>
      <c r="J1224">
        <v>140021</v>
      </c>
      <c r="K1224">
        <v>24</v>
      </c>
      <c r="L1224">
        <v>600</v>
      </c>
      <c r="M1224">
        <v>688</v>
      </c>
      <c r="N1224" s="128">
        <v>-1.1122345803842264</v>
      </c>
      <c r="O1224" s="1">
        <v>42803</v>
      </c>
      <c r="P1224">
        <f t="shared" si="38"/>
        <v>0</v>
      </c>
      <c r="Q1224" s="1"/>
      <c r="S1224">
        <v>140021</v>
      </c>
    </row>
    <row r="1225" spans="1:19" x14ac:dyDescent="0.3">
      <c r="A1225">
        <v>140096</v>
      </c>
      <c r="C1225" t="s">
        <v>111</v>
      </c>
      <c r="D1225" t="s">
        <v>130</v>
      </c>
      <c r="E1225" t="s">
        <v>112</v>
      </c>
      <c r="F1225" t="s">
        <v>61</v>
      </c>
      <c r="G1225" t="s">
        <v>112</v>
      </c>
      <c r="H1225" t="s">
        <v>61</v>
      </c>
      <c r="I1225">
        <f t="shared" si="39"/>
        <v>0</v>
      </c>
      <c r="J1225">
        <v>140096</v>
      </c>
      <c r="K1225">
        <v>23</v>
      </c>
      <c r="L1225">
        <v>644</v>
      </c>
      <c r="M1225">
        <v>605</v>
      </c>
      <c r="N1225" s="128">
        <v>0.56054617319439448</v>
      </c>
      <c r="O1225" s="1">
        <v>42814</v>
      </c>
      <c r="P1225">
        <f t="shared" si="38"/>
        <v>0</v>
      </c>
      <c r="Q1225" s="1"/>
      <c r="S1225">
        <v>140096</v>
      </c>
    </row>
    <row r="1226" spans="1:19" x14ac:dyDescent="0.3">
      <c r="A1226">
        <v>140100</v>
      </c>
      <c r="C1226" t="s">
        <v>113</v>
      </c>
      <c r="D1226" t="s">
        <v>129</v>
      </c>
      <c r="E1226" t="s">
        <v>114</v>
      </c>
      <c r="F1226" t="s">
        <v>60</v>
      </c>
      <c r="G1226" t="s">
        <v>112</v>
      </c>
      <c r="H1226" t="s">
        <v>61</v>
      </c>
      <c r="I1226">
        <f t="shared" si="39"/>
        <v>0</v>
      </c>
      <c r="J1226">
        <v>140100</v>
      </c>
      <c r="K1226">
        <v>22</v>
      </c>
      <c r="L1226">
        <v>551</v>
      </c>
      <c r="M1226">
        <v>499</v>
      </c>
      <c r="N1226" s="128">
        <v>0.90616014637971587</v>
      </c>
      <c r="O1226" s="1">
        <v>42902</v>
      </c>
      <c r="P1226">
        <f t="shared" si="38"/>
        <v>0</v>
      </c>
      <c r="Q1226" s="1"/>
      <c r="S1226">
        <v>140100</v>
      </c>
    </row>
    <row r="1227" spans="1:19" x14ac:dyDescent="0.3">
      <c r="A1227">
        <v>140192</v>
      </c>
      <c r="C1227" t="s">
        <v>113</v>
      </c>
      <c r="D1227" t="s">
        <v>129</v>
      </c>
      <c r="E1227" t="s">
        <v>112</v>
      </c>
      <c r="F1227" t="s">
        <v>61</v>
      </c>
      <c r="G1227" t="s">
        <v>112</v>
      </c>
      <c r="H1227" t="s">
        <v>61</v>
      </c>
      <c r="I1227">
        <f t="shared" si="39"/>
        <v>0</v>
      </c>
      <c r="J1227">
        <v>140192</v>
      </c>
      <c r="K1227">
        <v>26</v>
      </c>
      <c r="L1227">
        <v>1180</v>
      </c>
      <c r="M1227">
        <v>1064</v>
      </c>
      <c r="N1227" s="128">
        <v>0.9480222294867604</v>
      </c>
      <c r="O1227" s="1">
        <v>42795</v>
      </c>
      <c r="P1227">
        <f t="shared" si="38"/>
        <v>0</v>
      </c>
      <c r="Q1227" s="1"/>
      <c r="S1227">
        <v>140192</v>
      </c>
    </row>
    <row r="1228" spans="1:19" x14ac:dyDescent="0.3">
      <c r="A1228">
        <v>140195</v>
      </c>
      <c r="C1228" t="s">
        <v>113</v>
      </c>
      <c r="D1228" t="s">
        <v>129</v>
      </c>
      <c r="E1228" t="s">
        <v>112</v>
      </c>
      <c r="F1228" t="s">
        <v>61</v>
      </c>
      <c r="G1228" t="s">
        <v>112</v>
      </c>
      <c r="H1228" t="s">
        <v>61</v>
      </c>
      <c r="I1228">
        <f t="shared" si="39"/>
        <v>0</v>
      </c>
      <c r="J1228">
        <v>140195</v>
      </c>
      <c r="K1228">
        <v>25</v>
      </c>
      <c r="L1228">
        <v>798</v>
      </c>
      <c r="M1228">
        <v>815</v>
      </c>
      <c r="N1228" s="128">
        <v>-0.18138170178714322</v>
      </c>
      <c r="O1228" s="1">
        <v>42766</v>
      </c>
      <c r="P1228">
        <f t="shared" si="38"/>
        <v>0</v>
      </c>
      <c r="Q1228" s="1"/>
      <c r="S1228">
        <v>140195</v>
      </c>
    </row>
    <row r="1229" spans="1:19" x14ac:dyDescent="0.3">
      <c r="A1229">
        <v>140212</v>
      </c>
      <c r="C1229" t="s">
        <v>113</v>
      </c>
      <c r="D1229" t="s">
        <v>129</v>
      </c>
      <c r="E1229" t="s">
        <v>112</v>
      </c>
      <c r="F1229" t="s">
        <v>61</v>
      </c>
      <c r="G1229" t="s">
        <v>112</v>
      </c>
      <c r="H1229" t="s">
        <v>61</v>
      </c>
      <c r="I1229">
        <f t="shared" si="39"/>
        <v>0</v>
      </c>
      <c r="J1229">
        <v>140212</v>
      </c>
      <c r="K1229">
        <v>27</v>
      </c>
      <c r="L1229">
        <v>605</v>
      </c>
      <c r="M1229">
        <v>1108</v>
      </c>
      <c r="N1229" s="128">
        <v>-3.9475749489876</v>
      </c>
      <c r="O1229" s="1">
        <v>42829</v>
      </c>
      <c r="P1229">
        <f t="shared" si="38"/>
        <v>0</v>
      </c>
      <c r="Q1229" s="1"/>
      <c r="S1229">
        <v>140212</v>
      </c>
    </row>
    <row r="1230" spans="1:19" x14ac:dyDescent="0.3">
      <c r="A1230">
        <v>140215</v>
      </c>
      <c r="C1230" t="s">
        <v>113</v>
      </c>
      <c r="D1230" t="s">
        <v>129</v>
      </c>
      <c r="E1230" t="s">
        <v>112</v>
      </c>
      <c r="F1230" t="s">
        <v>61</v>
      </c>
      <c r="G1230" t="s">
        <v>112</v>
      </c>
      <c r="H1230" t="s">
        <v>61</v>
      </c>
      <c r="I1230">
        <f t="shared" si="39"/>
        <v>0</v>
      </c>
      <c r="J1230">
        <v>140215</v>
      </c>
      <c r="K1230">
        <v>24</v>
      </c>
      <c r="L1230">
        <v>716</v>
      </c>
      <c r="M1230">
        <v>759</v>
      </c>
      <c r="N1230" s="128">
        <v>-0.49263905596608804</v>
      </c>
      <c r="O1230" s="1">
        <v>42649</v>
      </c>
      <c r="P1230">
        <f t="shared" si="38"/>
        <v>0</v>
      </c>
      <c r="Q1230" s="1"/>
      <c r="S1230">
        <v>140215</v>
      </c>
    </row>
    <row r="1231" spans="1:19" x14ac:dyDescent="0.3">
      <c r="A1231">
        <v>140223</v>
      </c>
      <c r="C1231" t="s">
        <v>111</v>
      </c>
      <c r="D1231" t="s">
        <v>130</v>
      </c>
      <c r="E1231" t="s">
        <v>112</v>
      </c>
      <c r="F1231" t="s">
        <v>61</v>
      </c>
      <c r="G1231" t="s">
        <v>112</v>
      </c>
      <c r="H1231" t="s">
        <v>61</v>
      </c>
      <c r="I1231">
        <f t="shared" si="39"/>
        <v>0</v>
      </c>
      <c r="J1231">
        <v>140223</v>
      </c>
      <c r="K1231">
        <v>26</v>
      </c>
      <c r="L1231">
        <v>810</v>
      </c>
      <c r="M1231">
        <v>1021</v>
      </c>
      <c r="N1231" s="128">
        <v>-1.7970446706127836</v>
      </c>
      <c r="O1231" s="1">
        <v>42788</v>
      </c>
      <c r="P1231">
        <f t="shared" si="38"/>
        <v>0</v>
      </c>
      <c r="Q1231" s="1"/>
      <c r="S1231">
        <v>140223</v>
      </c>
    </row>
    <row r="1232" spans="1:19" x14ac:dyDescent="0.3">
      <c r="A1232">
        <v>140230</v>
      </c>
      <c r="C1232" t="s">
        <v>113</v>
      </c>
      <c r="D1232" t="s">
        <v>129</v>
      </c>
      <c r="E1232" t="s">
        <v>112</v>
      </c>
      <c r="F1232" t="s">
        <v>61</v>
      </c>
      <c r="G1232" t="s">
        <v>112</v>
      </c>
      <c r="H1232" t="s">
        <v>61</v>
      </c>
      <c r="I1232">
        <f t="shared" si="39"/>
        <v>0</v>
      </c>
      <c r="J1232">
        <v>140230</v>
      </c>
      <c r="K1232">
        <v>25</v>
      </c>
      <c r="L1232">
        <v>490</v>
      </c>
      <c r="M1232">
        <v>854</v>
      </c>
      <c r="N1232" s="128">
        <v>-3.7063435495367067</v>
      </c>
      <c r="O1232" s="1">
        <v>42791</v>
      </c>
      <c r="P1232">
        <f t="shared" si="38"/>
        <v>0</v>
      </c>
      <c r="Q1232" s="1"/>
      <c r="S1232">
        <v>140230</v>
      </c>
    </row>
    <row r="1233" spans="1:19" x14ac:dyDescent="0.3">
      <c r="A1233">
        <v>140263</v>
      </c>
      <c r="C1233" t="s">
        <v>113</v>
      </c>
      <c r="D1233" t="s">
        <v>129</v>
      </c>
      <c r="E1233" t="s">
        <v>112</v>
      </c>
      <c r="F1233" t="s">
        <v>61</v>
      </c>
      <c r="G1233" t="s">
        <v>112</v>
      </c>
      <c r="H1233" t="s">
        <v>61</v>
      </c>
      <c r="I1233">
        <f t="shared" si="39"/>
        <v>0</v>
      </c>
      <c r="J1233">
        <v>140263</v>
      </c>
      <c r="K1233">
        <v>26</v>
      </c>
      <c r="L1233">
        <v>640</v>
      </c>
      <c r="M1233">
        <v>1060</v>
      </c>
      <c r="N1233" s="128">
        <v>-3.4454470877768659</v>
      </c>
      <c r="O1233" s="1">
        <v>42823</v>
      </c>
      <c r="P1233">
        <f t="shared" si="38"/>
        <v>0</v>
      </c>
      <c r="Q1233" s="1"/>
      <c r="S1233">
        <v>140263</v>
      </c>
    </row>
    <row r="1234" spans="1:19" x14ac:dyDescent="0.3">
      <c r="A1234">
        <v>140360</v>
      </c>
      <c r="C1234" t="s">
        <v>113</v>
      </c>
      <c r="D1234" t="s">
        <v>129</v>
      </c>
      <c r="E1234" t="s">
        <v>112</v>
      </c>
      <c r="F1234" t="s">
        <v>61</v>
      </c>
      <c r="G1234" t="s">
        <v>112</v>
      </c>
      <c r="H1234" t="s">
        <v>61</v>
      </c>
      <c r="I1234">
        <f t="shared" si="39"/>
        <v>0</v>
      </c>
      <c r="J1234">
        <v>140360</v>
      </c>
      <c r="K1234">
        <v>24</v>
      </c>
      <c r="L1234">
        <v>734</v>
      </c>
      <c r="M1234">
        <v>800</v>
      </c>
      <c r="N1234" s="128">
        <v>-0.71739130434782605</v>
      </c>
      <c r="O1234" s="1">
        <v>42725</v>
      </c>
      <c r="P1234">
        <f t="shared" si="38"/>
        <v>0</v>
      </c>
      <c r="Q1234" s="1"/>
      <c r="S1234">
        <v>140360</v>
      </c>
    </row>
    <row r="1235" spans="1:19" x14ac:dyDescent="0.3">
      <c r="A1235">
        <v>140429</v>
      </c>
      <c r="C1235" t="s">
        <v>111</v>
      </c>
      <c r="D1235" t="s">
        <v>130</v>
      </c>
      <c r="E1235" t="s">
        <v>112</v>
      </c>
      <c r="F1235" t="s">
        <v>61</v>
      </c>
      <c r="G1235" t="s">
        <v>112</v>
      </c>
      <c r="H1235" t="s">
        <v>61</v>
      </c>
      <c r="I1235">
        <f t="shared" si="39"/>
        <v>0</v>
      </c>
      <c r="J1235">
        <v>140429</v>
      </c>
      <c r="K1235">
        <v>26</v>
      </c>
      <c r="L1235">
        <v>962</v>
      </c>
      <c r="M1235">
        <v>1060</v>
      </c>
      <c r="N1235" s="128">
        <v>-0.80393765381460214</v>
      </c>
      <c r="O1235" s="1">
        <v>42773</v>
      </c>
      <c r="P1235">
        <f t="shared" si="38"/>
        <v>0</v>
      </c>
      <c r="Q1235" s="1"/>
      <c r="S1235">
        <v>140429</v>
      </c>
    </row>
    <row r="1236" spans="1:19" x14ac:dyDescent="0.3">
      <c r="A1236">
        <v>140445</v>
      </c>
      <c r="C1236" t="s">
        <v>113</v>
      </c>
      <c r="D1236" t="s">
        <v>129</v>
      </c>
      <c r="E1236" t="s">
        <v>112</v>
      </c>
      <c r="F1236" t="s">
        <v>61</v>
      </c>
      <c r="G1236" t="s">
        <v>112</v>
      </c>
      <c r="H1236" t="s">
        <v>61</v>
      </c>
      <c r="I1236">
        <f t="shared" si="39"/>
        <v>0</v>
      </c>
      <c r="J1236">
        <v>140445</v>
      </c>
      <c r="K1236">
        <v>27</v>
      </c>
      <c r="L1236">
        <v>1435</v>
      </c>
      <c r="M1236">
        <v>1176</v>
      </c>
      <c r="N1236" s="128">
        <v>1.9151138716356106</v>
      </c>
      <c r="O1236" s="1">
        <v>42747</v>
      </c>
      <c r="P1236">
        <f t="shared" si="38"/>
        <v>0</v>
      </c>
      <c r="Q1236" s="1"/>
      <c r="S1236">
        <v>140445</v>
      </c>
    </row>
    <row r="1237" spans="1:19" x14ac:dyDescent="0.3">
      <c r="A1237">
        <v>140446</v>
      </c>
      <c r="C1237" t="s">
        <v>113</v>
      </c>
      <c r="D1237" t="s">
        <v>129</v>
      </c>
      <c r="E1237" t="s">
        <v>112</v>
      </c>
      <c r="F1237" t="s">
        <v>61</v>
      </c>
      <c r="G1237" t="s">
        <v>112</v>
      </c>
      <c r="H1237" t="s">
        <v>61</v>
      </c>
      <c r="I1237">
        <f t="shared" si="39"/>
        <v>0</v>
      </c>
      <c r="J1237">
        <v>140446</v>
      </c>
      <c r="K1237">
        <v>25</v>
      </c>
      <c r="L1237">
        <v>785</v>
      </c>
      <c r="M1237">
        <v>796</v>
      </c>
      <c r="N1237" s="128">
        <v>-0.1201660476294516</v>
      </c>
      <c r="O1237" s="1">
        <v>42832</v>
      </c>
      <c r="P1237">
        <f t="shared" si="38"/>
        <v>0</v>
      </c>
      <c r="Q1237" s="1"/>
      <c r="S1237">
        <v>140446</v>
      </c>
    </row>
    <row r="1238" spans="1:19" x14ac:dyDescent="0.3">
      <c r="A1238">
        <v>140470</v>
      </c>
      <c r="C1238" t="s">
        <v>113</v>
      </c>
      <c r="D1238" t="s">
        <v>129</v>
      </c>
      <c r="E1238" t="s">
        <v>112</v>
      </c>
      <c r="F1238" t="s">
        <v>61</v>
      </c>
      <c r="G1238" t="s">
        <v>112</v>
      </c>
      <c r="H1238" t="s">
        <v>61</v>
      </c>
      <c r="I1238">
        <f t="shared" si="39"/>
        <v>0</v>
      </c>
      <c r="J1238">
        <v>140470</v>
      </c>
      <c r="K1238">
        <v>27</v>
      </c>
      <c r="L1238">
        <v>1010</v>
      </c>
      <c r="M1238">
        <v>1153</v>
      </c>
      <c r="N1238" s="128">
        <v>-1.0784720389154945</v>
      </c>
      <c r="O1238" s="1">
        <v>42745</v>
      </c>
      <c r="P1238">
        <f t="shared" si="38"/>
        <v>0</v>
      </c>
      <c r="Q1238" s="1"/>
      <c r="S1238">
        <v>140470</v>
      </c>
    </row>
    <row r="1239" spans="1:19" x14ac:dyDescent="0.3">
      <c r="A1239">
        <v>140478</v>
      </c>
      <c r="C1239" t="s">
        <v>113</v>
      </c>
      <c r="D1239" t="s">
        <v>129</v>
      </c>
      <c r="E1239" t="s">
        <v>112</v>
      </c>
      <c r="F1239" t="s">
        <v>61</v>
      </c>
      <c r="G1239" t="s">
        <v>112</v>
      </c>
      <c r="H1239" t="s">
        <v>61</v>
      </c>
      <c r="I1239">
        <f t="shared" si="39"/>
        <v>0</v>
      </c>
      <c r="J1239">
        <v>140478</v>
      </c>
      <c r="K1239">
        <v>26</v>
      </c>
      <c r="L1239">
        <v>860</v>
      </c>
      <c r="M1239">
        <v>975</v>
      </c>
      <c r="N1239" s="128">
        <v>-1.0256410256410255</v>
      </c>
      <c r="O1239" s="1">
        <v>42739</v>
      </c>
      <c r="P1239">
        <f t="shared" si="38"/>
        <v>0</v>
      </c>
      <c r="Q1239" s="1"/>
      <c r="S1239">
        <v>140478</v>
      </c>
    </row>
    <row r="1240" spans="1:19" x14ac:dyDescent="0.3">
      <c r="A1240">
        <v>140490</v>
      </c>
      <c r="C1240" t="s">
        <v>113</v>
      </c>
      <c r="D1240" t="s">
        <v>129</v>
      </c>
      <c r="E1240" t="s">
        <v>112</v>
      </c>
      <c r="F1240" t="s">
        <v>61</v>
      </c>
      <c r="G1240" t="s">
        <v>112</v>
      </c>
      <c r="H1240" t="s">
        <v>61</v>
      </c>
      <c r="I1240">
        <f t="shared" si="39"/>
        <v>0</v>
      </c>
      <c r="J1240">
        <v>140490</v>
      </c>
      <c r="K1240">
        <v>27</v>
      </c>
      <c r="L1240">
        <v>940</v>
      </c>
      <c r="M1240">
        <v>1222</v>
      </c>
      <c r="N1240" s="128">
        <v>-2.0066889632107023</v>
      </c>
      <c r="O1240" s="1">
        <v>42741</v>
      </c>
      <c r="P1240">
        <f t="shared" si="38"/>
        <v>0</v>
      </c>
      <c r="Q1240" s="1"/>
      <c r="S1240">
        <v>140490</v>
      </c>
    </row>
    <row r="1241" spans="1:19" x14ac:dyDescent="0.3">
      <c r="A1241">
        <v>140501</v>
      </c>
      <c r="C1241" t="s">
        <v>113</v>
      </c>
      <c r="D1241" t="s">
        <v>129</v>
      </c>
      <c r="E1241" t="s">
        <v>112</v>
      </c>
      <c r="F1241" t="s">
        <v>61</v>
      </c>
      <c r="G1241" t="s">
        <v>112</v>
      </c>
      <c r="H1241" t="s">
        <v>61</v>
      </c>
      <c r="I1241">
        <f t="shared" si="39"/>
        <v>0</v>
      </c>
      <c r="J1241">
        <v>140501</v>
      </c>
      <c r="K1241">
        <v>27</v>
      </c>
      <c r="L1241">
        <v>1036</v>
      </c>
      <c r="M1241">
        <v>1194</v>
      </c>
      <c r="N1241" s="128">
        <v>-1.1506809409365668</v>
      </c>
      <c r="O1241" s="1">
        <v>42696</v>
      </c>
      <c r="P1241">
        <f t="shared" si="38"/>
        <v>0</v>
      </c>
      <c r="Q1241" s="1"/>
      <c r="S1241">
        <v>140501</v>
      </c>
    </row>
    <row r="1242" spans="1:19" x14ac:dyDescent="0.3">
      <c r="A1242">
        <v>140516</v>
      </c>
      <c r="C1242" t="s">
        <v>113</v>
      </c>
      <c r="D1242" t="s">
        <v>129</v>
      </c>
      <c r="E1242" t="s">
        <v>112</v>
      </c>
      <c r="F1242" t="s">
        <v>61</v>
      </c>
      <c r="G1242" t="s">
        <v>112</v>
      </c>
      <c r="H1242" t="s">
        <v>61</v>
      </c>
      <c r="I1242">
        <f t="shared" si="39"/>
        <v>0</v>
      </c>
      <c r="J1242">
        <v>140516</v>
      </c>
      <c r="K1242">
        <v>24</v>
      </c>
      <c r="L1242">
        <v>705</v>
      </c>
      <c r="M1242">
        <v>691</v>
      </c>
      <c r="N1242" s="128">
        <v>0.1761781916567042</v>
      </c>
      <c r="O1242" s="1">
        <v>42785</v>
      </c>
      <c r="P1242">
        <f t="shared" si="38"/>
        <v>0</v>
      </c>
      <c r="Q1242" s="1"/>
      <c r="S1242">
        <v>140516</v>
      </c>
    </row>
    <row r="1243" spans="1:19" x14ac:dyDescent="0.3">
      <c r="A1243">
        <v>140592</v>
      </c>
      <c r="C1243" t="s">
        <v>111</v>
      </c>
      <c r="D1243" t="s">
        <v>130</v>
      </c>
      <c r="E1243" t="s">
        <v>112</v>
      </c>
      <c r="F1243" t="s">
        <v>61</v>
      </c>
      <c r="G1243" t="s">
        <v>112</v>
      </c>
      <c r="H1243" t="s">
        <v>61</v>
      </c>
      <c r="I1243">
        <f t="shared" si="39"/>
        <v>0</v>
      </c>
      <c r="J1243">
        <v>140592</v>
      </c>
      <c r="K1243">
        <v>25</v>
      </c>
      <c r="L1243">
        <v>794</v>
      </c>
      <c r="M1243">
        <v>917</v>
      </c>
      <c r="N1243" s="128">
        <v>-1.1663742828694703</v>
      </c>
      <c r="O1243" s="1">
        <v>42835</v>
      </c>
      <c r="P1243">
        <f t="shared" si="38"/>
        <v>0</v>
      </c>
      <c r="Q1243" s="1"/>
      <c r="S1243">
        <v>140592</v>
      </c>
    </row>
    <row r="1244" spans="1:19" x14ac:dyDescent="0.3">
      <c r="A1244">
        <v>140593</v>
      </c>
      <c r="C1244" t="s">
        <v>111</v>
      </c>
      <c r="D1244" t="s">
        <v>130</v>
      </c>
      <c r="E1244" t="s">
        <v>112</v>
      </c>
      <c r="F1244" t="s">
        <v>61</v>
      </c>
      <c r="G1244" t="s">
        <v>112</v>
      </c>
      <c r="H1244" t="s">
        <v>61</v>
      </c>
      <c r="I1244">
        <f t="shared" si="39"/>
        <v>0</v>
      </c>
      <c r="J1244">
        <v>140593</v>
      </c>
      <c r="K1244">
        <v>25</v>
      </c>
      <c r="L1244">
        <v>794</v>
      </c>
      <c r="M1244">
        <v>917</v>
      </c>
      <c r="N1244" s="128">
        <v>-1.1663742828694703</v>
      </c>
      <c r="O1244" s="1">
        <v>42835</v>
      </c>
      <c r="P1244">
        <f t="shared" si="38"/>
        <v>0</v>
      </c>
      <c r="Q1244" s="1"/>
      <c r="S1244">
        <v>140593</v>
      </c>
    </row>
    <row r="1245" spans="1:19" x14ac:dyDescent="0.3">
      <c r="A1245">
        <v>140633</v>
      </c>
      <c r="C1245" t="s">
        <v>113</v>
      </c>
      <c r="D1245" t="s">
        <v>129</v>
      </c>
      <c r="E1245" t="s">
        <v>112</v>
      </c>
      <c r="F1245" t="s">
        <v>61</v>
      </c>
      <c r="G1245" t="s">
        <v>112</v>
      </c>
      <c r="H1245" t="s">
        <v>61</v>
      </c>
      <c r="I1245">
        <f t="shared" si="39"/>
        <v>0</v>
      </c>
      <c r="J1245">
        <v>140633</v>
      </c>
      <c r="K1245">
        <v>25</v>
      </c>
      <c r="L1245">
        <v>955</v>
      </c>
      <c r="M1245">
        <v>917</v>
      </c>
      <c r="N1245" s="128">
        <v>0.36034327438243802</v>
      </c>
      <c r="O1245" s="1">
        <v>42852</v>
      </c>
      <c r="P1245">
        <f t="shared" si="38"/>
        <v>0</v>
      </c>
      <c r="Q1245" s="1"/>
      <c r="S1245">
        <v>140633</v>
      </c>
    </row>
    <row r="1246" spans="1:19" x14ac:dyDescent="0.3">
      <c r="A1246">
        <v>140639</v>
      </c>
      <c r="C1246" t="s">
        <v>113</v>
      </c>
      <c r="D1246" t="s">
        <v>129</v>
      </c>
      <c r="E1246" t="s">
        <v>112</v>
      </c>
      <c r="F1246" t="s">
        <v>61</v>
      </c>
      <c r="G1246" t="s">
        <v>112</v>
      </c>
      <c r="H1246" t="s">
        <v>61</v>
      </c>
      <c r="I1246">
        <f t="shared" si="39"/>
        <v>0</v>
      </c>
      <c r="J1246">
        <v>140639</v>
      </c>
      <c r="K1246">
        <v>24</v>
      </c>
      <c r="L1246">
        <v>699</v>
      </c>
      <c r="M1246">
        <v>763</v>
      </c>
      <c r="N1246" s="128">
        <v>-0.72938628981708353</v>
      </c>
      <c r="O1246" s="1">
        <v>42857</v>
      </c>
      <c r="P1246">
        <f t="shared" si="38"/>
        <v>0</v>
      </c>
      <c r="Q1246" s="1"/>
      <c r="S1246">
        <v>140639</v>
      </c>
    </row>
    <row r="1247" spans="1:19" x14ac:dyDescent="0.3">
      <c r="A1247">
        <v>140650</v>
      </c>
      <c r="C1247" t="s">
        <v>113</v>
      </c>
      <c r="D1247" t="s">
        <v>129</v>
      </c>
      <c r="E1247" t="s">
        <v>112</v>
      </c>
      <c r="F1247" t="s">
        <v>61</v>
      </c>
      <c r="G1247" t="s">
        <v>112</v>
      </c>
      <c r="H1247" t="s">
        <v>61</v>
      </c>
      <c r="I1247">
        <f t="shared" si="39"/>
        <v>0</v>
      </c>
      <c r="J1247">
        <v>140650</v>
      </c>
      <c r="K1247">
        <v>24</v>
      </c>
      <c r="L1247">
        <v>704</v>
      </c>
      <c r="M1247">
        <v>691</v>
      </c>
      <c r="N1247" s="128">
        <v>0.16359403510979675</v>
      </c>
      <c r="O1247" s="1">
        <v>42849</v>
      </c>
      <c r="P1247">
        <f t="shared" si="38"/>
        <v>0</v>
      </c>
      <c r="Q1247" s="1"/>
      <c r="S1247">
        <v>140650</v>
      </c>
    </row>
    <row r="1248" spans="1:19" x14ac:dyDescent="0.3">
      <c r="A1248">
        <v>140704</v>
      </c>
      <c r="C1248" t="s">
        <v>113</v>
      </c>
      <c r="D1248" t="s">
        <v>129</v>
      </c>
      <c r="E1248" t="s">
        <v>112</v>
      </c>
      <c r="F1248" t="s">
        <v>61</v>
      </c>
      <c r="G1248" t="s">
        <v>112</v>
      </c>
      <c r="H1248" t="s">
        <v>61</v>
      </c>
      <c r="I1248">
        <f t="shared" si="39"/>
        <v>0</v>
      </c>
      <c r="J1248">
        <v>140704</v>
      </c>
      <c r="K1248">
        <v>23</v>
      </c>
      <c r="L1248">
        <v>693</v>
      </c>
      <c r="M1248">
        <v>656</v>
      </c>
      <c r="N1248" s="128">
        <v>0.49045599151643693</v>
      </c>
      <c r="O1248" s="1">
        <v>42803</v>
      </c>
      <c r="P1248">
        <f t="shared" si="38"/>
        <v>0</v>
      </c>
      <c r="Q1248" s="1"/>
      <c r="S1248">
        <v>140704</v>
      </c>
    </row>
    <row r="1249" spans="1:19" x14ac:dyDescent="0.3">
      <c r="A1249">
        <v>140722</v>
      </c>
      <c r="C1249" t="s">
        <v>113</v>
      </c>
      <c r="D1249" t="s">
        <v>129</v>
      </c>
      <c r="E1249" t="s">
        <v>112</v>
      </c>
      <c r="F1249" t="s">
        <v>61</v>
      </c>
      <c r="G1249" t="s">
        <v>112</v>
      </c>
      <c r="H1249" t="s">
        <v>61</v>
      </c>
      <c r="I1249">
        <f t="shared" si="39"/>
        <v>0</v>
      </c>
      <c r="J1249">
        <v>140722</v>
      </c>
      <c r="K1249">
        <v>27</v>
      </c>
      <c r="L1249">
        <v>1207</v>
      </c>
      <c r="M1249">
        <v>1176</v>
      </c>
      <c r="N1249" s="128">
        <v>0.22922212363206151</v>
      </c>
      <c r="O1249" s="1">
        <v>42683</v>
      </c>
      <c r="P1249">
        <f t="shared" si="38"/>
        <v>0</v>
      </c>
      <c r="Q1249" s="1"/>
      <c r="S1249">
        <v>140722</v>
      </c>
    </row>
    <row r="1250" spans="1:19" x14ac:dyDescent="0.3">
      <c r="A1250">
        <v>140732</v>
      </c>
      <c r="C1250" t="s">
        <v>111</v>
      </c>
      <c r="D1250" t="s">
        <v>130</v>
      </c>
      <c r="E1250" t="s">
        <v>112</v>
      </c>
      <c r="F1250" t="s">
        <v>61</v>
      </c>
      <c r="G1250" t="s">
        <v>112</v>
      </c>
      <c r="H1250" t="s">
        <v>61</v>
      </c>
      <c r="I1250">
        <f t="shared" si="39"/>
        <v>0</v>
      </c>
      <c r="J1250">
        <v>140732</v>
      </c>
      <c r="K1250">
        <v>26</v>
      </c>
      <c r="L1250">
        <v>820</v>
      </c>
      <c r="M1250">
        <v>1017</v>
      </c>
      <c r="N1250" s="128">
        <v>-1.6844085331965286</v>
      </c>
      <c r="O1250" s="1">
        <v>42780</v>
      </c>
      <c r="P1250">
        <f t="shared" si="38"/>
        <v>0</v>
      </c>
      <c r="Q1250" s="1"/>
      <c r="S1250">
        <v>140732</v>
      </c>
    </row>
    <row r="1251" spans="1:19" x14ac:dyDescent="0.3">
      <c r="A1251">
        <v>140733</v>
      </c>
      <c r="C1251" t="s">
        <v>111</v>
      </c>
      <c r="D1251" t="s">
        <v>130</v>
      </c>
      <c r="E1251" t="s">
        <v>112</v>
      </c>
      <c r="F1251" t="s">
        <v>61</v>
      </c>
      <c r="G1251" t="s">
        <v>112</v>
      </c>
      <c r="H1251" t="s">
        <v>61</v>
      </c>
      <c r="I1251">
        <f t="shared" si="39"/>
        <v>0</v>
      </c>
      <c r="J1251">
        <v>140733</v>
      </c>
      <c r="K1251">
        <v>26</v>
      </c>
      <c r="L1251">
        <v>821</v>
      </c>
      <c r="M1251">
        <v>1017</v>
      </c>
      <c r="N1251" s="128">
        <v>-1.6758582360737035</v>
      </c>
      <c r="O1251" s="1">
        <v>42780</v>
      </c>
      <c r="P1251">
        <f t="shared" si="38"/>
        <v>0</v>
      </c>
      <c r="Q1251" s="1"/>
      <c r="S1251">
        <v>140733</v>
      </c>
    </row>
    <row r="1252" spans="1:19" x14ac:dyDescent="0.3">
      <c r="A1252">
        <v>140747</v>
      </c>
      <c r="C1252" t="s">
        <v>113</v>
      </c>
      <c r="D1252" t="s">
        <v>129</v>
      </c>
      <c r="E1252" t="s">
        <v>112</v>
      </c>
      <c r="F1252" t="s">
        <v>61</v>
      </c>
      <c r="G1252" t="s">
        <v>112</v>
      </c>
      <c r="H1252" t="s">
        <v>61</v>
      </c>
      <c r="I1252">
        <f t="shared" si="39"/>
        <v>0</v>
      </c>
      <c r="J1252">
        <v>140747</v>
      </c>
      <c r="K1252">
        <v>27</v>
      </c>
      <c r="L1252">
        <v>1238</v>
      </c>
      <c r="M1252">
        <v>1199</v>
      </c>
      <c r="N1252" s="128">
        <v>0.28284439931827243</v>
      </c>
      <c r="O1252" s="1">
        <v>42738</v>
      </c>
      <c r="P1252">
        <f t="shared" si="38"/>
        <v>0</v>
      </c>
      <c r="Q1252" s="1"/>
      <c r="S1252">
        <v>140747</v>
      </c>
    </row>
    <row r="1253" spans="1:19" x14ac:dyDescent="0.3">
      <c r="A1253">
        <v>140755</v>
      </c>
      <c r="C1253" t="s">
        <v>113</v>
      </c>
      <c r="D1253" t="s">
        <v>129</v>
      </c>
      <c r="E1253" t="s">
        <v>112</v>
      </c>
      <c r="F1253" t="s">
        <v>61</v>
      </c>
      <c r="G1253" t="s">
        <v>112</v>
      </c>
      <c r="H1253" t="s">
        <v>61</v>
      </c>
      <c r="I1253">
        <f t="shared" si="39"/>
        <v>0</v>
      </c>
      <c r="J1253">
        <v>140755</v>
      </c>
      <c r="K1253">
        <v>27</v>
      </c>
      <c r="L1253">
        <v>1149</v>
      </c>
      <c r="M1253">
        <v>1199</v>
      </c>
      <c r="N1253" s="128">
        <v>-0.36262102476701596</v>
      </c>
      <c r="O1253" s="1">
        <v>42768</v>
      </c>
      <c r="P1253">
        <f t="shared" si="38"/>
        <v>0</v>
      </c>
      <c r="Q1253" s="1"/>
      <c r="S1253">
        <v>140755</v>
      </c>
    </row>
    <row r="1254" spans="1:19" x14ac:dyDescent="0.3">
      <c r="A1254">
        <v>140802</v>
      </c>
      <c r="C1254" t="s">
        <v>113</v>
      </c>
      <c r="D1254" t="s">
        <v>129</v>
      </c>
      <c r="E1254" t="s">
        <v>112</v>
      </c>
      <c r="F1254" t="s">
        <v>61</v>
      </c>
      <c r="G1254" t="s">
        <v>112</v>
      </c>
      <c r="H1254" t="s">
        <v>61</v>
      </c>
      <c r="I1254">
        <f t="shared" si="39"/>
        <v>0</v>
      </c>
      <c r="J1254">
        <v>140802</v>
      </c>
      <c r="K1254">
        <v>24</v>
      </c>
      <c r="L1254">
        <v>704</v>
      </c>
      <c r="M1254">
        <v>800</v>
      </c>
      <c r="N1254" s="128">
        <v>-1.0434782608695652</v>
      </c>
      <c r="O1254" s="1">
        <v>42829</v>
      </c>
      <c r="P1254">
        <f t="shared" si="38"/>
        <v>0</v>
      </c>
      <c r="Q1254" s="1"/>
      <c r="S1254">
        <v>140802</v>
      </c>
    </row>
    <row r="1255" spans="1:19" x14ac:dyDescent="0.3">
      <c r="A1255">
        <v>140846</v>
      </c>
      <c r="C1255" t="s">
        <v>111</v>
      </c>
      <c r="D1255" t="s">
        <v>130</v>
      </c>
      <c r="E1255" t="s">
        <v>112</v>
      </c>
      <c r="F1255" t="s">
        <v>61</v>
      </c>
      <c r="G1255" t="s">
        <v>112</v>
      </c>
      <c r="H1255" t="s">
        <v>61</v>
      </c>
      <c r="I1255">
        <f t="shared" si="39"/>
        <v>0</v>
      </c>
      <c r="J1255">
        <v>140846</v>
      </c>
      <c r="K1255">
        <v>26</v>
      </c>
      <c r="L1255">
        <v>870</v>
      </c>
      <c r="M1255">
        <v>1000</v>
      </c>
      <c r="N1255" s="128">
        <v>-1.1304347826086956</v>
      </c>
      <c r="O1255" s="1">
        <v>42724</v>
      </c>
      <c r="P1255">
        <f t="shared" si="38"/>
        <v>0</v>
      </c>
      <c r="Q1255" s="1"/>
      <c r="S1255">
        <v>140846</v>
      </c>
    </row>
    <row r="1256" spans="1:19" x14ac:dyDescent="0.3">
      <c r="A1256">
        <v>140848</v>
      </c>
      <c r="C1256" t="s">
        <v>111</v>
      </c>
      <c r="D1256" t="s">
        <v>130</v>
      </c>
      <c r="E1256" t="s">
        <v>112</v>
      </c>
      <c r="F1256" t="s">
        <v>61</v>
      </c>
      <c r="G1256" t="s">
        <v>112</v>
      </c>
      <c r="H1256" t="s">
        <v>61</v>
      </c>
      <c r="I1256">
        <f t="shared" si="39"/>
        <v>0</v>
      </c>
      <c r="J1256">
        <v>140848</v>
      </c>
      <c r="K1256">
        <v>26</v>
      </c>
      <c r="L1256">
        <v>900</v>
      </c>
      <c r="M1256">
        <v>996</v>
      </c>
      <c r="N1256" s="128">
        <v>-0.8381351492928234</v>
      </c>
      <c r="O1256" s="1">
        <v>42724</v>
      </c>
      <c r="P1256">
        <f t="shared" si="38"/>
        <v>0</v>
      </c>
      <c r="Q1256" s="1"/>
      <c r="S1256">
        <v>140848</v>
      </c>
    </row>
    <row r="1257" spans="1:19" x14ac:dyDescent="0.3">
      <c r="A1257">
        <v>140856</v>
      </c>
      <c r="C1257" t="s">
        <v>113</v>
      </c>
      <c r="D1257" t="s">
        <v>129</v>
      </c>
      <c r="E1257" t="s">
        <v>112</v>
      </c>
      <c r="F1257" t="s">
        <v>61</v>
      </c>
      <c r="G1257" t="s">
        <v>112</v>
      </c>
      <c r="H1257" t="s">
        <v>61</v>
      </c>
      <c r="I1257">
        <f t="shared" si="39"/>
        <v>0</v>
      </c>
      <c r="J1257">
        <v>140856</v>
      </c>
      <c r="K1257">
        <v>23</v>
      </c>
      <c r="L1257">
        <v>567</v>
      </c>
      <c r="M1257">
        <v>673</v>
      </c>
      <c r="N1257" s="128">
        <v>-1.3695975192195877</v>
      </c>
      <c r="O1257" s="1">
        <v>42726</v>
      </c>
      <c r="P1257">
        <f t="shared" si="38"/>
        <v>0</v>
      </c>
      <c r="Q1257" s="1"/>
      <c r="S1257">
        <v>140856</v>
      </c>
    </row>
    <row r="1258" spans="1:19" x14ac:dyDescent="0.3">
      <c r="A1258">
        <v>140868</v>
      </c>
      <c r="C1258" t="s">
        <v>111</v>
      </c>
      <c r="D1258" t="s">
        <v>130</v>
      </c>
      <c r="E1258" t="s">
        <v>112</v>
      </c>
      <c r="F1258" t="s">
        <v>61</v>
      </c>
      <c r="G1258" t="s">
        <v>112</v>
      </c>
      <c r="H1258" t="s">
        <v>61</v>
      </c>
      <c r="I1258">
        <f t="shared" si="39"/>
        <v>0</v>
      </c>
      <c r="J1258">
        <v>140868</v>
      </c>
      <c r="K1258">
        <v>25</v>
      </c>
      <c r="L1258">
        <v>768</v>
      </c>
      <c r="M1258">
        <v>834</v>
      </c>
      <c r="N1258" s="128">
        <v>-0.68814513606506089</v>
      </c>
      <c r="O1258" s="1">
        <v>42810</v>
      </c>
      <c r="P1258">
        <f t="shared" si="38"/>
        <v>0</v>
      </c>
      <c r="Q1258" s="1"/>
      <c r="S1258">
        <v>140868</v>
      </c>
    </row>
    <row r="1259" spans="1:19" x14ac:dyDescent="0.3">
      <c r="A1259">
        <v>140869</v>
      </c>
      <c r="C1259" t="s">
        <v>113</v>
      </c>
      <c r="D1259" t="s">
        <v>129</v>
      </c>
      <c r="E1259" t="s">
        <v>112</v>
      </c>
      <c r="F1259" t="s">
        <v>61</v>
      </c>
      <c r="G1259" t="s">
        <v>112</v>
      </c>
      <c r="H1259" t="s">
        <v>61</v>
      </c>
      <c r="I1259">
        <f t="shared" si="39"/>
        <v>0</v>
      </c>
      <c r="J1259">
        <v>140869</v>
      </c>
      <c r="K1259">
        <v>25</v>
      </c>
      <c r="L1259">
        <v>830</v>
      </c>
      <c r="M1259">
        <v>873</v>
      </c>
      <c r="N1259" s="128">
        <v>-0.42830818267842019</v>
      </c>
      <c r="O1259" s="1">
        <v>42855</v>
      </c>
      <c r="P1259">
        <f t="shared" si="38"/>
        <v>0</v>
      </c>
      <c r="Q1259" s="1"/>
      <c r="S1259">
        <v>140869</v>
      </c>
    </row>
    <row r="1260" spans="1:19" x14ac:dyDescent="0.3">
      <c r="A1260">
        <v>140887</v>
      </c>
      <c r="C1260" t="s">
        <v>111</v>
      </c>
      <c r="D1260" t="s">
        <v>130</v>
      </c>
      <c r="E1260" t="s">
        <v>112</v>
      </c>
      <c r="F1260" t="s">
        <v>61</v>
      </c>
      <c r="G1260" t="s">
        <v>112</v>
      </c>
      <c r="H1260" t="s">
        <v>61</v>
      </c>
      <c r="I1260">
        <f t="shared" si="39"/>
        <v>0</v>
      </c>
      <c r="J1260">
        <v>140887</v>
      </c>
      <c r="K1260">
        <v>25</v>
      </c>
      <c r="L1260">
        <v>850</v>
      </c>
      <c r="M1260">
        <v>858</v>
      </c>
      <c r="N1260" s="128">
        <v>-8.1078341947907168E-2</v>
      </c>
      <c r="O1260" s="1">
        <v>42810</v>
      </c>
      <c r="P1260">
        <f t="shared" si="38"/>
        <v>0</v>
      </c>
      <c r="Q1260" s="1"/>
      <c r="S1260">
        <v>140887</v>
      </c>
    </row>
    <row r="1261" spans="1:19" x14ac:dyDescent="0.3">
      <c r="A1261">
        <v>140905</v>
      </c>
      <c r="C1261" t="s">
        <v>113</v>
      </c>
      <c r="D1261" t="s">
        <v>129</v>
      </c>
      <c r="E1261" t="s">
        <v>112</v>
      </c>
      <c r="F1261" t="s">
        <v>61</v>
      </c>
      <c r="G1261" t="s">
        <v>112</v>
      </c>
      <c r="H1261" t="s">
        <v>61</v>
      </c>
      <c r="I1261">
        <f t="shared" si="39"/>
        <v>0</v>
      </c>
      <c r="J1261">
        <v>140905</v>
      </c>
      <c r="K1261">
        <v>23</v>
      </c>
      <c r="L1261">
        <v>505</v>
      </c>
      <c r="M1261">
        <v>573</v>
      </c>
      <c r="N1261" s="128">
        <v>-1.0319447606039913</v>
      </c>
      <c r="O1261" s="1">
        <v>42780</v>
      </c>
      <c r="P1261">
        <f t="shared" si="38"/>
        <v>0</v>
      </c>
      <c r="Q1261" s="1"/>
      <c r="S1261">
        <v>140905</v>
      </c>
    </row>
    <row r="1262" spans="1:19" x14ac:dyDescent="0.3">
      <c r="A1262">
        <v>140930</v>
      </c>
      <c r="C1262" t="s">
        <v>113</v>
      </c>
      <c r="D1262" t="s">
        <v>129</v>
      </c>
      <c r="E1262" t="s">
        <v>112</v>
      </c>
      <c r="F1262" t="s">
        <v>61</v>
      </c>
      <c r="G1262" t="s">
        <v>114</v>
      </c>
      <c r="H1262" t="s">
        <v>60</v>
      </c>
      <c r="I1262">
        <f t="shared" si="39"/>
        <v>0</v>
      </c>
      <c r="J1262">
        <v>140930</v>
      </c>
      <c r="K1262">
        <v>26</v>
      </c>
      <c r="L1262">
        <v>935</v>
      </c>
      <c r="M1262">
        <v>1021</v>
      </c>
      <c r="N1262" s="128">
        <v>-0.73244474726397812</v>
      </c>
      <c r="O1262" s="1">
        <v>42739</v>
      </c>
      <c r="P1262">
        <f t="shared" si="38"/>
        <v>0</v>
      </c>
      <c r="Q1262" s="1"/>
      <c r="S1262">
        <v>140930</v>
      </c>
    </row>
    <row r="1263" spans="1:19" x14ac:dyDescent="0.3">
      <c r="A1263">
        <v>140961</v>
      </c>
      <c r="C1263" t="s">
        <v>113</v>
      </c>
      <c r="D1263" t="s">
        <v>129</v>
      </c>
      <c r="E1263" t="s">
        <v>112</v>
      </c>
      <c r="F1263" t="s">
        <v>61</v>
      </c>
      <c r="G1263" t="s">
        <v>112</v>
      </c>
      <c r="H1263" t="s">
        <v>61</v>
      </c>
      <c r="I1263">
        <f t="shared" si="39"/>
        <v>0</v>
      </c>
      <c r="J1263">
        <v>140961</v>
      </c>
      <c r="K1263">
        <v>26</v>
      </c>
      <c r="L1263">
        <v>1034</v>
      </c>
      <c r="M1263">
        <v>979</v>
      </c>
      <c r="N1263" s="128">
        <v>0.48851978505129456</v>
      </c>
      <c r="O1263" s="1">
        <v>42816</v>
      </c>
      <c r="P1263">
        <f t="shared" si="38"/>
        <v>0</v>
      </c>
      <c r="Q1263" s="1"/>
      <c r="S1263">
        <v>140961</v>
      </c>
    </row>
    <row r="1264" spans="1:19" x14ac:dyDescent="0.3">
      <c r="A1264">
        <v>141004</v>
      </c>
      <c r="C1264" t="s">
        <v>113</v>
      </c>
      <c r="D1264" t="s">
        <v>129</v>
      </c>
      <c r="E1264" t="s">
        <v>114</v>
      </c>
      <c r="F1264" t="s">
        <v>60</v>
      </c>
      <c r="G1264" t="s">
        <v>112</v>
      </c>
      <c r="H1264" t="s">
        <v>61</v>
      </c>
      <c r="I1264">
        <f t="shared" si="39"/>
        <v>0</v>
      </c>
      <c r="J1264">
        <v>141004</v>
      </c>
      <c r="K1264">
        <v>27</v>
      </c>
      <c r="L1264">
        <v>1080</v>
      </c>
      <c r="M1264">
        <v>1131</v>
      </c>
      <c r="N1264" s="128">
        <v>-0.39211163648944758</v>
      </c>
      <c r="O1264" s="1">
        <v>42724</v>
      </c>
      <c r="P1264">
        <f t="shared" si="38"/>
        <v>0</v>
      </c>
      <c r="Q1264" s="1"/>
      <c r="S1264">
        <v>141004</v>
      </c>
    </row>
    <row r="1265" spans="1:19" x14ac:dyDescent="0.3">
      <c r="A1265">
        <v>141009</v>
      </c>
      <c r="C1265" t="s">
        <v>111</v>
      </c>
      <c r="D1265" t="s">
        <v>130</v>
      </c>
      <c r="E1265" t="s">
        <v>112</v>
      </c>
      <c r="F1265" t="s">
        <v>61</v>
      </c>
      <c r="G1265" t="s">
        <v>112</v>
      </c>
      <c r="H1265" t="s">
        <v>61</v>
      </c>
      <c r="I1265">
        <f t="shared" si="39"/>
        <v>0</v>
      </c>
      <c r="J1265">
        <v>141009</v>
      </c>
      <c r="K1265">
        <v>26</v>
      </c>
      <c r="L1265">
        <v>1070</v>
      </c>
      <c r="M1265">
        <v>1086</v>
      </c>
      <c r="N1265" s="128">
        <v>-0.12811273921050526</v>
      </c>
      <c r="O1265" s="1">
        <v>42737</v>
      </c>
      <c r="P1265">
        <f t="shared" si="38"/>
        <v>0</v>
      </c>
      <c r="Q1265" s="1"/>
      <c r="S1265">
        <v>141009</v>
      </c>
    </row>
    <row r="1266" spans="1:19" x14ac:dyDescent="0.3">
      <c r="A1266">
        <v>141022</v>
      </c>
      <c r="C1266" t="s">
        <v>111</v>
      </c>
      <c r="D1266" t="s">
        <v>130</v>
      </c>
      <c r="E1266" t="s">
        <v>112</v>
      </c>
      <c r="F1266" t="s">
        <v>61</v>
      </c>
      <c r="G1266" t="s">
        <v>112</v>
      </c>
      <c r="H1266" t="s">
        <v>61</v>
      </c>
      <c r="I1266">
        <f t="shared" si="39"/>
        <v>0</v>
      </c>
      <c r="J1266">
        <v>141022</v>
      </c>
      <c r="K1266">
        <v>26</v>
      </c>
      <c r="L1266">
        <v>1050</v>
      </c>
      <c r="M1266">
        <v>1086</v>
      </c>
      <c r="N1266" s="128">
        <v>-0.28825366322363682</v>
      </c>
      <c r="O1266" s="1">
        <v>42737</v>
      </c>
      <c r="P1266">
        <f t="shared" si="38"/>
        <v>0</v>
      </c>
      <c r="Q1266" s="1"/>
      <c r="S1266">
        <v>141022</v>
      </c>
    </row>
    <row r="1267" spans="1:19" x14ac:dyDescent="0.3">
      <c r="A1267">
        <v>141064</v>
      </c>
      <c r="C1267" t="s">
        <v>111</v>
      </c>
      <c r="D1267" t="s">
        <v>130</v>
      </c>
      <c r="E1267" t="s">
        <v>112</v>
      </c>
      <c r="F1267" t="s">
        <v>61</v>
      </c>
      <c r="G1267" t="s">
        <v>112</v>
      </c>
      <c r="H1267" t="s">
        <v>61</v>
      </c>
      <c r="I1267">
        <f t="shared" si="39"/>
        <v>0</v>
      </c>
      <c r="J1267">
        <v>141064</v>
      </c>
      <c r="K1267">
        <v>23</v>
      </c>
      <c r="L1267">
        <v>626</v>
      </c>
      <c r="M1267">
        <v>589</v>
      </c>
      <c r="N1267" s="128">
        <v>0.54624640141728797</v>
      </c>
      <c r="O1267" s="1">
        <v>42993</v>
      </c>
      <c r="P1267">
        <f t="shared" si="38"/>
        <v>0</v>
      </c>
      <c r="Q1267" s="1"/>
      <c r="S1267">
        <v>141064</v>
      </c>
    </row>
    <row r="1268" spans="1:19" x14ac:dyDescent="0.3">
      <c r="A1268">
        <v>141071</v>
      </c>
      <c r="C1268" t="s">
        <v>111</v>
      </c>
      <c r="D1268" t="s">
        <v>130</v>
      </c>
      <c r="E1268" t="s">
        <v>112</v>
      </c>
      <c r="F1268" t="s">
        <v>61</v>
      </c>
      <c r="G1268" t="s">
        <v>112</v>
      </c>
      <c r="H1268" t="s">
        <v>61</v>
      </c>
      <c r="I1268">
        <f t="shared" si="39"/>
        <v>0</v>
      </c>
      <c r="J1268">
        <v>141071</v>
      </c>
      <c r="K1268">
        <v>23</v>
      </c>
      <c r="L1268">
        <v>622</v>
      </c>
      <c r="M1268">
        <v>589</v>
      </c>
      <c r="N1268" s="128">
        <v>0.4871927363992028</v>
      </c>
      <c r="O1268" s="1">
        <v>42854</v>
      </c>
      <c r="P1268">
        <f t="shared" si="38"/>
        <v>0</v>
      </c>
      <c r="Q1268" s="1"/>
      <c r="S1268">
        <v>141071</v>
      </c>
    </row>
    <row r="1269" spans="1:19" x14ac:dyDescent="0.3">
      <c r="A1269">
        <v>141086</v>
      </c>
      <c r="C1269" t="s">
        <v>113</v>
      </c>
      <c r="D1269" t="s">
        <v>129</v>
      </c>
      <c r="E1269" t="s">
        <v>112</v>
      </c>
      <c r="F1269" t="s">
        <v>61</v>
      </c>
      <c r="G1269" t="s">
        <v>112</v>
      </c>
      <c r="H1269" t="s">
        <v>61</v>
      </c>
      <c r="I1269">
        <f t="shared" si="39"/>
        <v>0</v>
      </c>
      <c r="J1269">
        <v>141086</v>
      </c>
      <c r="K1269">
        <v>26</v>
      </c>
      <c r="L1269">
        <v>995</v>
      </c>
      <c r="M1269">
        <v>933</v>
      </c>
      <c r="N1269" s="128">
        <v>0.57784612516892675</v>
      </c>
      <c r="O1269" s="1">
        <v>42843</v>
      </c>
      <c r="P1269">
        <f t="shared" si="38"/>
        <v>0</v>
      </c>
      <c r="Q1269" s="1"/>
      <c r="S1269">
        <v>141086</v>
      </c>
    </row>
    <row r="1270" spans="1:19" x14ac:dyDescent="0.3">
      <c r="A1270">
        <v>141092</v>
      </c>
      <c r="C1270" t="s">
        <v>113</v>
      </c>
      <c r="D1270" t="s">
        <v>129</v>
      </c>
      <c r="E1270" t="s">
        <v>112</v>
      </c>
      <c r="F1270" t="s">
        <v>61</v>
      </c>
      <c r="G1270" t="s">
        <v>112</v>
      </c>
      <c r="H1270" t="s">
        <v>61</v>
      </c>
      <c r="I1270">
        <f t="shared" si="39"/>
        <v>0</v>
      </c>
      <c r="J1270">
        <v>141092</v>
      </c>
      <c r="K1270">
        <v>25</v>
      </c>
      <c r="L1270">
        <v>740</v>
      </c>
      <c r="M1270">
        <v>897</v>
      </c>
      <c r="N1270" s="128">
        <v>-1.5219814841743009</v>
      </c>
      <c r="O1270" s="1">
        <v>42833</v>
      </c>
      <c r="P1270">
        <f t="shared" si="38"/>
        <v>0</v>
      </c>
      <c r="Q1270" s="1"/>
      <c r="S1270">
        <v>141092</v>
      </c>
    </row>
    <row r="1271" spans="1:19" x14ac:dyDescent="0.3">
      <c r="A1271">
        <v>141215</v>
      </c>
      <c r="C1271" t="s">
        <v>113</v>
      </c>
      <c r="D1271" t="s">
        <v>129</v>
      </c>
      <c r="E1271" t="s">
        <v>112</v>
      </c>
      <c r="F1271" t="s">
        <v>61</v>
      </c>
      <c r="G1271" t="s">
        <v>112</v>
      </c>
      <c r="H1271" t="s">
        <v>61</v>
      </c>
      <c r="I1271">
        <f t="shared" si="39"/>
        <v>0</v>
      </c>
      <c r="J1271">
        <v>141215</v>
      </c>
      <c r="K1271">
        <v>23</v>
      </c>
      <c r="L1271">
        <v>610</v>
      </c>
      <c r="M1271">
        <v>639</v>
      </c>
      <c r="N1271" s="128">
        <v>-0.39463836157038851</v>
      </c>
      <c r="O1271" s="1">
        <v>42850</v>
      </c>
      <c r="P1271">
        <f t="shared" si="38"/>
        <v>0</v>
      </c>
      <c r="Q1271" s="1"/>
      <c r="S1271">
        <v>141215</v>
      </c>
    </row>
    <row r="1272" spans="1:19" x14ac:dyDescent="0.3">
      <c r="A1272">
        <v>141269</v>
      </c>
      <c r="C1272" t="s">
        <v>113</v>
      </c>
      <c r="D1272" t="s">
        <v>129</v>
      </c>
      <c r="E1272" t="s">
        <v>112</v>
      </c>
      <c r="F1272" t="s">
        <v>61</v>
      </c>
      <c r="G1272" t="s">
        <v>114</v>
      </c>
      <c r="H1272" t="s">
        <v>60</v>
      </c>
      <c r="I1272">
        <f t="shared" si="39"/>
        <v>0</v>
      </c>
      <c r="J1272">
        <v>141269</v>
      </c>
      <c r="K1272">
        <v>27</v>
      </c>
      <c r="L1272">
        <v>1130</v>
      </c>
      <c r="M1272">
        <v>1245</v>
      </c>
      <c r="N1272" s="128">
        <v>-0.80321285140562237</v>
      </c>
      <c r="O1272" s="1">
        <v>42818</v>
      </c>
      <c r="P1272">
        <f t="shared" si="38"/>
        <v>0</v>
      </c>
      <c r="Q1272" s="1"/>
      <c r="S1272">
        <v>141269</v>
      </c>
    </row>
    <row r="1273" spans="1:19" x14ac:dyDescent="0.3">
      <c r="A1273">
        <v>141309</v>
      </c>
      <c r="C1273" t="s">
        <v>113</v>
      </c>
      <c r="D1273" t="s">
        <v>129</v>
      </c>
      <c r="E1273" t="s">
        <v>112</v>
      </c>
      <c r="F1273" t="s">
        <v>61</v>
      </c>
      <c r="G1273" t="s">
        <v>112</v>
      </c>
      <c r="H1273" t="s">
        <v>61</v>
      </c>
      <c r="I1273">
        <f t="shared" si="39"/>
        <v>0</v>
      </c>
      <c r="J1273">
        <v>141309</v>
      </c>
      <c r="K1273">
        <v>22</v>
      </c>
      <c r="L1273">
        <v>532</v>
      </c>
      <c r="M1273">
        <v>528</v>
      </c>
      <c r="N1273" s="128"/>
      <c r="O1273" s="1">
        <v>42760</v>
      </c>
      <c r="P1273">
        <f t="shared" si="38"/>
        <v>0</v>
      </c>
      <c r="Q1273" s="1"/>
      <c r="S1273">
        <v>141309</v>
      </c>
    </row>
    <row r="1274" spans="1:19" x14ac:dyDescent="0.3">
      <c r="A1274">
        <v>141450</v>
      </c>
      <c r="C1274" t="s">
        <v>113</v>
      </c>
      <c r="D1274" t="s">
        <v>129</v>
      </c>
      <c r="E1274" t="s">
        <v>112</v>
      </c>
      <c r="F1274" t="s">
        <v>61</v>
      </c>
      <c r="G1274" t="s">
        <v>112</v>
      </c>
      <c r="H1274" t="s">
        <v>61</v>
      </c>
      <c r="I1274">
        <f t="shared" si="39"/>
        <v>0</v>
      </c>
      <c r="J1274">
        <v>141450</v>
      </c>
      <c r="K1274">
        <v>23</v>
      </c>
      <c r="L1274">
        <v>758</v>
      </c>
      <c r="M1274">
        <v>639</v>
      </c>
      <c r="N1274" s="128">
        <v>1.6193781043750426</v>
      </c>
      <c r="O1274" s="1">
        <v>42736</v>
      </c>
      <c r="P1274">
        <f t="shared" si="38"/>
        <v>0</v>
      </c>
      <c r="Q1274" s="1"/>
      <c r="S1274">
        <v>141450</v>
      </c>
    </row>
    <row r="1275" spans="1:19" x14ac:dyDescent="0.3">
      <c r="A1275">
        <v>141535</v>
      </c>
      <c r="C1275" t="s">
        <v>113</v>
      </c>
      <c r="D1275" t="s">
        <v>129</v>
      </c>
      <c r="E1275" t="s">
        <v>112</v>
      </c>
      <c r="F1275" t="s">
        <v>61</v>
      </c>
      <c r="G1275" t="s">
        <v>112</v>
      </c>
      <c r="H1275" t="s">
        <v>61</v>
      </c>
      <c r="I1275">
        <f t="shared" si="39"/>
        <v>0</v>
      </c>
      <c r="J1275">
        <v>141535</v>
      </c>
      <c r="K1275">
        <v>25</v>
      </c>
      <c r="L1275">
        <v>732</v>
      </c>
      <c r="M1275">
        <v>897</v>
      </c>
      <c r="N1275" s="128">
        <v>-1.599534680820125</v>
      </c>
      <c r="O1275" s="1">
        <v>42893</v>
      </c>
      <c r="P1275">
        <f t="shared" si="38"/>
        <v>0</v>
      </c>
      <c r="Q1275" s="1"/>
      <c r="S1275">
        <v>141535</v>
      </c>
    </row>
    <row r="1276" spans="1:19" x14ac:dyDescent="0.3">
      <c r="A1276">
        <v>141579</v>
      </c>
      <c r="C1276" t="s">
        <v>113</v>
      </c>
      <c r="D1276" t="s">
        <v>129</v>
      </c>
      <c r="E1276" t="s">
        <v>112</v>
      </c>
      <c r="F1276" t="s">
        <v>61</v>
      </c>
      <c r="G1276" t="s">
        <v>112</v>
      </c>
      <c r="H1276" t="s">
        <v>61</v>
      </c>
      <c r="I1276">
        <f t="shared" si="39"/>
        <v>0</v>
      </c>
      <c r="J1276">
        <v>141579</v>
      </c>
      <c r="K1276">
        <v>25</v>
      </c>
      <c r="L1276">
        <v>636</v>
      </c>
      <c r="M1276">
        <v>854</v>
      </c>
      <c r="N1276" s="128">
        <v>-2.2197332247225332</v>
      </c>
      <c r="O1276" s="1">
        <v>42891</v>
      </c>
      <c r="P1276">
        <f t="shared" si="38"/>
        <v>0</v>
      </c>
      <c r="Q1276" s="1"/>
      <c r="S1276">
        <v>141579</v>
      </c>
    </row>
    <row r="1277" spans="1:19" x14ac:dyDescent="0.3">
      <c r="A1277">
        <v>141581</v>
      </c>
      <c r="C1277" t="s">
        <v>113</v>
      </c>
      <c r="D1277" t="s">
        <v>129</v>
      </c>
      <c r="E1277" t="s">
        <v>112</v>
      </c>
      <c r="F1277" t="s">
        <v>61</v>
      </c>
      <c r="G1277" t="s">
        <v>112</v>
      </c>
      <c r="H1277" t="s">
        <v>61</v>
      </c>
      <c r="I1277">
        <f t="shared" si="39"/>
        <v>0</v>
      </c>
      <c r="J1277">
        <v>141581</v>
      </c>
      <c r="K1277">
        <v>24</v>
      </c>
      <c r="L1277">
        <v>504</v>
      </c>
      <c r="M1277">
        <v>744</v>
      </c>
      <c r="N1277" s="128">
        <v>-2.8050490883590462</v>
      </c>
      <c r="O1277" s="1">
        <v>42766</v>
      </c>
      <c r="P1277">
        <f t="shared" si="38"/>
        <v>0</v>
      </c>
      <c r="Q1277" s="1"/>
      <c r="S1277">
        <v>141581</v>
      </c>
    </row>
    <row r="1278" spans="1:19" x14ac:dyDescent="0.3">
      <c r="A1278">
        <v>141606</v>
      </c>
      <c r="C1278" t="s">
        <v>113</v>
      </c>
      <c r="D1278" t="s">
        <v>129</v>
      </c>
      <c r="E1278" t="s">
        <v>112</v>
      </c>
      <c r="F1278" t="s">
        <v>61</v>
      </c>
      <c r="G1278" t="s">
        <v>112</v>
      </c>
      <c r="H1278" t="s">
        <v>61</v>
      </c>
      <c r="I1278">
        <f t="shared" si="39"/>
        <v>0</v>
      </c>
      <c r="J1278">
        <v>141606</v>
      </c>
      <c r="K1278">
        <v>25</v>
      </c>
      <c r="L1278">
        <v>642</v>
      </c>
      <c r="M1278">
        <v>873</v>
      </c>
      <c r="N1278" s="128">
        <v>-2.3009113999701176</v>
      </c>
      <c r="O1278" s="1">
        <v>42908</v>
      </c>
      <c r="P1278">
        <f t="shared" si="38"/>
        <v>0</v>
      </c>
      <c r="Q1278" s="1"/>
      <c r="S1278">
        <v>141606</v>
      </c>
    </row>
    <row r="1279" spans="1:19" x14ac:dyDescent="0.3">
      <c r="A1279">
        <v>141638</v>
      </c>
      <c r="C1279" t="s">
        <v>111</v>
      </c>
      <c r="D1279" t="s">
        <v>130</v>
      </c>
      <c r="E1279" t="s">
        <v>112</v>
      </c>
      <c r="F1279" t="s">
        <v>61</v>
      </c>
      <c r="G1279" t="s">
        <v>112</v>
      </c>
      <c r="H1279" t="s">
        <v>61</v>
      </c>
      <c r="I1279">
        <f t="shared" si="39"/>
        <v>0</v>
      </c>
      <c r="J1279">
        <v>141638</v>
      </c>
      <c r="K1279">
        <v>26</v>
      </c>
      <c r="L1279">
        <v>855</v>
      </c>
      <c r="M1279">
        <v>1000</v>
      </c>
      <c r="N1279" s="128">
        <v>-1.2608695652173914</v>
      </c>
      <c r="O1279" s="1">
        <v>42761</v>
      </c>
      <c r="P1279">
        <f t="shared" si="38"/>
        <v>0</v>
      </c>
      <c r="Q1279" s="1"/>
      <c r="S1279">
        <v>141638</v>
      </c>
    </row>
    <row r="1280" spans="1:19" x14ac:dyDescent="0.3">
      <c r="A1280">
        <v>141661</v>
      </c>
      <c r="C1280" t="s">
        <v>113</v>
      </c>
      <c r="D1280" t="s">
        <v>129</v>
      </c>
      <c r="E1280" t="s">
        <v>112</v>
      </c>
      <c r="F1280" t="s">
        <v>61</v>
      </c>
      <c r="G1280" t="s">
        <v>112</v>
      </c>
      <c r="H1280" t="s">
        <v>61</v>
      </c>
      <c r="I1280">
        <f t="shared" si="39"/>
        <v>0</v>
      </c>
      <c r="J1280">
        <v>141661</v>
      </c>
      <c r="K1280">
        <v>23</v>
      </c>
      <c r="L1280">
        <v>404</v>
      </c>
      <c r="M1280">
        <v>590</v>
      </c>
      <c r="N1280" s="128">
        <v>-2.7413411938098742</v>
      </c>
      <c r="O1280" s="1">
        <v>42617</v>
      </c>
      <c r="P1280">
        <f t="shared" si="38"/>
        <v>0</v>
      </c>
      <c r="Q1280" s="1"/>
      <c r="S1280">
        <v>141661</v>
      </c>
    </row>
    <row r="1281" spans="1:19" x14ac:dyDescent="0.3">
      <c r="A1281">
        <v>141771</v>
      </c>
      <c r="C1281" t="s">
        <v>113</v>
      </c>
      <c r="D1281" t="s">
        <v>129</v>
      </c>
      <c r="E1281" t="s">
        <v>112</v>
      </c>
      <c r="F1281" t="s">
        <v>61</v>
      </c>
      <c r="G1281" t="s">
        <v>112</v>
      </c>
      <c r="H1281" t="s">
        <v>61</v>
      </c>
      <c r="I1281">
        <f t="shared" si="39"/>
        <v>0</v>
      </c>
      <c r="J1281">
        <v>141771</v>
      </c>
      <c r="K1281">
        <v>26</v>
      </c>
      <c r="L1281">
        <v>672</v>
      </c>
      <c r="M1281">
        <v>958</v>
      </c>
      <c r="N1281" s="128">
        <v>-2.5959880185168376</v>
      </c>
      <c r="O1281" s="1">
        <v>42773</v>
      </c>
      <c r="P1281">
        <f t="shared" si="38"/>
        <v>0</v>
      </c>
      <c r="Q1281" s="1"/>
      <c r="S1281">
        <v>141771</v>
      </c>
    </row>
    <row r="1282" spans="1:19" x14ac:dyDescent="0.3">
      <c r="A1282">
        <v>141810</v>
      </c>
      <c r="C1282" t="s">
        <v>113</v>
      </c>
      <c r="D1282" t="s">
        <v>129</v>
      </c>
      <c r="E1282" t="s">
        <v>114</v>
      </c>
      <c r="F1282" t="s">
        <v>60</v>
      </c>
      <c r="G1282" t="s">
        <v>112</v>
      </c>
      <c r="H1282" t="s">
        <v>61</v>
      </c>
      <c r="I1282">
        <f t="shared" si="39"/>
        <v>0</v>
      </c>
      <c r="J1282">
        <v>141810</v>
      </c>
      <c r="K1282">
        <v>22</v>
      </c>
      <c r="L1282">
        <v>510</v>
      </c>
      <c r="M1282">
        <v>528</v>
      </c>
      <c r="N1282" s="128">
        <v>-0.29644268774703553</v>
      </c>
      <c r="O1282" s="1">
        <v>42488</v>
      </c>
      <c r="P1282">
        <f t="shared" ref="P1282:P1345" si="40">IF(J1282=S1282,0,1)</f>
        <v>0</v>
      </c>
      <c r="Q1282" s="1"/>
      <c r="S1282">
        <v>141810</v>
      </c>
    </row>
    <row r="1283" spans="1:19" x14ac:dyDescent="0.3">
      <c r="A1283">
        <v>141895</v>
      </c>
      <c r="C1283" t="s">
        <v>113</v>
      </c>
      <c r="D1283" t="s">
        <v>129</v>
      </c>
      <c r="E1283" t="s">
        <v>112</v>
      </c>
      <c r="F1283" t="s">
        <v>61</v>
      </c>
      <c r="G1283" t="s">
        <v>112</v>
      </c>
      <c r="H1283" t="s">
        <v>61</v>
      </c>
      <c r="I1283">
        <f t="shared" ref="I1283:I1346" si="41">IF(A1283=S1283,0,1)</f>
        <v>0</v>
      </c>
      <c r="J1283">
        <v>141895</v>
      </c>
      <c r="K1283">
        <v>27</v>
      </c>
      <c r="L1283">
        <v>1230</v>
      </c>
      <c r="M1283">
        <v>1176</v>
      </c>
      <c r="N1283" s="128">
        <v>0.39929015084294583</v>
      </c>
      <c r="O1283" s="1">
        <v>42783</v>
      </c>
      <c r="P1283">
        <f t="shared" si="40"/>
        <v>0</v>
      </c>
      <c r="Q1283" s="1"/>
      <c r="S1283">
        <v>141895</v>
      </c>
    </row>
    <row r="1284" spans="1:19" x14ac:dyDescent="0.3">
      <c r="A1284">
        <v>141957</v>
      </c>
      <c r="C1284" t="s">
        <v>113</v>
      </c>
      <c r="D1284" t="s">
        <v>129</v>
      </c>
      <c r="E1284" t="s">
        <v>112</v>
      </c>
      <c r="F1284" t="s">
        <v>61</v>
      </c>
      <c r="G1284" t="s">
        <v>112</v>
      </c>
      <c r="H1284" t="s">
        <v>61</v>
      </c>
      <c r="I1284">
        <f t="shared" si="41"/>
        <v>0</v>
      </c>
      <c r="J1284">
        <v>141957</v>
      </c>
      <c r="K1284">
        <v>24</v>
      </c>
      <c r="L1284">
        <v>750</v>
      </c>
      <c r="M1284">
        <v>763</v>
      </c>
      <c r="N1284" s="128">
        <v>-0.1481565901190951</v>
      </c>
      <c r="O1284" s="1">
        <v>42752</v>
      </c>
      <c r="P1284">
        <f t="shared" si="40"/>
        <v>0</v>
      </c>
      <c r="Q1284" s="1"/>
      <c r="S1284">
        <v>141957</v>
      </c>
    </row>
    <row r="1285" spans="1:19" x14ac:dyDescent="0.3">
      <c r="A1285">
        <v>141968</v>
      </c>
      <c r="C1285" t="s">
        <v>113</v>
      </c>
      <c r="D1285" t="s">
        <v>129</v>
      </c>
      <c r="E1285" t="s">
        <v>112</v>
      </c>
      <c r="F1285" t="s">
        <v>61</v>
      </c>
      <c r="G1285" t="s">
        <v>112</v>
      </c>
      <c r="H1285" t="s">
        <v>61</v>
      </c>
      <c r="I1285">
        <f t="shared" si="41"/>
        <v>0</v>
      </c>
      <c r="J1285">
        <v>141968</v>
      </c>
      <c r="K1285">
        <v>22</v>
      </c>
      <c r="L1285">
        <v>485</v>
      </c>
      <c r="M1285">
        <v>470</v>
      </c>
      <c r="N1285" s="128">
        <v>0.27752081406105455</v>
      </c>
      <c r="O1285" s="1">
        <v>42770</v>
      </c>
      <c r="P1285">
        <f t="shared" si="40"/>
        <v>0</v>
      </c>
      <c r="Q1285" s="1"/>
      <c r="S1285">
        <v>141968</v>
      </c>
    </row>
    <row r="1286" spans="1:19" x14ac:dyDescent="0.3">
      <c r="A1286">
        <v>141969</v>
      </c>
      <c r="C1286" t="s">
        <v>111</v>
      </c>
      <c r="D1286" t="s">
        <v>130</v>
      </c>
      <c r="E1286" t="s">
        <v>112</v>
      </c>
      <c r="F1286" t="s">
        <v>61</v>
      </c>
      <c r="G1286" t="s">
        <v>112</v>
      </c>
      <c r="H1286" t="s">
        <v>61</v>
      </c>
      <c r="I1286">
        <f t="shared" si="41"/>
        <v>0</v>
      </c>
      <c r="J1286">
        <v>141969</v>
      </c>
      <c r="K1286">
        <v>22</v>
      </c>
      <c r="L1286">
        <v>370</v>
      </c>
      <c r="M1286">
        <v>513</v>
      </c>
      <c r="N1286" s="128">
        <v>-2.423934231714552</v>
      </c>
      <c r="O1286" s="1">
        <v>42744</v>
      </c>
      <c r="P1286">
        <f t="shared" si="40"/>
        <v>0</v>
      </c>
      <c r="Q1286" s="1"/>
      <c r="S1286">
        <v>141969</v>
      </c>
    </row>
    <row r="1287" spans="1:19" x14ac:dyDescent="0.3">
      <c r="A1287">
        <v>141970</v>
      </c>
      <c r="C1287" t="s">
        <v>111</v>
      </c>
      <c r="D1287" t="s">
        <v>130</v>
      </c>
      <c r="E1287" t="s">
        <v>112</v>
      </c>
      <c r="F1287" t="s">
        <v>61</v>
      </c>
      <c r="G1287" t="s">
        <v>112</v>
      </c>
      <c r="H1287" t="s">
        <v>61</v>
      </c>
      <c r="I1287">
        <f t="shared" si="41"/>
        <v>0</v>
      </c>
      <c r="J1287">
        <v>141970</v>
      </c>
      <c r="K1287">
        <v>22</v>
      </c>
      <c r="L1287">
        <v>507</v>
      </c>
      <c r="M1287">
        <v>513</v>
      </c>
      <c r="N1287" s="128">
        <v>-0.10170353419781336</v>
      </c>
      <c r="O1287" s="1">
        <v>42993</v>
      </c>
      <c r="P1287">
        <f t="shared" si="40"/>
        <v>0</v>
      </c>
      <c r="Q1287" s="1"/>
      <c r="S1287">
        <v>141970</v>
      </c>
    </row>
    <row r="1288" spans="1:19" x14ac:dyDescent="0.3">
      <c r="A1288">
        <v>141983</v>
      </c>
      <c r="C1288" t="s">
        <v>113</v>
      </c>
      <c r="D1288" t="s">
        <v>129</v>
      </c>
      <c r="E1288" t="s">
        <v>112</v>
      </c>
      <c r="F1288" t="s">
        <v>61</v>
      </c>
      <c r="G1288" t="s">
        <v>112</v>
      </c>
      <c r="H1288" t="s">
        <v>61</v>
      </c>
      <c r="I1288">
        <f t="shared" si="41"/>
        <v>0</v>
      </c>
      <c r="J1288">
        <v>141983</v>
      </c>
      <c r="K1288">
        <v>26</v>
      </c>
      <c r="L1288">
        <v>945</v>
      </c>
      <c r="M1288">
        <v>1000</v>
      </c>
      <c r="N1288" s="128">
        <v>-0.47826086956521741</v>
      </c>
      <c r="O1288" s="1">
        <v>42878</v>
      </c>
      <c r="P1288">
        <f t="shared" si="40"/>
        <v>0</v>
      </c>
      <c r="Q1288" s="1"/>
      <c r="S1288">
        <v>141983</v>
      </c>
    </row>
    <row r="1289" spans="1:19" x14ac:dyDescent="0.3">
      <c r="A1289">
        <v>142015</v>
      </c>
      <c r="C1289" t="s">
        <v>113</v>
      </c>
      <c r="D1289" t="s">
        <v>129</v>
      </c>
      <c r="E1289" t="s">
        <v>112</v>
      </c>
      <c r="F1289" t="s">
        <v>61</v>
      </c>
      <c r="G1289" t="s">
        <v>112</v>
      </c>
      <c r="H1289" t="s">
        <v>61</v>
      </c>
      <c r="I1289">
        <f t="shared" si="41"/>
        <v>0</v>
      </c>
      <c r="J1289">
        <v>142015</v>
      </c>
      <c r="K1289">
        <v>25</v>
      </c>
      <c r="L1289">
        <v>743</v>
      </c>
      <c r="M1289">
        <v>834</v>
      </c>
      <c r="N1289" s="128">
        <v>-0.94880617245334153</v>
      </c>
      <c r="O1289" s="1">
        <v>42824</v>
      </c>
      <c r="P1289">
        <f t="shared" si="40"/>
        <v>0</v>
      </c>
      <c r="Q1289" s="1"/>
      <c r="S1289">
        <v>142015</v>
      </c>
    </row>
    <row r="1290" spans="1:19" x14ac:dyDescent="0.3">
      <c r="A1290">
        <v>142042</v>
      </c>
      <c r="C1290" t="s">
        <v>113</v>
      </c>
      <c r="D1290" t="s">
        <v>129</v>
      </c>
      <c r="E1290" t="s">
        <v>112</v>
      </c>
      <c r="F1290" t="s">
        <v>61</v>
      </c>
      <c r="G1290" t="s">
        <v>112</v>
      </c>
      <c r="H1290" t="s">
        <v>61</v>
      </c>
      <c r="I1290">
        <f t="shared" si="41"/>
        <v>0</v>
      </c>
      <c r="J1290">
        <v>142042</v>
      </c>
      <c r="K1290">
        <v>23</v>
      </c>
      <c r="L1290">
        <v>530</v>
      </c>
      <c r="M1290">
        <v>639</v>
      </c>
      <c r="N1290" s="128">
        <v>-1.4832959107300809</v>
      </c>
      <c r="O1290" s="1">
        <v>42835</v>
      </c>
      <c r="P1290">
        <f t="shared" si="40"/>
        <v>0</v>
      </c>
      <c r="Q1290" s="1"/>
      <c r="S1290">
        <v>142042</v>
      </c>
    </row>
    <row r="1291" spans="1:19" x14ac:dyDescent="0.3">
      <c r="A1291">
        <v>142060</v>
      </c>
      <c r="C1291" t="s">
        <v>111</v>
      </c>
      <c r="D1291" t="s">
        <v>130</v>
      </c>
      <c r="E1291" t="s">
        <v>112</v>
      </c>
      <c r="F1291" t="s">
        <v>61</v>
      </c>
      <c r="G1291" t="s">
        <v>112</v>
      </c>
      <c r="H1291" t="s">
        <v>61</v>
      </c>
      <c r="I1291">
        <f t="shared" si="41"/>
        <v>0</v>
      </c>
      <c r="J1291">
        <v>142060</v>
      </c>
      <c r="K1291">
        <v>24</v>
      </c>
      <c r="L1291">
        <v>601</v>
      </c>
      <c r="M1291">
        <v>706</v>
      </c>
      <c r="N1291" s="128">
        <v>-1.2932627170833846</v>
      </c>
      <c r="O1291" s="1">
        <v>42850</v>
      </c>
      <c r="P1291">
        <f t="shared" si="40"/>
        <v>0</v>
      </c>
      <c r="Q1291" s="1"/>
      <c r="S1291">
        <v>142060</v>
      </c>
    </row>
    <row r="1292" spans="1:19" x14ac:dyDescent="0.3">
      <c r="A1292">
        <v>142064</v>
      </c>
      <c r="C1292" t="s">
        <v>111</v>
      </c>
      <c r="D1292" t="s">
        <v>130</v>
      </c>
      <c r="E1292" t="s">
        <v>112</v>
      </c>
      <c r="F1292" t="s">
        <v>61</v>
      </c>
      <c r="G1292" t="s">
        <v>112</v>
      </c>
      <c r="H1292" t="s">
        <v>61</v>
      </c>
      <c r="I1292">
        <f t="shared" si="41"/>
        <v>0</v>
      </c>
      <c r="J1292">
        <v>142064</v>
      </c>
      <c r="K1292">
        <v>24</v>
      </c>
      <c r="L1292">
        <v>654</v>
      </c>
      <c r="M1292">
        <v>706</v>
      </c>
      <c r="N1292" s="128">
        <v>-0.64047296465081904</v>
      </c>
      <c r="O1292" s="1">
        <v>42709</v>
      </c>
      <c r="P1292">
        <f t="shared" si="40"/>
        <v>0</v>
      </c>
      <c r="Q1292" s="1"/>
      <c r="S1292">
        <v>142064</v>
      </c>
    </row>
    <row r="1293" spans="1:19" x14ac:dyDescent="0.3">
      <c r="A1293">
        <v>142089</v>
      </c>
      <c r="C1293" t="s">
        <v>113</v>
      </c>
      <c r="D1293" t="s">
        <v>129</v>
      </c>
      <c r="E1293" t="s">
        <v>112</v>
      </c>
      <c r="F1293" t="s">
        <v>61</v>
      </c>
      <c r="G1293" t="s">
        <v>112</v>
      </c>
      <c r="H1293" t="s">
        <v>61</v>
      </c>
      <c r="I1293">
        <f t="shared" si="41"/>
        <v>0</v>
      </c>
      <c r="J1293">
        <v>142089</v>
      </c>
      <c r="K1293">
        <v>27</v>
      </c>
      <c r="L1293">
        <v>1117</v>
      </c>
      <c r="M1293">
        <v>1194</v>
      </c>
      <c r="N1293" s="128">
        <v>-0.56077488893744076</v>
      </c>
      <c r="O1293" s="1">
        <v>42772</v>
      </c>
      <c r="P1293">
        <f t="shared" si="40"/>
        <v>0</v>
      </c>
      <c r="Q1293" s="1"/>
      <c r="S1293">
        <v>142089</v>
      </c>
    </row>
    <row r="1294" spans="1:19" x14ac:dyDescent="0.3">
      <c r="A1294">
        <v>142103</v>
      </c>
      <c r="C1294" t="s">
        <v>113</v>
      </c>
      <c r="D1294" t="s">
        <v>129</v>
      </c>
      <c r="E1294" t="s">
        <v>112</v>
      </c>
      <c r="F1294" t="s">
        <v>61</v>
      </c>
      <c r="G1294" t="s">
        <v>112</v>
      </c>
      <c r="H1294" t="s">
        <v>61</v>
      </c>
      <c r="I1294">
        <f t="shared" si="41"/>
        <v>0</v>
      </c>
      <c r="J1294">
        <v>142103</v>
      </c>
      <c r="K1294">
        <v>26</v>
      </c>
      <c r="L1294">
        <v>875</v>
      </c>
      <c r="M1294">
        <v>958</v>
      </c>
      <c r="N1294" s="128">
        <v>-0.75338113824090036</v>
      </c>
      <c r="O1294" s="1">
        <v>42780</v>
      </c>
      <c r="P1294">
        <f t="shared" si="40"/>
        <v>0</v>
      </c>
      <c r="Q1294" s="1"/>
      <c r="S1294">
        <v>142103</v>
      </c>
    </row>
    <row r="1295" spans="1:19" x14ac:dyDescent="0.3">
      <c r="A1295">
        <v>142118</v>
      </c>
      <c r="C1295" t="s">
        <v>113</v>
      </c>
      <c r="D1295" t="s">
        <v>129</v>
      </c>
      <c r="E1295" t="s">
        <v>112</v>
      </c>
      <c r="F1295" t="s">
        <v>61</v>
      </c>
      <c r="G1295" t="s">
        <v>112</v>
      </c>
      <c r="H1295" t="s">
        <v>61</v>
      </c>
      <c r="I1295">
        <f t="shared" si="41"/>
        <v>0</v>
      </c>
      <c r="J1295">
        <v>142118</v>
      </c>
      <c r="K1295">
        <v>26</v>
      </c>
      <c r="L1295">
        <v>1022</v>
      </c>
      <c r="M1295">
        <v>1017</v>
      </c>
      <c r="N1295" s="128">
        <v>4.275148561412509E-2</v>
      </c>
      <c r="O1295" s="1">
        <v>42731</v>
      </c>
      <c r="P1295">
        <f t="shared" si="40"/>
        <v>0</v>
      </c>
      <c r="Q1295" s="1"/>
      <c r="S1295">
        <v>142118</v>
      </c>
    </row>
    <row r="1296" spans="1:19" x14ac:dyDescent="0.3">
      <c r="A1296">
        <v>142199</v>
      </c>
      <c r="C1296" t="s">
        <v>113</v>
      </c>
      <c r="D1296" t="s">
        <v>129</v>
      </c>
      <c r="E1296" t="s">
        <v>112</v>
      </c>
      <c r="F1296" t="s">
        <v>61</v>
      </c>
      <c r="G1296" t="s">
        <v>112</v>
      </c>
      <c r="H1296" t="s">
        <v>61</v>
      </c>
      <c r="I1296">
        <f t="shared" si="41"/>
        <v>0</v>
      </c>
      <c r="J1296">
        <v>142199</v>
      </c>
      <c r="K1296">
        <v>27</v>
      </c>
      <c r="L1296">
        <v>1042</v>
      </c>
      <c r="M1296">
        <v>1131</v>
      </c>
      <c r="N1296" s="128">
        <v>-0.68427324799138889</v>
      </c>
      <c r="O1296" s="1">
        <v>42814</v>
      </c>
      <c r="P1296">
        <f t="shared" si="40"/>
        <v>0</v>
      </c>
      <c r="Q1296" s="1"/>
      <c r="S1296">
        <v>142199</v>
      </c>
    </row>
    <row r="1297" spans="1:19" x14ac:dyDescent="0.3">
      <c r="A1297">
        <v>142216</v>
      </c>
      <c r="C1297" t="s">
        <v>113</v>
      </c>
      <c r="D1297" t="s">
        <v>129</v>
      </c>
      <c r="E1297" t="s">
        <v>112</v>
      </c>
      <c r="F1297" t="s">
        <v>61</v>
      </c>
      <c r="G1297" t="s">
        <v>112</v>
      </c>
      <c r="H1297" t="s">
        <v>61</v>
      </c>
      <c r="I1297">
        <f t="shared" si="41"/>
        <v>0</v>
      </c>
      <c r="J1297">
        <v>142216</v>
      </c>
      <c r="K1297">
        <v>24</v>
      </c>
      <c r="L1297">
        <v>700</v>
      </c>
      <c r="M1297">
        <v>726</v>
      </c>
      <c r="N1297" s="128">
        <v>-0.31141454066355251</v>
      </c>
      <c r="O1297" s="1">
        <v>42787</v>
      </c>
      <c r="P1297">
        <f t="shared" si="40"/>
        <v>0</v>
      </c>
      <c r="Q1297" s="1"/>
      <c r="S1297">
        <v>142216</v>
      </c>
    </row>
    <row r="1298" spans="1:19" x14ac:dyDescent="0.3">
      <c r="A1298">
        <v>142226</v>
      </c>
      <c r="C1298" t="s">
        <v>113</v>
      </c>
      <c r="D1298" t="s">
        <v>129</v>
      </c>
      <c r="E1298" t="s">
        <v>112</v>
      </c>
      <c r="F1298" t="s">
        <v>61</v>
      </c>
      <c r="G1298" t="s">
        <v>112</v>
      </c>
      <c r="H1298" t="s">
        <v>61</v>
      </c>
      <c r="I1298">
        <f t="shared" si="41"/>
        <v>0</v>
      </c>
      <c r="J1298">
        <v>142226</v>
      </c>
      <c r="K1298">
        <v>27</v>
      </c>
      <c r="L1298">
        <v>932</v>
      </c>
      <c r="M1298">
        <v>1131</v>
      </c>
      <c r="N1298" s="128">
        <v>-1.5300042286549034</v>
      </c>
      <c r="O1298" s="1">
        <v>42829</v>
      </c>
      <c r="P1298">
        <f t="shared" si="40"/>
        <v>0</v>
      </c>
      <c r="Q1298" s="1"/>
      <c r="S1298">
        <v>142226</v>
      </c>
    </row>
    <row r="1299" spans="1:19" x14ac:dyDescent="0.3">
      <c r="A1299">
        <v>142233</v>
      </c>
      <c r="C1299" t="s">
        <v>113</v>
      </c>
      <c r="D1299" t="s">
        <v>129</v>
      </c>
      <c r="E1299" t="s">
        <v>112</v>
      </c>
      <c r="F1299" t="s">
        <v>61</v>
      </c>
      <c r="G1299" t="s">
        <v>112</v>
      </c>
      <c r="H1299" t="s">
        <v>61</v>
      </c>
      <c r="I1299">
        <f t="shared" si="41"/>
        <v>0</v>
      </c>
      <c r="J1299">
        <v>142233</v>
      </c>
      <c r="K1299">
        <v>22</v>
      </c>
      <c r="L1299">
        <v>556</v>
      </c>
      <c r="M1299">
        <v>543</v>
      </c>
      <c r="N1299" s="128">
        <v>0.20818320121707101</v>
      </c>
      <c r="O1299" s="1">
        <v>42768</v>
      </c>
      <c r="P1299">
        <f t="shared" si="40"/>
        <v>0</v>
      </c>
      <c r="Q1299" s="1"/>
      <c r="S1299">
        <v>142233</v>
      </c>
    </row>
    <row r="1300" spans="1:19" x14ac:dyDescent="0.3">
      <c r="A1300">
        <v>142284</v>
      </c>
      <c r="C1300" t="s">
        <v>111</v>
      </c>
      <c r="D1300" t="s">
        <v>130</v>
      </c>
      <c r="E1300" t="s">
        <v>112</v>
      </c>
      <c r="F1300" t="s">
        <v>61</v>
      </c>
      <c r="G1300" t="s">
        <v>112</v>
      </c>
      <c r="H1300" t="s">
        <v>61</v>
      </c>
      <c r="I1300">
        <f t="shared" si="41"/>
        <v>0</v>
      </c>
      <c r="J1300">
        <v>142284</v>
      </c>
      <c r="K1300">
        <v>25</v>
      </c>
      <c r="L1300">
        <v>1014</v>
      </c>
      <c r="M1300">
        <v>897</v>
      </c>
      <c r="N1300" s="128">
        <v>1.1342155009451795</v>
      </c>
      <c r="O1300" s="1">
        <v>42794</v>
      </c>
      <c r="P1300">
        <f t="shared" si="40"/>
        <v>0</v>
      </c>
      <c r="Q1300" s="1"/>
      <c r="S1300">
        <v>142284</v>
      </c>
    </row>
    <row r="1301" spans="1:19" x14ac:dyDescent="0.3">
      <c r="A1301">
        <v>142285</v>
      </c>
      <c r="C1301" t="s">
        <v>113</v>
      </c>
      <c r="D1301" t="s">
        <v>129</v>
      </c>
      <c r="E1301" t="s">
        <v>114</v>
      </c>
      <c r="F1301" t="s">
        <v>60</v>
      </c>
      <c r="G1301" t="s">
        <v>112</v>
      </c>
      <c r="H1301" t="s">
        <v>61</v>
      </c>
      <c r="I1301">
        <f t="shared" si="41"/>
        <v>0</v>
      </c>
      <c r="J1301">
        <v>142285</v>
      </c>
      <c r="K1301">
        <v>23</v>
      </c>
      <c r="L1301">
        <v>520</v>
      </c>
      <c r="M1301">
        <v>656</v>
      </c>
      <c r="N1301" s="128">
        <v>-1.8027571580063628</v>
      </c>
      <c r="O1301" s="1">
        <v>42796</v>
      </c>
      <c r="P1301">
        <f t="shared" si="40"/>
        <v>0</v>
      </c>
      <c r="Q1301" s="1"/>
      <c r="S1301">
        <v>142285</v>
      </c>
    </row>
    <row r="1302" spans="1:19" x14ac:dyDescent="0.3">
      <c r="A1302">
        <v>142286</v>
      </c>
      <c r="C1302" t="s">
        <v>111</v>
      </c>
      <c r="D1302" t="s">
        <v>130</v>
      </c>
      <c r="E1302" t="s">
        <v>112</v>
      </c>
      <c r="F1302" t="s">
        <v>61</v>
      </c>
      <c r="G1302" t="s">
        <v>112</v>
      </c>
      <c r="H1302" t="s">
        <v>61</v>
      </c>
      <c r="I1302">
        <f t="shared" si="41"/>
        <v>0</v>
      </c>
      <c r="J1302">
        <v>142286</v>
      </c>
      <c r="K1302">
        <v>25</v>
      </c>
      <c r="L1302">
        <v>552</v>
      </c>
      <c r="M1302">
        <v>897</v>
      </c>
      <c r="N1302" s="128">
        <v>-3.3444816053511706</v>
      </c>
      <c r="O1302" s="1">
        <v>42794</v>
      </c>
      <c r="P1302">
        <f t="shared" si="40"/>
        <v>0</v>
      </c>
      <c r="Q1302" s="1"/>
      <c r="S1302">
        <v>142286</v>
      </c>
    </row>
    <row r="1303" spans="1:19" x14ac:dyDescent="0.3">
      <c r="A1303">
        <v>142293</v>
      </c>
      <c r="C1303" t="s">
        <v>113</v>
      </c>
      <c r="D1303" t="s">
        <v>129</v>
      </c>
      <c r="E1303" t="s">
        <v>112</v>
      </c>
      <c r="F1303" t="s">
        <v>61</v>
      </c>
      <c r="G1303" t="s">
        <v>112</v>
      </c>
      <c r="H1303" t="s">
        <v>61</v>
      </c>
      <c r="I1303">
        <f t="shared" si="41"/>
        <v>0</v>
      </c>
      <c r="J1303">
        <v>142293</v>
      </c>
      <c r="K1303">
        <v>24</v>
      </c>
      <c r="L1303">
        <v>400</v>
      </c>
      <c r="M1303">
        <v>671</v>
      </c>
      <c r="N1303" s="128">
        <v>-3.5119549018337328</v>
      </c>
      <c r="O1303" s="1">
        <v>42765</v>
      </c>
      <c r="P1303">
        <f t="shared" si="40"/>
        <v>0</v>
      </c>
      <c r="Q1303" s="1"/>
      <c r="S1303">
        <v>142293</v>
      </c>
    </row>
    <row r="1304" spans="1:19" x14ac:dyDescent="0.3">
      <c r="A1304">
        <v>142367</v>
      </c>
      <c r="C1304" t="s">
        <v>113</v>
      </c>
      <c r="D1304" t="s">
        <v>129</v>
      </c>
      <c r="E1304" t="s">
        <v>112</v>
      </c>
      <c r="F1304" t="s">
        <v>61</v>
      </c>
      <c r="G1304" t="s">
        <v>112</v>
      </c>
      <c r="H1304" t="s">
        <v>61</v>
      </c>
      <c r="I1304">
        <f t="shared" si="41"/>
        <v>0</v>
      </c>
      <c r="J1304">
        <v>142367</v>
      </c>
      <c r="K1304">
        <v>24</v>
      </c>
      <c r="L1304">
        <v>645</v>
      </c>
      <c r="M1304">
        <v>706</v>
      </c>
      <c r="N1304" s="128">
        <v>-0.75132405468653773</v>
      </c>
      <c r="O1304" s="1">
        <v>42915</v>
      </c>
      <c r="P1304">
        <f t="shared" si="40"/>
        <v>0</v>
      </c>
      <c r="Q1304" s="1"/>
      <c r="S1304">
        <v>142367</v>
      </c>
    </row>
    <row r="1305" spans="1:19" x14ac:dyDescent="0.3">
      <c r="A1305">
        <v>142372</v>
      </c>
      <c r="C1305" t="s">
        <v>111</v>
      </c>
      <c r="D1305" t="s">
        <v>130</v>
      </c>
      <c r="E1305" t="s">
        <v>112</v>
      </c>
      <c r="F1305" t="s">
        <v>61</v>
      </c>
      <c r="G1305" t="s">
        <v>112</v>
      </c>
      <c r="H1305" t="s">
        <v>61</v>
      </c>
      <c r="I1305">
        <f t="shared" si="41"/>
        <v>0</v>
      </c>
      <c r="J1305">
        <v>142372</v>
      </c>
      <c r="K1305">
        <v>26</v>
      </c>
      <c r="L1305">
        <v>885</v>
      </c>
      <c r="M1305">
        <v>1021</v>
      </c>
      <c r="N1305" s="128">
        <v>-1.1582847166035004</v>
      </c>
      <c r="O1305" s="1">
        <v>42860</v>
      </c>
      <c r="P1305">
        <f t="shared" si="40"/>
        <v>0</v>
      </c>
      <c r="Q1305" s="1"/>
      <c r="S1305">
        <v>142372</v>
      </c>
    </row>
    <row r="1306" spans="1:19" x14ac:dyDescent="0.3">
      <c r="A1306">
        <v>142374</v>
      </c>
      <c r="C1306" t="s">
        <v>111</v>
      </c>
      <c r="D1306" t="s">
        <v>130</v>
      </c>
      <c r="E1306" t="s">
        <v>112</v>
      </c>
      <c r="F1306" t="s">
        <v>61</v>
      </c>
      <c r="G1306" t="s">
        <v>112</v>
      </c>
      <c r="H1306" t="s">
        <v>61</v>
      </c>
      <c r="I1306">
        <f t="shared" si="41"/>
        <v>0</v>
      </c>
      <c r="J1306">
        <v>142374</v>
      </c>
      <c r="K1306">
        <v>26</v>
      </c>
      <c r="L1306">
        <v>765</v>
      </c>
      <c r="M1306">
        <v>996</v>
      </c>
      <c r="N1306" s="128">
        <v>-2.0167627029858561</v>
      </c>
      <c r="O1306" s="1">
        <v>42860</v>
      </c>
      <c r="P1306">
        <f t="shared" si="40"/>
        <v>0</v>
      </c>
      <c r="Q1306" s="1"/>
      <c r="S1306">
        <v>142374</v>
      </c>
    </row>
    <row r="1307" spans="1:19" x14ac:dyDescent="0.3">
      <c r="A1307">
        <v>142466</v>
      </c>
      <c r="C1307" t="s">
        <v>113</v>
      </c>
      <c r="D1307" t="s">
        <v>129</v>
      </c>
      <c r="E1307" t="s">
        <v>112</v>
      </c>
      <c r="F1307" t="s">
        <v>61</v>
      </c>
      <c r="G1307" t="s">
        <v>112</v>
      </c>
      <c r="H1307" t="s">
        <v>61</v>
      </c>
      <c r="I1307">
        <f t="shared" si="41"/>
        <v>0</v>
      </c>
      <c r="J1307">
        <v>142466</v>
      </c>
      <c r="K1307">
        <v>23</v>
      </c>
      <c r="L1307">
        <v>550</v>
      </c>
      <c r="M1307">
        <v>605</v>
      </c>
      <c r="N1307" s="128">
        <v>-0.79051383399209485</v>
      </c>
      <c r="O1307" s="1">
        <v>42874</v>
      </c>
      <c r="P1307">
        <f t="shared" si="40"/>
        <v>0</v>
      </c>
      <c r="Q1307" s="1"/>
      <c r="S1307">
        <v>142466</v>
      </c>
    </row>
    <row r="1308" spans="1:19" x14ac:dyDescent="0.3">
      <c r="A1308">
        <v>142506</v>
      </c>
      <c r="C1308" t="s">
        <v>113</v>
      </c>
      <c r="D1308" t="s">
        <v>129</v>
      </c>
      <c r="E1308" t="s">
        <v>112</v>
      </c>
      <c r="F1308" t="s">
        <v>61</v>
      </c>
      <c r="G1308" t="s">
        <v>112</v>
      </c>
      <c r="H1308" t="s">
        <v>61</v>
      </c>
      <c r="I1308">
        <f t="shared" si="41"/>
        <v>0</v>
      </c>
      <c r="J1308">
        <v>142506</v>
      </c>
      <c r="K1308">
        <v>27</v>
      </c>
      <c r="L1308">
        <v>1165</v>
      </c>
      <c r="M1308">
        <v>1082</v>
      </c>
      <c r="N1308" s="128">
        <v>0.66704171019850511</v>
      </c>
      <c r="O1308" s="1">
        <v>42787</v>
      </c>
      <c r="P1308">
        <f t="shared" si="40"/>
        <v>0</v>
      </c>
      <c r="Q1308" s="1"/>
      <c r="S1308">
        <v>142506</v>
      </c>
    </row>
    <row r="1309" spans="1:19" x14ac:dyDescent="0.3">
      <c r="A1309">
        <v>142527</v>
      </c>
      <c r="C1309" t="s">
        <v>113</v>
      </c>
      <c r="D1309" t="s">
        <v>129</v>
      </c>
      <c r="E1309" t="s">
        <v>112</v>
      </c>
      <c r="F1309" t="s">
        <v>61</v>
      </c>
      <c r="G1309" t="s">
        <v>112</v>
      </c>
      <c r="H1309" t="s">
        <v>61</v>
      </c>
      <c r="I1309">
        <f t="shared" si="41"/>
        <v>0</v>
      </c>
      <c r="J1309">
        <v>142527</v>
      </c>
      <c r="K1309">
        <v>25</v>
      </c>
      <c r="L1309">
        <v>710</v>
      </c>
      <c r="M1309">
        <v>897</v>
      </c>
      <c r="N1309" s="128">
        <v>-1.8128059715961418</v>
      </c>
      <c r="O1309" s="1">
        <v>42900</v>
      </c>
      <c r="P1309">
        <f t="shared" si="40"/>
        <v>0</v>
      </c>
      <c r="Q1309" s="1"/>
      <c r="S1309">
        <v>142527</v>
      </c>
    </row>
    <row r="1310" spans="1:19" x14ac:dyDescent="0.3">
      <c r="A1310">
        <v>142528</v>
      </c>
      <c r="C1310" t="s">
        <v>113</v>
      </c>
      <c r="D1310" t="s">
        <v>129</v>
      </c>
      <c r="E1310" t="s">
        <v>112</v>
      </c>
      <c r="F1310" t="s">
        <v>61</v>
      </c>
      <c r="G1310" t="s">
        <v>112</v>
      </c>
      <c r="H1310" t="s">
        <v>61</v>
      </c>
      <c r="I1310">
        <f t="shared" si="41"/>
        <v>0</v>
      </c>
      <c r="J1310">
        <v>142528</v>
      </c>
      <c r="K1310">
        <v>25</v>
      </c>
      <c r="L1310">
        <v>865</v>
      </c>
      <c r="M1310">
        <v>917</v>
      </c>
      <c r="N1310" s="128">
        <v>-0.49310132283912572</v>
      </c>
      <c r="O1310" s="1">
        <v>42887</v>
      </c>
      <c r="P1310">
        <f t="shared" si="40"/>
        <v>0</v>
      </c>
      <c r="Q1310" s="1"/>
      <c r="S1310">
        <v>142528</v>
      </c>
    </row>
    <row r="1311" spans="1:19" x14ac:dyDescent="0.3">
      <c r="A1311">
        <v>142562</v>
      </c>
      <c r="C1311" t="s">
        <v>113</v>
      </c>
      <c r="D1311" t="s">
        <v>129</v>
      </c>
      <c r="E1311" t="s">
        <v>112</v>
      </c>
      <c r="F1311" t="s">
        <v>61</v>
      </c>
      <c r="G1311" t="s">
        <v>112</v>
      </c>
      <c r="H1311" t="s">
        <v>61</v>
      </c>
      <c r="I1311">
        <f t="shared" si="41"/>
        <v>0</v>
      </c>
      <c r="J1311">
        <v>142562</v>
      </c>
      <c r="K1311">
        <v>26</v>
      </c>
      <c r="L1311">
        <v>935</v>
      </c>
      <c r="M1311">
        <v>1038</v>
      </c>
      <c r="N1311" s="128">
        <v>-0.8628633660048588</v>
      </c>
      <c r="O1311" s="1">
        <v>42676</v>
      </c>
      <c r="P1311">
        <f t="shared" si="40"/>
        <v>0</v>
      </c>
      <c r="Q1311" s="1"/>
      <c r="S1311">
        <v>142562</v>
      </c>
    </row>
    <row r="1312" spans="1:19" x14ac:dyDescent="0.3">
      <c r="A1312">
        <v>142576</v>
      </c>
      <c r="C1312" t="s">
        <v>113</v>
      </c>
      <c r="D1312" t="s">
        <v>129</v>
      </c>
      <c r="E1312" t="s">
        <v>112</v>
      </c>
      <c r="F1312" t="s">
        <v>61</v>
      </c>
      <c r="G1312" t="s">
        <v>112</v>
      </c>
      <c r="H1312" t="s">
        <v>61</v>
      </c>
      <c r="I1312">
        <f t="shared" si="41"/>
        <v>0</v>
      </c>
      <c r="J1312">
        <v>142576</v>
      </c>
      <c r="K1312">
        <v>25</v>
      </c>
      <c r="L1312">
        <v>767</v>
      </c>
      <c r="M1312">
        <v>913</v>
      </c>
      <c r="N1312" s="128">
        <v>-1.3905424067812753</v>
      </c>
      <c r="O1312" s="1">
        <v>42844</v>
      </c>
      <c r="P1312">
        <f t="shared" si="40"/>
        <v>0</v>
      </c>
      <c r="Q1312" s="1"/>
      <c r="S1312">
        <v>142576</v>
      </c>
    </row>
    <row r="1313" spans="1:19" x14ac:dyDescent="0.3">
      <c r="A1313">
        <v>142639</v>
      </c>
      <c r="C1313" t="s">
        <v>113</v>
      </c>
      <c r="D1313" t="s">
        <v>129</v>
      </c>
      <c r="E1313" t="s">
        <v>112</v>
      </c>
      <c r="F1313" t="s">
        <v>61</v>
      </c>
      <c r="G1313" t="s">
        <v>112</v>
      </c>
      <c r="H1313" t="s">
        <v>61</v>
      </c>
      <c r="I1313">
        <f t="shared" si="41"/>
        <v>0</v>
      </c>
      <c r="J1313">
        <v>142639</v>
      </c>
      <c r="K1313">
        <v>27</v>
      </c>
      <c r="L1313">
        <v>900</v>
      </c>
      <c r="M1313">
        <v>1199</v>
      </c>
      <c r="N1313" s="128">
        <v>-2.1684737281067554</v>
      </c>
      <c r="O1313" s="1">
        <v>42810</v>
      </c>
      <c r="P1313">
        <f t="shared" si="40"/>
        <v>0</v>
      </c>
      <c r="Q1313" s="1"/>
      <c r="S1313">
        <v>142639</v>
      </c>
    </row>
    <row r="1314" spans="1:19" x14ac:dyDescent="0.3">
      <c r="A1314">
        <v>142747</v>
      </c>
      <c r="C1314" t="s">
        <v>113</v>
      </c>
      <c r="D1314" t="s">
        <v>129</v>
      </c>
      <c r="E1314" t="s">
        <v>112</v>
      </c>
      <c r="F1314" t="s">
        <v>61</v>
      </c>
      <c r="G1314" t="s">
        <v>112</v>
      </c>
      <c r="H1314" t="s">
        <v>61</v>
      </c>
      <c r="I1314">
        <f t="shared" si="41"/>
        <v>0</v>
      </c>
      <c r="J1314">
        <v>142747</v>
      </c>
      <c r="K1314">
        <v>24</v>
      </c>
      <c r="L1314">
        <v>750</v>
      </c>
      <c r="M1314">
        <v>723</v>
      </c>
      <c r="N1314" s="128">
        <v>0.32473389861086049</v>
      </c>
      <c r="O1314" s="1">
        <v>42903</v>
      </c>
      <c r="P1314">
        <f t="shared" si="40"/>
        <v>0</v>
      </c>
      <c r="Q1314" s="1"/>
      <c r="S1314">
        <v>142747</v>
      </c>
    </row>
    <row r="1315" spans="1:19" x14ac:dyDescent="0.3">
      <c r="A1315">
        <v>142749</v>
      </c>
      <c r="C1315" t="s">
        <v>111</v>
      </c>
      <c r="D1315" t="s">
        <v>130</v>
      </c>
      <c r="E1315" t="s">
        <v>112</v>
      </c>
      <c r="F1315" t="s">
        <v>61</v>
      </c>
      <c r="G1315" t="s">
        <v>112</v>
      </c>
      <c r="H1315" t="s">
        <v>61</v>
      </c>
      <c r="I1315">
        <f t="shared" si="41"/>
        <v>0</v>
      </c>
      <c r="J1315">
        <v>142749</v>
      </c>
      <c r="K1315">
        <v>25</v>
      </c>
      <c r="L1315">
        <v>875</v>
      </c>
      <c r="M1315">
        <v>858</v>
      </c>
      <c r="N1315" s="128">
        <v>0.17229147663930272</v>
      </c>
      <c r="O1315" s="1">
        <v>42949</v>
      </c>
      <c r="P1315">
        <f t="shared" si="40"/>
        <v>0</v>
      </c>
      <c r="Q1315" s="1"/>
      <c r="S1315">
        <v>142749</v>
      </c>
    </row>
    <row r="1316" spans="1:19" x14ac:dyDescent="0.3">
      <c r="A1316">
        <v>142762</v>
      </c>
      <c r="C1316" t="s">
        <v>113</v>
      </c>
      <c r="D1316" t="s">
        <v>129</v>
      </c>
      <c r="E1316" t="s">
        <v>112</v>
      </c>
      <c r="F1316" t="s">
        <v>61</v>
      </c>
      <c r="G1316" t="s">
        <v>112</v>
      </c>
      <c r="H1316" t="s">
        <v>61</v>
      </c>
      <c r="I1316">
        <f t="shared" si="41"/>
        <v>0</v>
      </c>
      <c r="J1316">
        <v>142762</v>
      </c>
      <c r="K1316">
        <v>27</v>
      </c>
      <c r="L1316">
        <v>785</v>
      </c>
      <c r="M1316">
        <v>1126</v>
      </c>
      <c r="N1316" s="128">
        <v>-2.6334079851726</v>
      </c>
      <c r="O1316" s="1">
        <v>42801</v>
      </c>
      <c r="P1316">
        <f t="shared" si="40"/>
        <v>0</v>
      </c>
      <c r="Q1316" s="1"/>
      <c r="S1316">
        <v>142762</v>
      </c>
    </row>
    <row r="1317" spans="1:19" x14ac:dyDescent="0.3">
      <c r="A1317">
        <v>142782</v>
      </c>
      <c r="C1317" t="s">
        <v>113</v>
      </c>
      <c r="D1317" t="s">
        <v>129</v>
      </c>
      <c r="E1317" t="s">
        <v>112</v>
      </c>
      <c r="F1317" t="s">
        <v>61</v>
      </c>
      <c r="G1317" t="s">
        <v>112</v>
      </c>
      <c r="H1317" t="s">
        <v>61</v>
      </c>
      <c r="I1317">
        <f t="shared" si="41"/>
        <v>0</v>
      </c>
      <c r="J1317">
        <v>142782</v>
      </c>
      <c r="K1317">
        <v>22</v>
      </c>
      <c r="L1317">
        <v>420</v>
      </c>
      <c r="M1317">
        <v>499</v>
      </c>
      <c r="N1317" s="128">
        <v>-1.3766663762307223</v>
      </c>
      <c r="O1317" s="1">
        <v>42913</v>
      </c>
      <c r="P1317">
        <f t="shared" si="40"/>
        <v>0</v>
      </c>
      <c r="Q1317" s="1"/>
      <c r="S1317">
        <v>142782</v>
      </c>
    </row>
    <row r="1318" spans="1:19" x14ac:dyDescent="0.3">
      <c r="A1318">
        <v>142802</v>
      </c>
      <c r="C1318" t="s">
        <v>113</v>
      </c>
      <c r="D1318" t="s">
        <v>129</v>
      </c>
      <c r="E1318" t="s">
        <v>112</v>
      </c>
      <c r="F1318" t="s">
        <v>61</v>
      </c>
      <c r="G1318" t="s">
        <v>112</v>
      </c>
      <c r="H1318" t="s">
        <v>61</v>
      </c>
      <c r="I1318">
        <f t="shared" si="41"/>
        <v>0</v>
      </c>
      <c r="J1318">
        <v>142802</v>
      </c>
      <c r="K1318">
        <v>26</v>
      </c>
      <c r="L1318">
        <v>990</v>
      </c>
      <c r="M1318">
        <v>1021</v>
      </c>
      <c r="N1318" s="128">
        <v>-0.26402078099050375</v>
      </c>
      <c r="O1318" s="1">
        <v>42871</v>
      </c>
      <c r="P1318">
        <f t="shared" si="40"/>
        <v>0</v>
      </c>
      <c r="Q1318" s="1"/>
      <c r="S1318">
        <v>142802</v>
      </c>
    </row>
    <row r="1319" spans="1:19" x14ac:dyDescent="0.3">
      <c r="A1319">
        <v>142839</v>
      </c>
      <c r="C1319" t="s">
        <v>113</v>
      </c>
      <c r="D1319" t="s">
        <v>129</v>
      </c>
      <c r="E1319" t="s">
        <v>112</v>
      </c>
      <c r="F1319" t="s">
        <v>61</v>
      </c>
      <c r="G1319" t="s">
        <v>112</v>
      </c>
      <c r="H1319" t="s">
        <v>61</v>
      </c>
      <c r="I1319">
        <f t="shared" si="41"/>
        <v>0</v>
      </c>
      <c r="J1319">
        <v>142839</v>
      </c>
      <c r="K1319">
        <v>26</v>
      </c>
      <c r="L1319">
        <v>1059</v>
      </c>
      <c r="M1319">
        <v>1017</v>
      </c>
      <c r="N1319" s="128">
        <v>0.35911247915865074</v>
      </c>
      <c r="O1319" s="1">
        <v>42915</v>
      </c>
      <c r="P1319">
        <f t="shared" si="40"/>
        <v>0</v>
      </c>
      <c r="Q1319" s="1"/>
      <c r="S1319">
        <v>142839</v>
      </c>
    </row>
    <row r="1320" spans="1:19" x14ac:dyDescent="0.3">
      <c r="A1320">
        <v>142842</v>
      </c>
      <c r="C1320" t="s">
        <v>113</v>
      </c>
      <c r="D1320" t="s">
        <v>129</v>
      </c>
      <c r="E1320" t="s">
        <v>112</v>
      </c>
      <c r="F1320" t="s">
        <v>61</v>
      </c>
      <c r="G1320" t="s">
        <v>112</v>
      </c>
      <c r="H1320" t="s">
        <v>61</v>
      </c>
      <c r="I1320">
        <f t="shared" si="41"/>
        <v>0</v>
      </c>
      <c r="J1320">
        <v>142842</v>
      </c>
      <c r="K1320">
        <v>25</v>
      </c>
      <c r="L1320">
        <v>710</v>
      </c>
      <c r="M1320">
        <v>913</v>
      </c>
      <c r="N1320" s="128">
        <v>-1.9334254012095813</v>
      </c>
      <c r="O1320" s="1">
        <v>42936</v>
      </c>
      <c r="P1320">
        <f t="shared" si="40"/>
        <v>0</v>
      </c>
      <c r="Q1320" s="1"/>
      <c r="S1320">
        <v>142842</v>
      </c>
    </row>
    <row r="1321" spans="1:19" x14ac:dyDescent="0.3">
      <c r="A1321">
        <v>142898</v>
      </c>
      <c r="C1321" t="s">
        <v>113</v>
      </c>
      <c r="D1321" t="s">
        <v>129</v>
      </c>
      <c r="E1321" t="s">
        <v>112</v>
      </c>
      <c r="F1321" t="s">
        <v>61</v>
      </c>
      <c r="G1321" t="s">
        <v>112</v>
      </c>
      <c r="H1321" t="s">
        <v>61</v>
      </c>
      <c r="I1321">
        <f t="shared" si="41"/>
        <v>0</v>
      </c>
      <c r="J1321">
        <v>142898</v>
      </c>
      <c r="K1321">
        <v>23</v>
      </c>
      <c r="L1321">
        <v>500</v>
      </c>
      <c r="M1321">
        <v>639</v>
      </c>
      <c r="N1321" s="128">
        <v>-1.8915424916649657</v>
      </c>
      <c r="O1321" s="1">
        <v>42810</v>
      </c>
      <c r="P1321">
        <f t="shared" si="40"/>
        <v>0</v>
      </c>
      <c r="Q1321" s="1"/>
      <c r="S1321">
        <v>142898</v>
      </c>
    </row>
    <row r="1322" spans="1:19" x14ac:dyDescent="0.3">
      <c r="A1322">
        <v>142974</v>
      </c>
      <c r="C1322" t="s">
        <v>113</v>
      </c>
      <c r="D1322" t="s">
        <v>129</v>
      </c>
      <c r="E1322" t="s">
        <v>112</v>
      </c>
      <c r="F1322" t="s">
        <v>61</v>
      </c>
      <c r="G1322" t="s">
        <v>112</v>
      </c>
      <c r="H1322" t="s">
        <v>61</v>
      </c>
      <c r="I1322">
        <f t="shared" si="41"/>
        <v>0</v>
      </c>
      <c r="J1322">
        <v>142974</v>
      </c>
      <c r="K1322">
        <v>24</v>
      </c>
      <c r="L1322">
        <v>806</v>
      </c>
      <c r="M1322">
        <v>800</v>
      </c>
      <c r="N1322" s="128">
        <v>6.5217391304347824E-2</v>
      </c>
      <c r="O1322" s="1">
        <v>42846</v>
      </c>
      <c r="P1322">
        <f t="shared" si="40"/>
        <v>0</v>
      </c>
      <c r="Q1322" s="1"/>
      <c r="S1322">
        <v>142974</v>
      </c>
    </row>
    <row r="1323" spans="1:19" x14ac:dyDescent="0.3">
      <c r="A1323">
        <v>143021</v>
      </c>
      <c r="C1323" t="s">
        <v>113</v>
      </c>
      <c r="D1323" t="s">
        <v>129</v>
      </c>
      <c r="E1323" t="s">
        <v>112</v>
      </c>
      <c r="F1323" t="s">
        <v>61</v>
      </c>
      <c r="G1323" t="s">
        <v>114</v>
      </c>
      <c r="H1323" t="s">
        <v>60</v>
      </c>
      <c r="I1323">
        <f t="shared" si="41"/>
        <v>0</v>
      </c>
      <c r="J1323">
        <v>143021</v>
      </c>
      <c r="K1323">
        <v>24</v>
      </c>
      <c r="L1323">
        <v>475</v>
      </c>
      <c r="M1323">
        <v>741</v>
      </c>
      <c r="N1323" s="128">
        <v>-3.1215161649944259</v>
      </c>
      <c r="O1323" s="1">
        <v>42877</v>
      </c>
      <c r="P1323">
        <f t="shared" si="40"/>
        <v>0</v>
      </c>
      <c r="Q1323" s="1"/>
      <c r="S1323">
        <v>143021</v>
      </c>
    </row>
    <row r="1324" spans="1:19" x14ac:dyDescent="0.3">
      <c r="A1324">
        <v>143064</v>
      </c>
      <c r="C1324" t="s">
        <v>113</v>
      </c>
      <c r="D1324" t="s">
        <v>129</v>
      </c>
      <c r="E1324" t="s">
        <v>112</v>
      </c>
      <c r="F1324" t="s">
        <v>61</v>
      </c>
      <c r="G1324" t="s">
        <v>112</v>
      </c>
      <c r="H1324" t="s">
        <v>61</v>
      </c>
      <c r="I1324">
        <f t="shared" si="41"/>
        <v>0</v>
      </c>
      <c r="J1324">
        <v>143064</v>
      </c>
      <c r="K1324">
        <v>26</v>
      </c>
      <c r="L1324">
        <v>455</v>
      </c>
      <c r="M1324">
        <v>954</v>
      </c>
      <c r="N1324" s="128">
        <v>-4.548354753440889</v>
      </c>
      <c r="O1324" s="1">
        <v>42980</v>
      </c>
      <c r="P1324">
        <f t="shared" si="40"/>
        <v>0</v>
      </c>
      <c r="Q1324" s="1"/>
      <c r="S1324">
        <v>143064</v>
      </c>
    </row>
    <row r="1325" spans="1:19" x14ac:dyDescent="0.3">
      <c r="A1325">
        <v>143073</v>
      </c>
      <c r="C1325" t="s">
        <v>111</v>
      </c>
      <c r="D1325" t="s">
        <v>130</v>
      </c>
      <c r="E1325" t="s">
        <v>112</v>
      </c>
      <c r="F1325" t="s">
        <v>61</v>
      </c>
      <c r="G1325" t="s">
        <v>112</v>
      </c>
      <c r="H1325" t="s">
        <v>61</v>
      </c>
      <c r="I1325">
        <f t="shared" si="41"/>
        <v>0</v>
      </c>
      <c r="J1325">
        <v>143073</v>
      </c>
      <c r="K1325">
        <v>26</v>
      </c>
      <c r="L1325">
        <v>1024</v>
      </c>
      <c r="M1325">
        <v>1060</v>
      </c>
      <c r="N1325" s="128">
        <v>-0.29532403609515995</v>
      </c>
      <c r="O1325" s="1">
        <v>42773</v>
      </c>
      <c r="P1325">
        <f t="shared" si="40"/>
        <v>0</v>
      </c>
      <c r="Q1325" s="1"/>
      <c r="S1325">
        <v>143073</v>
      </c>
    </row>
    <row r="1326" spans="1:19" x14ac:dyDescent="0.3">
      <c r="A1326">
        <v>143078</v>
      </c>
      <c r="C1326" t="s">
        <v>113</v>
      </c>
      <c r="D1326" t="s">
        <v>129</v>
      </c>
      <c r="E1326" t="s">
        <v>112</v>
      </c>
      <c r="F1326" t="s">
        <v>61</v>
      </c>
      <c r="G1326" t="s">
        <v>112</v>
      </c>
      <c r="H1326" t="s">
        <v>61</v>
      </c>
      <c r="I1326">
        <f t="shared" si="41"/>
        <v>0</v>
      </c>
      <c r="J1326">
        <v>143078</v>
      </c>
      <c r="K1326">
        <v>25</v>
      </c>
      <c r="L1326">
        <v>650</v>
      </c>
      <c r="M1326">
        <v>838</v>
      </c>
      <c r="N1326" s="128">
        <v>-1.9508145688492269</v>
      </c>
      <c r="O1326" s="1">
        <v>42815</v>
      </c>
      <c r="P1326">
        <f t="shared" si="40"/>
        <v>0</v>
      </c>
      <c r="Q1326" s="1"/>
      <c r="S1326">
        <v>143078</v>
      </c>
    </row>
    <row r="1327" spans="1:19" x14ac:dyDescent="0.3">
      <c r="A1327">
        <v>143167</v>
      </c>
      <c r="C1327" t="s">
        <v>113</v>
      </c>
      <c r="D1327" t="s">
        <v>129</v>
      </c>
      <c r="E1327" t="s">
        <v>112</v>
      </c>
      <c r="F1327" t="s">
        <v>61</v>
      </c>
      <c r="G1327" t="s">
        <v>112</v>
      </c>
      <c r="H1327" t="s">
        <v>61</v>
      </c>
      <c r="I1327">
        <f t="shared" si="41"/>
        <v>0</v>
      </c>
      <c r="J1327">
        <v>143167</v>
      </c>
      <c r="K1327">
        <v>27</v>
      </c>
      <c r="L1327">
        <v>720</v>
      </c>
      <c r="M1327">
        <v>1148</v>
      </c>
      <c r="N1327" s="128">
        <v>-3.2419330404484166</v>
      </c>
      <c r="O1327" s="1">
        <v>42811</v>
      </c>
      <c r="P1327">
        <f t="shared" si="40"/>
        <v>0</v>
      </c>
      <c r="Q1327" s="1"/>
      <c r="S1327">
        <v>143167</v>
      </c>
    </row>
    <row r="1328" spans="1:19" x14ac:dyDescent="0.3">
      <c r="A1328">
        <v>143183</v>
      </c>
      <c r="C1328" t="s">
        <v>113</v>
      </c>
      <c r="D1328" t="s">
        <v>129</v>
      </c>
      <c r="E1328" t="s">
        <v>112</v>
      </c>
      <c r="F1328" t="s">
        <v>61</v>
      </c>
      <c r="G1328" t="s">
        <v>112</v>
      </c>
      <c r="H1328" t="s">
        <v>61</v>
      </c>
      <c r="I1328">
        <f t="shared" si="41"/>
        <v>0</v>
      </c>
      <c r="J1328">
        <v>143183</v>
      </c>
      <c r="K1328">
        <v>26</v>
      </c>
      <c r="L1328">
        <v>1345</v>
      </c>
      <c r="M1328">
        <v>1064</v>
      </c>
      <c r="N1328" s="128">
        <v>2.2965021248774109</v>
      </c>
      <c r="O1328" s="1">
        <v>42949</v>
      </c>
      <c r="P1328">
        <f t="shared" si="40"/>
        <v>0</v>
      </c>
      <c r="Q1328" s="1"/>
      <c r="S1328">
        <v>143183</v>
      </c>
    </row>
    <row r="1329" spans="1:19" x14ac:dyDescent="0.3">
      <c r="A1329">
        <v>143204</v>
      </c>
      <c r="C1329" t="s">
        <v>111</v>
      </c>
      <c r="D1329" t="s">
        <v>130</v>
      </c>
      <c r="E1329" t="s">
        <v>112</v>
      </c>
      <c r="F1329" t="s">
        <v>61</v>
      </c>
      <c r="G1329" t="s">
        <v>112</v>
      </c>
      <c r="H1329" t="s">
        <v>61</v>
      </c>
      <c r="I1329">
        <f t="shared" si="41"/>
        <v>0</v>
      </c>
      <c r="J1329">
        <v>143204</v>
      </c>
      <c r="K1329">
        <v>25</v>
      </c>
      <c r="L1329">
        <v>698</v>
      </c>
      <c r="M1329">
        <v>815</v>
      </c>
      <c r="N1329" s="128">
        <v>-1.2483328887703387</v>
      </c>
      <c r="O1329" s="1">
        <v>42902</v>
      </c>
      <c r="P1329">
        <f t="shared" si="40"/>
        <v>0</v>
      </c>
      <c r="Q1329" s="1"/>
      <c r="S1329">
        <v>143204</v>
      </c>
    </row>
    <row r="1330" spans="1:19" x14ac:dyDescent="0.3">
      <c r="A1330">
        <v>143219</v>
      </c>
      <c r="C1330" t="s">
        <v>113</v>
      </c>
      <c r="D1330" t="s">
        <v>129</v>
      </c>
      <c r="E1330" t="s">
        <v>112</v>
      </c>
      <c r="F1330" t="s">
        <v>61</v>
      </c>
      <c r="G1330" t="s">
        <v>112</v>
      </c>
      <c r="H1330" t="s">
        <v>61</v>
      </c>
      <c r="I1330">
        <f t="shared" si="41"/>
        <v>0</v>
      </c>
      <c r="J1330">
        <v>143219</v>
      </c>
      <c r="K1330">
        <v>27</v>
      </c>
      <c r="L1330">
        <v>966</v>
      </c>
      <c r="M1330">
        <v>1199</v>
      </c>
      <c r="N1330" s="128">
        <v>-1.6898139754142942</v>
      </c>
      <c r="O1330" s="1">
        <v>42873</v>
      </c>
      <c r="P1330">
        <f t="shared" si="40"/>
        <v>0</v>
      </c>
      <c r="Q1330" s="1"/>
      <c r="S1330">
        <v>143219</v>
      </c>
    </row>
    <row r="1331" spans="1:19" x14ac:dyDescent="0.3">
      <c r="A1331">
        <v>143233</v>
      </c>
      <c r="C1331" t="s">
        <v>113</v>
      </c>
      <c r="D1331" t="s">
        <v>129</v>
      </c>
      <c r="E1331" t="s">
        <v>112</v>
      </c>
      <c r="F1331" t="s">
        <v>61</v>
      </c>
      <c r="G1331" t="s">
        <v>112</v>
      </c>
      <c r="H1331" t="s">
        <v>61</v>
      </c>
      <c r="I1331">
        <f t="shared" si="41"/>
        <v>0</v>
      </c>
      <c r="J1331">
        <v>143233</v>
      </c>
      <c r="K1331">
        <v>25</v>
      </c>
      <c r="L1331">
        <v>850</v>
      </c>
      <c r="M1331">
        <v>834</v>
      </c>
      <c r="N1331" s="128">
        <v>0.16682306328849961</v>
      </c>
      <c r="O1331" s="1">
        <v>42907</v>
      </c>
      <c r="P1331">
        <f t="shared" si="40"/>
        <v>0</v>
      </c>
      <c r="Q1331" s="1"/>
      <c r="S1331">
        <v>143233</v>
      </c>
    </row>
    <row r="1332" spans="1:19" x14ac:dyDescent="0.3">
      <c r="A1332">
        <v>143249</v>
      </c>
      <c r="C1332" t="s">
        <v>113</v>
      </c>
      <c r="D1332" t="s">
        <v>129</v>
      </c>
      <c r="E1332" t="s">
        <v>112</v>
      </c>
      <c r="F1332" t="s">
        <v>61</v>
      </c>
      <c r="G1332" t="s">
        <v>112</v>
      </c>
      <c r="H1332" t="s">
        <v>61</v>
      </c>
      <c r="I1332">
        <f t="shared" si="41"/>
        <v>0</v>
      </c>
      <c r="J1332">
        <v>143249</v>
      </c>
      <c r="K1332">
        <v>27</v>
      </c>
      <c r="L1332">
        <v>1319</v>
      </c>
      <c r="M1332">
        <v>1176</v>
      </c>
      <c r="N1332" s="128">
        <v>1.0573794735285418</v>
      </c>
      <c r="O1332" s="1">
        <v>42903</v>
      </c>
      <c r="P1332">
        <f t="shared" si="40"/>
        <v>0</v>
      </c>
      <c r="Q1332" s="1"/>
      <c r="S1332">
        <v>143249</v>
      </c>
    </row>
    <row r="1333" spans="1:19" x14ac:dyDescent="0.3">
      <c r="A1333">
        <v>143267</v>
      </c>
      <c r="C1333" t="s">
        <v>113</v>
      </c>
      <c r="D1333" t="s">
        <v>129</v>
      </c>
      <c r="E1333" t="s">
        <v>112</v>
      </c>
      <c r="F1333" t="s">
        <v>61</v>
      </c>
      <c r="G1333" t="s">
        <v>112</v>
      </c>
      <c r="H1333" t="s">
        <v>61</v>
      </c>
      <c r="I1333">
        <f t="shared" si="41"/>
        <v>0</v>
      </c>
      <c r="J1333">
        <v>143267</v>
      </c>
      <c r="K1333">
        <v>25</v>
      </c>
      <c r="L1333">
        <v>811</v>
      </c>
      <c r="M1333">
        <v>873</v>
      </c>
      <c r="N1333" s="128">
        <v>-0.61756063548981521</v>
      </c>
      <c r="O1333" s="1">
        <v>42784</v>
      </c>
      <c r="P1333">
        <f t="shared" si="40"/>
        <v>0</v>
      </c>
      <c r="Q1333" s="1"/>
      <c r="S1333">
        <v>143267</v>
      </c>
    </row>
    <row r="1334" spans="1:19" x14ac:dyDescent="0.3">
      <c r="A1334">
        <v>143305</v>
      </c>
      <c r="C1334" t="s">
        <v>113</v>
      </c>
      <c r="D1334" t="s">
        <v>129</v>
      </c>
      <c r="E1334" t="s">
        <v>112</v>
      </c>
      <c r="F1334" t="s">
        <v>61</v>
      </c>
      <c r="G1334" t="s">
        <v>112</v>
      </c>
      <c r="H1334" t="s">
        <v>61</v>
      </c>
      <c r="I1334">
        <f t="shared" si="41"/>
        <v>0</v>
      </c>
      <c r="J1334">
        <v>143305</v>
      </c>
      <c r="K1334">
        <v>23</v>
      </c>
      <c r="L1334">
        <v>635</v>
      </c>
      <c r="M1334">
        <v>606</v>
      </c>
      <c r="N1334" s="128">
        <v>0.41612856937867704</v>
      </c>
      <c r="O1334" s="1">
        <v>42859</v>
      </c>
      <c r="P1334">
        <f t="shared" si="40"/>
        <v>0</v>
      </c>
      <c r="Q1334" s="1"/>
      <c r="S1334">
        <v>143305</v>
      </c>
    </row>
    <row r="1335" spans="1:19" x14ac:dyDescent="0.3">
      <c r="A1335">
        <v>143330</v>
      </c>
      <c r="C1335" t="s">
        <v>113</v>
      </c>
      <c r="D1335" t="s">
        <v>129</v>
      </c>
      <c r="E1335" t="s">
        <v>112</v>
      </c>
      <c r="F1335" t="s">
        <v>61</v>
      </c>
      <c r="G1335" t="s">
        <v>112</v>
      </c>
      <c r="H1335" t="s">
        <v>61</v>
      </c>
      <c r="I1335">
        <f t="shared" si="41"/>
        <v>0</v>
      </c>
      <c r="J1335">
        <v>143330</v>
      </c>
      <c r="K1335">
        <v>23</v>
      </c>
      <c r="L1335">
        <v>550</v>
      </c>
      <c r="M1335">
        <v>656</v>
      </c>
      <c r="N1335" s="128">
        <v>-1.4050901378579004</v>
      </c>
      <c r="O1335" s="1">
        <v>43040</v>
      </c>
      <c r="P1335">
        <f t="shared" si="40"/>
        <v>0</v>
      </c>
      <c r="Q1335" s="1"/>
      <c r="S1335">
        <v>143330</v>
      </c>
    </row>
    <row r="1336" spans="1:19" x14ac:dyDescent="0.3">
      <c r="A1336">
        <v>143376</v>
      </c>
      <c r="C1336" t="s">
        <v>111</v>
      </c>
      <c r="D1336" t="s">
        <v>130</v>
      </c>
      <c r="E1336" t="s">
        <v>112</v>
      </c>
      <c r="F1336" t="s">
        <v>61</v>
      </c>
      <c r="G1336" t="s">
        <v>112</v>
      </c>
      <c r="H1336" t="s">
        <v>61</v>
      </c>
      <c r="I1336">
        <f t="shared" si="41"/>
        <v>0</v>
      </c>
      <c r="J1336">
        <v>143376</v>
      </c>
      <c r="K1336">
        <v>22</v>
      </c>
      <c r="L1336">
        <v>322</v>
      </c>
      <c r="M1336">
        <v>457</v>
      </c>
      <c r="N1336" s="128">
        <v>-2.5687375130815338</v>
      </c>
      <c r="O1336" s="1">
        <v>42838</v>
      </c>
      <c r="P1336">
        <f t="shared" si="40"/>
        <v>0</v>
      </c>
      <c r="Q1336" s="1"/>
      <c r="S1336">
        <v>143376</v>
      </c>
    </row>
    <row r="1337" spans="1:19" x14ac:dyDescent="0.3">
      <c r="A1337">
        <v>143386</v>
      </c>
      <c r="C1337" t="s">
        <v>111</v>
      </c>
      <c r="D1337" t="s">
        <v>130</v>
      </c>
      <c r="E1337" t="s">
        <v>112</v>
      </c>
      <c r="F1337" t="s">
        <v>61</v>
      </c>
      <c r="G1337" t="s">
        <v>112</v>
      </c>
      <c r="H1337" t="s">
        <v>61</v>
      </c>
      <c r="I1337">
        <f t="shared" si="41"/>
        <v>0</v>
      </c>
      <c r="J1337">
        <v>143386</v>
      </c>
      <c r="K1337">
        <v>22</v>
      </c>
      <c r="L1337">
        <v>377</v>
      </c>
      <c r="M1337">
        <v>457</v>
      </c>
      <c r="N1337" s="128">
        <v>-1.5222148225668348</v>
      </c>
      <c r="O1337" s="1">
        <v>42831</v>
      </c>
      <c r="P1337">
        <f t="shared" si="40"/>
        <v>0</v>
      </c>
      <c r="Q1337" s="1"/>
      <c r="S1337">
        <v>143386</v>
      </c>
    </row>
    <row r="1338" spans="1:19" x14ac:dyDescent="0.3">
      <c r="A1338">
        <v>143488</v>
      </c>
      <c r="C1338" t="s">
        <v>113</v>
      </c>
      <c r="D1338" t="s">
        <v>129</v>
      </c>
      <c r="E1338" t="s">
        <v>112</v>
      </c>
      <c r="F1338" t="s">
        <v>61</v>
      </c>
      <c r="G1338" t="s">
        <v>112</v>
      </c>
      <c r="H1338" t="s">
        <v>61</v>
      </c>
      <c r="I1338">
        <f t="shared" si="41"/>
        <v>0</v>
      </c>
      <c r="J1338">
        <v>143488</v>
      </c>
      <c r="K1338">
        <v>27</v>
      </c>
      <c r="L1338">
        <v>1262</v>
      </c>
      <c r="M1338">
        <v>1131</v>
      </c>
      <c r="N1338" s="128">
        <v>1.0071887133356399</v>
      </c>
      <c r="O1338" s="1">
        <v>42786</v>
      </c>
      <c r="P1338">
        <f t="shared" si="40"/>
        <v>0</v>
      </c>
      <c r="Q1338" s="1"/>
      <c r="S1338">
        <v>143488</v>
      </c>
    </row>
    <row r="1339" spans="1:19" x14ac:dyDescent="0.3">
      <c r="A1339">
        <v>143493</v>
      </c>
      <c r="C1339" t="s">
        <v>113</v>
      </c>
      <c r="D1339" t="s">
        <v>129</v>
      </c>
      <c r="E1339" t="s">
        <v>112</v>
      </c>
      <c r="F1339" t="s">
        <v>61</v>
      </c>
      <c r="G1339" t="s">
        <v>112</v>
      </c>
      <c r="H1339" t="s">
        <v>61</v>
      </c>
      <c r="I1339">
        <f t="shared" si="41"/>
        <v>0</v>
      </c>
      <c r="J1339">
        <v>143493</v>
      </c>
      <c r="K1339">
        <v>26</v>
      </c>
      <c r="L1339">
        <v>1055</v>
      </c>
      <c r="M1339">
        <v>979</v>
      </c>
      <c r="N1339" s="128">
        <v>0.67504552116178884</v>
      </c>
      <c r="O1339" s="1">
        <v>42781</v>
      </c>
      <c r="P1339">
        <f t="shared" si="40"/>
        <v>0</v>
      </c>
      <c r="Q1339" s="1"/>
      <c r="S1339">
        <v>143493</v>
      </c>
    </row>
    <row r="1340" spans="1:19" x14ac:dyDescent="0.3">
      <c r="A1340">
        <v>143561</v>
      </c>
      <c r="C1340" t="s">
        <v>111</v>
      </c>
      <c r="D1340" t="s">
        <v>130</v>
      </c>
      <c r="E1340" t="s">
        <v>112</v>
      </c>
      <c r="F1340" t="s">
        <v>61</v>
      </c>
      <c r="G1340" t="s">
        <v>112</v>
      </c>
      <c r="H1340" t="s">
        <v>61</v>
      </c>
      <c r="I1340">
        <f t="shared" si="41"/>
        <v>0</v>
      </c>
      <c r="J1340">
        <v>143561</v>
      </c>
      <c r="K1340">
        <v>26</v>
      </c>
      <c r="L1340">
        <v>930</v>
      </c>
      <c r="M1340">
        <v>1064</v>
      </c>
      <c r="N1340" s="128">
        <v>-1.0951291271657404</v>
      </c>
      <c r="O1340" s="1">
        <v>42927</v>
      </c>
      <c r="P1340">
        <f t="shared" si="40"/>
        <v>0</v>
      </c>
      <c r="Q1340" s="1"/>
      <c r="S1340">
        <v>143561</v>
      </c>
    </row>
    <row r="1341" spans="1:19" x14ac:dyDescent="0.3">
      <c r="A1341">
        <v>143562</v>
      </c>
      <c r="C1341" t="s">
        <v>111</v>
      </c>
      <c r="D1341" t="s">
        <v>130</v>
      </c>
      <c r="E1341" t="s">
        <v>112</v>
      </c>
      <c r="F1341" t="s">
        <v>61</v>
      </c>
      <c r="G1341" t="s">
        <v>112</v>
      </c>
      <c r="H1341" t="s">
        <v>61</v>
      </c>
      <c r="I1341">
        <f t="shared" si="41"/>
        <v>0</v>
      </c>
      <c r="J1341">
        <v>143562</v>
      </c>
      <c r="K1341">
        <v>26</v>
      </c>
      <c r="L1341">
        <v>910</v>
      </c>
      <c r="M1341">
        <v>1064</v>
      </c>
      <c r="N1341" s="128">
        <v>-1.2585812356979404</v>
      </c>
      <c r="O1341" s="1">
        <v>42927</v>
      </c>
      <c r="P1341">
        <f t="shared" si="40"/>
        <v>0</v>
      </c>
      <c r="Q1341" s="1"/>
      <c r="S1341">
        <v>143562</v>
      </c>
    </row>
    <row r="1342" spans="1:19" x14ac:dyDescent="0.3">
      <c r="A1342">
        <v>143567</v>
      </c>
      <c r="C1342" t="s">
        <v>113</v>
      </c>
      <c r="D1342" t="s">
        <v>129</v>
      </c>
      <c r="E1342" t="s">
        <v>112</v>
      </c>
      <c r="F1342" t="s">
        <v>61</v>
      </c>
      <c r="G1342" t="s">
        <v>112</v>
      </c>
      <c r="H1342" t="s">
        <v>61</v>
      </c>
      <c r="I1342">
        <f t="shared" si="41"/>
        <v>0</v>
      </c>
      <c r="J1342">
        <v>143567</v>
      </c>
      <c r="K1342">
        <v>27</v>
      </c>
      <c r="L1342">
        <v>1230</v>
      </c>
      <c r="M1342">
        <v>1126</v>
      </c>
      <c r="N1342" s="128">
        <v>0.8031508224573326</v>
      </c>
      <c r="O1342" s="1">
        <v>42860</v>
      </c>
      <c r="P1342">
        <f t="shared" si="40"/>
        <v>0</v>
      </c>
      <c r="Q1342" s="1"/>
      <c r="S1342">
        <v>143567</v>
      </c>
    </row>
    <row r="1343" spans="1:19" x14ac:dyDescent="0.3">
      <c r="A1343">
        <v>143569</v>
      </c>
      <c r="C1343" t="s">
        <v>113</v>
      </c>
      <c r="D1343" t="s">
        <v>129</v>
      </c>
      <c r="E1343" t="s">
        <v>112</v>
      </c>
      <c r="F1343" t="s">
        <v>61</v>
      </c>
      <c r="G1343" t="s">
        <v>112</v>
      </c>
      <c r="H1343" t="s">
        <v>61</v>
      </c>
      <c r="I1343">
        <f t="shared" si="41"/>
        <v>0</v>
      </c>
      <c r="J1343">
        <v>143569</v>
      </c>
      <c r="K1343">
        <v>26</v>
      </c>
      <c r="L1343">
        <v>790</v>
      </c>
      <c r="M1343">
        <v>979</v>
      </c>
      <c r="N1343" s="128">
        <v>-1.6787316249944486</v>
      </c>
      <c r="O1343" s="1">
        <v>42849</v>
      </c>
      <c r="P1343">
        <f t="shared" si="40"/>
        <v>0</v>
      </c>
      <c r="Q1343" s="1"/>
      <c r="S1343">
        <v>143569</v>
      </c>
    </row>
    <row r="1344" spans="1:19" x14ac:dyDescent="0.3">
      <c r="A1344">
        <v>143713</v>
      </c>
      <c r="C1344" t="s">
        <v>113</v>
      </c>
      <c r="D1344" t="s">
        <v>129</v>
      </c>
      <c r="E1344" t="s">
        <v>112</v>
      </c>
      <c r="F1344" t="s">
        <v>61</v>
      </c>
      <c r="G1344" t="s">
        <v>112</v>
      </c>
      <c r="H1344" t="s">
        <v>61</v>
      </c>
      <c r="I1344">
        <f t="shared" si="41"/>
        <v>0</v>
      </c>
      <c r="J1344">
        <v>143713</v>
      </c>
      <c r="K1344">
        <v>27</v>
      </c>
      <c r="L1344">
        <v>1205</v>
      </c>
      <c r="M1344">
        <v>1217</v>
      </c>
      <c r="N1344" s="128">
        <v>-8.5741845593226382E-2</v>
      </c>
      <c r="O1344" s="1">
        <v>42898</v>
      </c>
      <c r="P1344">
        <f t="shared" si="40"/>
        <v>0</v>
      </c>
      <c r="Q1344" s="1"/>
      <c r="S1344">
        <v>143713</v>
      </c>
    </row>
    <row r="1345" spans="1:19" x14ac:dyDescent="0.3">
      <c r="A1345">
        <v>143801</v>
      </c>
      <c r="C1345" t="s">
        <v>113</v>
      </c>
      <c r="D1345" t="s">
        <v>129</v>
      </c>
      <c r="E1345" t="s">
        <v>112</v>
      </c>
      <c r="F1345" t="s">
        <v>61</v>
      </c>
      <c r="G1345" t="s">
        <v>114</v>
      </c>
      <c r="H1345" t="s">
        <v>60</v>
      </c>
      <c r="I1345">
        <f t="shared" si="41"/>
        <v>0</v>
      </c>
      <c r="J1345">
        <v>143801</v>
      </c>
      <c r="K1345">
        <v>24</v>
      </c>
      <c r="L1345">
        <v>675</v>
      </c>
      <c r="M1345">
        <v>708</v>
      </c>
      <c r="N1345" s="128">
        <v>-0.40530582166543844</v>
      </c>
      <c r="O1345" s="1">
        <v>42935</v>
      </c>
      <c r="P1345">
        <f t="shared" si="40"/>
        <v>0</v>
      </c>
      <c r="Q1345" s="1"/>
      <c r="S1345">
        <v>143801</v>
      </c>
    </row>
    <row r="1346" spans="1:19" x14ac:dyDescent="0.3">
      <c r="A1346">
        <v>143802</v>
      </c>
      <c r="C1346" t="s">
        <v>111</v>
      </c>
      <c r="D1346" t="s">
        <v>130</v>
      </c>
      <c r="E1346" t="s">
        <v>112</v>
      </c>
      <c r="F1346" t="s">
        <v>61</v>
      </c>
      <c r="G1346" t="s">
        <v>112</v>
      </c>
      <c r="H1346" t="s">
        <v>61</v>
      </c>
      <c r="I1346">
        <f t="shared" si="41"/>
        <v>0</v>
      </c>
      <c r="J1346">
        <v>143802</v>
      </c>
      <c r="K1346">
        <v>27</v>
      </c>
      <c r="L1346">
        <v>1045</v>
      </c>
      <c r="M1346">
        <v>1153</v>
      </c>
      <c r="N1346" s="128">
        <v>-0.81451035106904479</v>
      </c>
      <c r="O1346" s="1">
        <v>42907</v>
      </c>
      <c r="P1346">
        <f t="shared" ref="P1346:P1409" si="42">IF(J1346=S1346,0,1)</f>
        <v>0</v>
      </c>
      <c r="Q1346" s="1"/>
      <c r="S1346">
        <v>143802</v>
      </c>
    </row>
    <row r="1347" spans="1:19" x14ac:dyDescent="0.3">
      <c r="A1347">
        <v>143804</v>
      </c>
      <c r="C1347" t="s">
        <v>111</v>
      </c>
      <c r="D1347" t="s">
        <v>130</v>
      </c>
      <c r="E1347" t="s">
        <v>112</v>
      </c>
      <c r="F1347" t="s">
        <v>61</v>
      </c>
      <c r="G1347" t="s">
        <v>112</v>
      </c>
      <c r="H1347" t="s">
        <v>61</v>
      </c>
      <c r="I1347">
        <f t="shared" ref="I1347:I1410" si="43">IF(A1347=S1347,0,1)</f>
        <v>0</v>
      </c>
      <c r="J1347">
        <v>143804</v>
      </c>
      <c r="K1347">
        <v>27</v>
      </c>
      <c r="L1347">
        <v>451</v>
      </c>
      <c r="M1347">
        <v>1153</v>
      </c>
      <c r="N1347" s="130" t="s">
        <v>67</v>
      </c>
      <c r="O1347" s="1">
        <v>42848</v>
      </c>
      <c r="P1347">
        <f t="shared" si="42"/>
        <v>0</v>
      </c>
      <c r="Q1347" s="1"/>
      <c r="S1347">
        <v>143804</v>
      </c>
    </row>
    <row r="1348" spans="1:19" x14ac:dyDescent="0.3">
      <c r="A1348">
        <v>143819</v>
      </c>
      <c r="C1348" t="s">
        <v>111</v>
      </c>
      <c r="D1348" t="s">
        <v>130</v>
      </c>
      <c r="E1348" t="s">
        <v>112</v>
      </c>
      <c r="F1348" t="s">
        <v>61</v>
      </c>
      <c r="G1348" t="s">
        <v>112</v>
      </c>
      <c r="H1348" t="s">
        <v>61</v>
      </c>
      <c r="I1348">
        <f t="shared" si="43"/>
        <v>0</v>
      </c>
      <c r="J1348">
        <v>143819</v>
      </c>
      <c r="K1348">
        <v>24</v>
      </c>
      <c r="L1348">
        <v>424</v>
      </c>
      <c r="M1348">
        <v>759</v>
      </c>
      <c r="N1348" s="128">
        <v>-3.8380019476427791</v>
      </c>
      <c r="O1348" s="1">
        <v>43004</v>
      </c>
      <c r="P1348">
        <f t="shared" si="42"/>
        <v>0</v>
      </c>
      <c r="Q1348" s="1"/>
      <c r="S1348">
        <v>143819</v>
      </c>
    </row>
    <row r="1349" spans="1:19" x14ac:dyDescent="0.3">
      <c r="A1349">
        <v>143822</v>
      </c>
      <c r="C1349" t="s">
        <v>111</v>
      </c>
      <c r="D1349" t="s">
        <v>130</v>
      </c>
      <c r="E1349" t="s">
        <v>112</v>
      </c>
      <c r="F1349" t="s">
        <v>61</v>
      </c>
      <c r="G1349" t="s">
        <v>112</v>
      </c>
      <c r="H1349" t="s">
        <v>61</v>
      </c>
      <c r="I1349">
        <f t="shared" si="43"/>
        <v>0</v>
      </c>
      <c r="J1349">
        <v>143822</v>
      </c>
      <c r="K1349">
        <v>24</v>
      </c>
      <c r="L1349">
        <v>510</v>
      </c>
      <c r="M1349">
        <v>759</v>
      </c>
      <c r="N1349" s="128">
        <v>-2.8527238357106031</v>
      </c>
      <c r="O1349" s="1">
        <v>43004</v>
      </c>
      <c r="P1349">
        <f t="shared" si="42"/>
        <v>0</v>
      </c>
      <c r="Q1349" s="1"/>
      <c r="S1349">
        <v>143822</v>
      </c>
    </row>
    <row r="1350" spans="1:19" x14ac:dyDescent="0.3">
      <c r="A1350">
        <v>143834</v>
      </c>
      <c r="C1350" t="s">
        <v>113</v>
      </c>
      <c r="D1350" t="s">
        <v>129</v>
      </c>
      <c r="E1350" t="s">
        <v>112</v>
      </c>
      <c r="F1350" t="s">
        <v>61</v>
      </c>
      <c r="G1350" t="s">
        <v>112</v>
      </c>
      <c r="H1350" t="s">
        <v>61</v>
      </c>
      <c r="I1350">
        <f t="shared" si="43"/>
        <v>0</v>
      </c>
      <c r="J1350">
        <v>143834</v>
      </c>
      <c r="K1350">
        <v>25</v>
      </c>
      <c r="L1350">
        <v>710</v>
      </c>
      <c r="M1350">
        <v>893</v>
      </c>
      <c r="N1350" s="128">
        <v>-1.7819757534446661</v>
      </c>
      <c r="O1350" s="1">
        <v>42808</v>
      </c>
      <c r="P1350">
        <f t="shared" si="42"/>
        <v>0</v>
      </c>
      <c r="Q1350" s="1"/>
      <c r="S1350">
        <v>143834</v>
      </c>
    </row>
    <row r="1351" spans="1:19" x14ac:dyDescent="0.3">
      <c r="A1351">
        <v>143857</v>
      </c>
      <c r="C1351" t="s">
        <v>113</v>
      </c>
      <c r="D1351" t="s">
        <v>129</v>
      </c>
      <c r="E1351" t="s">
        <v>112</v>
      </c>
      <c r="F1351" t="s">
        <v>61</v>
      </c>
      <c r="G1351" t="s">
        <v>114</v>
      </c>
      <c r="H1351" t="s">
        <v>60</v>
      </c>
      <c r="I1351">
        <f t="shared" si="43"/>
        <v>0</v>
      </c>
      <c r="J1351">
        <v>143857</v>
      </c>
      <c r="K1351">
        <v>26</v>
      </c>
      <c r="L1351">
        <v>680</v>
      </c>
      <c r="M1351">
        <v>1021</v>
      </c>
      <c r="N1351" s="128">
        <v>-2.9042285908955412</v>
      </c>
      <c r="O1351" s="1">
        <v>42986</v>
      </c>
      <c r="P1351">
        <f t="shared" si="42"/>
        <v>0</v>
      </c>
      <c r="Q1351" s="1"/>
      <c r="S1351">
        <v>143857</v>
      </c>
    </row>
    <row r="1352" spans="1:19" x14ac:dyDescent="0.3">
      <c r="A1352">
        <v>144078</v>
      </c>
      <c r="C1352" t="s">
        <v>113</v>
      </c>
      <c r="D1352" t="s">
        <v>129</v>
      </c>
      <c r="E1352" t="s">
        <v>112</v>
      </c>
      <c r="F1352" t="s">
        <v>61</v>
      </c>
      <c r="G1352" t="s">
        <v>112</v>
      </c>
      <c r="H1352" t="s">
        <v>61</v>
      </c>
      <c r="I1352">
        <f t="shared" si="43"/>
        <v>0</v>
      </c>
      <c r="J1352">
        <v>144078</v>
      </c>
      <c r="K1352">
        <v>26</v>
      </c>
      <c r="L1352">
        <v>927</v>
      </c>
      <c r="M1352">
        <v>975</v>
      </c>
      <c r="N1352" s="128">
        <v>-0.42809364548494983</v>
      </c>
      <c r="O1352" s="1">
        <v>42954</v>
      </c>
      <c r="P1352">
        <f t="shared" si="42"/>
        <v>0</v>
      </c>
      <c r="Q1352" s="1"/>
      <c r="S1352">
        <v>144078</v>
      </c>
    </row>
    <row r="1353" spans="1:19" x14ac:dyDescent="0.3">
      <c r="A1353">
        <v>144193</v>
      </c>
      <c r="C1353" t="s">
        <v>113</v>
      </c>
      <c r="D1353" t="s">
        <v>129</v>
      </c>
      <c r="E1353" t="s">
        <v>112</v>
      </c>
      <c r="F1353" t="s">
        <v>61</v>
      </c>
      <c r="G1353" t="s">
        <v>112</v>
      </c>
      <c r="H1353" t="s">
        <v>61</v>
      </c>
      <c r="I1353">
        <f t="shared" si="43"/>
        <v>0</v>
      </c>
      <c r="J1353">
        <v>144193</v>
      </c>
      <c r="K1353">
        <v>26</v>
      </c>
      <c r="L1353">
        <v>1130</v>
      </c>
      <c r="M1353">
        <v>1064</v>
      </c>
      <c r="N1353" s="128">
        <v>0.53939195815626018</v>
      </c>
      <c r="O1353" s="1">
        <v>42907</v>
      </c>
      <c r="P1353">
        <f t="shared" si="42"/>
        <v>0</v>
      </c>
      <c r="Q1353" s="1"/>
      <c r="S1353">
        <v>144193</v>
      </c>
    </row>
    <row r="1354" spans="1:19" x14ac:dyDescent="0.3">
      <c r="A1354">
        <v>144225</v>
      </c>
      <c r="C1354" t="s">
        <v>113</v>
      </c>
      <c r="D1354" t="s">
        <v>129</v>
      </c>
      <c r="E1354" t="s">
        <v>112</v>
      </c>
      <c r="F1354" t="s">
        <v>61</v>
      </c>
      <c r="G1354" t="s">
        <v>112</v>
      </c>
      <c r="H1354" t="s">
        <v>61</v>
      </c>
      <c r="I1354">
        <f t="shared" si="43"/>
        <v>0</v>
      </c>
      <c r="J1354">
        <v>144225</v>
      </c>
      <c r="K1354">
        <v>26</v>
      </c>
      <c r="L1354">
        <v>860</v>
      </c>
      <c r="M1354">
        <v>975</v>
      </c>
      <c r="N1354" s="128">
        <v>-1.0256410256410255</v>
      </c>
      <c r="O1354" s="1">
        <v>42943</v>
      </c>
      <c r="P1354">
        <f t="shared" si="42"/>
        <v>0</v>
      </c>
      <c r="Q1354" s="1"/>
      <c r="S1354">
        <v>144225</v>
      </c>
    </row>
    <row r="1355" spans="1:19" x14ac:dyDescent="0.3">
      <c r="A1355">
        <v>144262</v>
      </c>
      <c r="C1355" t="s">
        <v>111</v>
      </c>
      <c r="D1355" t="s">
        <v>130</v>
      </c>
      <c r="E1355" t="s">
        <v>112</v>
      </c>
      <c r="F1355" t="s">
        <v>61</v>
      </c>
      <c r="G1355" t="s">
        <v>112</v>
      </c>
      <c r="H1355" t="s">
        <v>61</v>
      </c>
      <c r="I1355">
        <f t="shared" si="43"/>
        <v>0</v>
      </c>
      <c r="J1355">
        <v>144262</v>
      </c>
      <c r="K1355">
        <v>23</v>
      </c>
      <c r="L1355">
        <v>600</v>
      </c>
      <c r="M1355">
        <v>574</v>
      </c>
      <c r="N1355" s="128">
        <v>0.39387971519466747</v>
      </c>
      <c r="O1355" s="1">
        <v>42979</v>
      </c>
      <c r="P1355">
        <f t="shared" si="42"/>
        <v>0</v>
      </c>
      <c r="Q1355" s="1"/>
      <c r="S1355">
        <v>144262</v>
      </c>
    </row>
    <row r="1356" spans="1:19" x14ac:dyDescent="0.3">
      <c r="A1356">
        <v>144270</v>
      </c>
      <c r="C1356" t="s">
        <v>111</v>
      </c>
      <c r="D1356" t="s">
        <v>130</v>
      </c>
      <c r="E1356" t="s">
        <v>112</v>
      </c>
      <c r="F1356" t="s">
        <v>61</v>
      </c>
      <c r="G1356" t="s">
        <v>112</v>
      </c>
      <c r="H1356" t="s">
        <v>61</v>
      </c>
      <c r="I1356">
        <f t="shared" si="43"/>
        <v>0</v>
      </c>
      <c r="J1356">
        <v>144270</v>
      </c>
      <c r="K1356">
        <v>23</v>
      </c>
      <c r="L1356">
        <v>545</v>
      </c>
      <c r="M1356">
        <v>558</v>
      </c>
      <c r="N1356" s="128">
        <v>-0.20258687860370889</v>
      </c>
      <c r="O1356" s="1">
        <v>42979</v>
      </c>
      <c r="P1356">
        <f t="shared" si="42"/>
        <v>0</v>
      </c>
      <c r="Q1356" s="1"/>
      <c r="S1356">
        <v>144270</v>
      </c>
    </row>
    <row r="1357" spans="1:19" x14ac:dyDescent="0.3">
      <c r="A1357">
        <v>144275</v>
      </c>
      <c r="C1357" t="s">
        <v>113</v>
      </c>
      <c r="D1357" t="s">
        <v>129</v>
      </c>
      <c r="E1357" t="s">
        <v>112</v>
      </c>
      <c r="F1357" t="s">
        <v>61</v>
      </c>
      <c r="G1357" t="s">
        <v>112</v>
      </c>
      <c r="H1357" t="s">
        <v>61</v>
      </c>
      <c r="I1357">
        <f t="shared" si="43"/>
        <v>0</v>
      </c>
      <c r="J1357">
        <v>144275</v>
      </c>
      <c r="K1357">
        <v>26</v>
      </c>
      <c r="L1357">
        <v>1150</v>
      </c>
      <c r="M1357">
        <v>1043</v>
      </c>
      <c r="N1357" s="128">
        <v>0.89207553462003408</v>
      </c>
      <c r="O1357" s="1">
        <v>42958</v>
      </c>
      <c r="P1357">
        <f t="shared" si="42"/>
        <v>0</v>
      </c>
      <c r="Q1357" s="1"/>
      <c r="S1357">
        <v>144275</v>
      </c>
    </row>
    <row r="1358" spans="1:19" x14ac:dyDescent="0.3">
      <c r="A1358">
        <v>144331</v>
      </c>
      <c r="C1358" t="s">
        <v>113</v>
      </c>
      <c r="D1358" t="s">
        <v>129</v>
      </c>
      <c r="E1358" t="s">
        <v>112</v>
      </c>
      <c r="F1358" t="s">
        <v>61</v>
      </c>
      <c r="G1358" t="s">
        <v>112</v>
      </c>
      <c r="H1358" t="s">
        <v>61</v>
      </c>
      <c r="I1358">
        <f t="shared" si="43"/>
        <v>0</v>
      </c>
      <c r="J1358">
        <v>144331</v>
      </c>
      <c r="K1358">
        <v>23</v>
      </c>
      <c r="L1358">
        <v>607</v>
      </c>
      <c r="M1358">
        <v>590</v>
      </c>
      <c r="N1358" s="128">
        <v>0.25055268975681649</v>
      </c>
      <c r="O1358" s="1">
        <v>43026</v>
      </c>
      <c r="P1358">
        <f t="shared" si="42"/>
        <v>0</v>
      </c>
      <c r="Q1358" s="1"/>
      <c r="S1358">
        <v>144331</v>
      </c>
    </row>
    <row r="1359" spans="1:19" x14ac:dyDescent="0.3">
      <c r="A1359">
        <v>144340</v>
      </c>
      <c r="C1359" t="s">
        <v>113</v>
      </c>
      <c r="D1359" t="s">
        <v>129</v>
      </c>
      <c r="E1359" t="s">
        <v>112</v>
      </c>
      <c r="F1359" t="s">
        <v>61</v>
      </c>
      <c r="G1359" t="s">
        <v>112</v>
      </c>
      <c r="H1359" t="s">
        <v>61</v>
      </c>
      <c r="I1359">
        <f t="shared" si="43"/>
        <v>0</v>
      </c>
      <c r="J1359">
        <v>144340</v>
      </c>
      <c r="K1359">
        <v>26</v>
      </c>
      <c r="L1359">
        <v>710</v>
      </c>
      <c r="M1359">
        <v>1060</v>
      </c>
      <c r="N1359" s="128">
        <v>-2.8712059064807218</v>
      </c>
      <c r="O1359" s="1">
        <v>42908</v>
      </c>
      <c r="P1359">
        <f t="shared" si="42"/>
        <v>0</v>
      </c>
      <c r="Q1359" s="1"/>
      <c r="S1359">
        <v>144340</v>
      </c>
    </row>
    <row r="1360" spans="1:19" x14ac:dyDescent="0.3">
      <c r="A1360">
        <v>144363</v>
      </c>
      <c r="C1360" t="s">
        <v>113</v>
      </c>
      <c r="D1360" t="s">
        <v>129</v>
      </c>
      <c r="E1360" t="s">
        <v>112</v>
      </c>
      <c r="F1360" t="s">
        <v>61</v>
      </c>
      <c r="G1360" t="s">
        <v>112</v>
      </c>
      <c r="H1360" t="s">
        <v>61</v>
      </c>
      <c r="I1360">
        <f t="shared" si="43"/>
        <v>0</v>
      </c>
      <c r="J1360">
        <v>144363</v>
      </c>
      <c r="K1360">
        <v>27</v>
      </c>
      <c r="L1360">
        <v>785</v>
      </c>
      <c r="M1360">
        <v>1245</v>
      </c>
      <c r="N1360" s="128">
        <v>-3.2128514056224895</v>
      </c>
      <c r="O1360" s="1">
        <v>42937</v>
      </c>
      <c r="P1360">
        <f t="shared" si="42"/>
        <v>0</v>
      </c>
      <c r="Q1360" s="1"/>
      <c r="S1360">
        <v>144363</v>
      </c>
    </row>
    <row r="1361" spans="1:19" x14ac:dyDescent="0.3">
      <c r="A1361">
        <v>144364</v>
      </c>
      <c r="C1361" t="s">
        <v>113</v>
      </c>
      <c r="D1361" t="s">
        <v>129</v>
      </c>
      <c r="E1361" t="s">
        <v>112</v>
      </c>
      <c r="F1361" t="s">
        <v>61</v>
      </c>
      <c r="G1361" t="s">
        <v>112</v>
      </c>
      <c r="H1361" t="s">
        <v>61</v>
      </c>
      <c r="I1361">
        <f t="shared" si="43"/>
        <v>0</v>
      </c>
      <c r="J1361">
        <v>144364</v>
      </c>
      <c r="K1361">
        <v>25</v>
      </c>
      <c r="L1361">
        <v>770</v>
      </c>
      <c r="M1361">
        <v>854</v>
      </c>
      <c r="N1361" s="128">
        <v>-0.85531004989308612</v>
      </c>
      <c r="O1361" s="1">
        <v>42929</v>
      </c>
      <c r="P1361">
        <f t="shared" si="42"/>
        <v>0</v>
      </c>
      <c r="Q1361" s="1"/>
      <c r="S1361">
        <v>144364</v>
      </c>
    </row>
    <row r="1362" spans="1:19" x14ac:dyDescent="0.3">
      <c r="A1362">
        <v>144372</v>
      </c>
      <c r="C1362" t="s">
        <v>113</v>
      </c>
      <c r="D1362" t="s">
        <v>129</v>
      </c>
      <c r="E1362" t="s">
        <v>112</v>
      </c>
      <c r="F1362" t="s">
        <v>61</v>
      </c>
      <c r="G1362" t="s">
        <v>112</v>
      </c>
      <c r="H1362" t="s">
        <v>61</v>
      </c>
      <c r="I1362">
        <f t="shared" si="43"/>
        <v>0</v>
      </c>
      <c r="J1362">
        <v>144372</v>
      </c>
      <c r="K1362">
        <v>23</v>
      </c>
      <c r="L1362">
        <v>650</v>
      </c>
      <c r="M1362">
        <v>574</v>
      </c>
      <c r="N1362" s="128">
        <v>1.1513407059536434</v>
      </c>
      <c r="O1362" s="1">
        <v>42998</v>
      </c>
      <c r="P1362">
        <f t="shared" si="42"/>
        <v>0</v>
      </c>
      <c r="Q1362" s="1"/>
      <c r="S1362">
        <v>144372</v>
      </c>
    </row>
    <row r="1363" spans="1:19" x14ac:dyDescent="0.3">
      <c r="A1363">
        <v>144449</v>
      </c>
      <c r="C1363" t="s">
        <v>113</v>
      </c>
      <c r="D1363" t="s">
        <v>129</v>
      </c>
      <c r="E1363" t="s">
        <v>112</v>
      </c>
      <c r="F1363" t="s">
        <v>61</v>
      </c>
      <c r="G1363" t="s">
        <v>112</v>
      </c>
      <c r="H1363" t="s">
        <v>61</v>
      </c>
      <c r="I1363">
        <f t="shared" si="43"/>
        <v>0</v>
      </c>
      <c r="J1363">
        <v>144449</v>
      </c>
      <c r="K1363">
        <v>27</v>
      </c>
      <c r="L1363">
        <v>1186</v>
      </c>
      <c r="M1363">
        <v>1245</v>
      </c>
      <c r="N1363" s="128">
        <v>-0.4120831150689715</v>
      </c>
      <c r="O1363" s="1">
        <v>42927</v>
      </c>
      <c r="P1363">
        <f t="shared" si="42"/>
        <v>0</v>
      </c>
      <c r="Q1363" s="1"/>
      <c r="S1363">
        <v>144449</v>
      </c>
    </row>
    <row r="1364" spans="1:19" x14ac:dyDescent="0.3">
      <c r="A1364">
        <v>144486</v>
      </c>
      <c r="C1364" t="s">
        <v>113</v>
      </c>
      <c r="D1364" t="s">
        <v>129</v>
      </c>
      <c r="E1364" t="s">
        <v>112</v>
      </c>
      <c r="F1364" t="s">
        <v>61</v>
      </c>
      <c r="G1364" t="s">
        <v>112</v>
      </c>
      <c r="H1364" t="s">
        <v>61</v>
      </c>
      <c r="I1364">
        <f t="shared" si="43"/>
        <v>0</v>
      </c>
      <c r="J1364">
        <v>144486</v>
      </c>
      <c r="K1364">
        <v>24</v>
      </c>
      <c r="L1364">
        <v>711</v>
      </c>
      <c r="M1364">
        <v>781</v>
      </c>
      <c r="N1364" s="128">
        <v>-0.77937983633023444</v>
      </c>
      <c r="O1364" s="1">
        <v>42970</v>
      </c>
      <c r="P1364">
        <f t="shared" si="42"/>
        <v>0</v>
      </c>
      <c r="Q1364" s="1"/>
      <c r="S1364">
        <v>144486</v>
      </c>
    </row>
    <row r="1365" spans="1:19" x14ac:dyDescent="0.3">
      <c r="A1365">
        <v>144526</v>
      </c>
      <c r="C1365" t="s">
        <v>111</v>
      </c>
      <c r="D1365" t="s">
        <v>130</v>
      </c>
      <c r="E1365" t="s">
        <v>112</v>
      </c>
      <c r="F1365" t="s">
        <v>61</v>
      </c>
      <c r="G1365" t="s">
        <v>112</v>
      </c>
      <c r="H1365" t="s">
        <v>61</v>
      </c>
      <c r="I1365">
        <f t="shared" si="43"/>
        <v>0</v>
      </c>
      <c r="J1365">
        <v>144526</v>
      </c>
      <c r="K1365">
        <v>22</v>
      </c>
      <c r="L1365">
        <v>483</v>
      </c>
      <c r="M1365">
        <v>543</v>
      </c>
      <c r="N1365" s="128">
        <v>-0.9608455440787893</v>
      </c>
      <c r="O1365" s="1">
        <v>42868</v>
      </c>
      <c r="P1365">
        <f t="shared" si="42"/>
        <v>0</v>
      </c>
      <c r="Q1365" s="1"/>
      <c r="S1365">
        <v>144526</v>
      </c>
    </row>
    <row r="1366" spans="1:19" x14ac:dyDescent="0.3">
      <c r="A1366">
        <v>144527</v>
      </c>
      <c r="C1366" t="s">
        <v>111</v>
      </c>
      <c r="D1366" t="s">
        <v>130</v>
      </c>
      <c r="E1366" t="s">
        <v>112</v>
      </c>
      <c r="F1366" t="s">
        <v>61</v>
      </c>
      <c r="G1366" t="s">
        <v>114</v>
      </c>
      <c r="H1366" t="s">
        <v>60</v>
      </c>
      <c r="I1366">
        <f t="shared" si="43"/>
        <v>0</v>
      </c>
      <c r="J1366">
        <v>144527</v>
      </c>
      <c r="K1366">
        <v>22</v>
      </c>
      <c r="L1366">
        <v>494</v>
      </c>
      <c r="M1366">
        <v>543</v>
      </c>
      <c r="N1366" s="128">
        <v>-0.78469052766434466</v>
      </c>
      <c r="O1366" s="1">
        <v>43000</v>
      </c>
      <c r="P1366">
        <f t="shared" si="42"/>
        <v>0</v>
      </c>
      <c r="Q1366" s="1"/>
      <c r="S1366">
        <v>144527</v>
      </c>
    </row>
    <row r="1367" spans="1:19" x14ac:dyDescent="0.3">
      <c r="A1367">
        <v>144545</v>
      </c>
      <c r="C1367" t="s">
        <v>113</v>
      </c>
      <c r="D1367" t="s">
        <v>129</v>
      </c>
      <c r="E1367" t="s">
        <v>112</v>
      </c>
      <c r="F1367" t="s">
        <v>61</v>
      </c>
      <c r="G1367" t="s">
        <v>112</v>
      </c>
      <c r="H1367" t="s">
        <v>61</v>
      </c>
      <c r="I1367">
        <f t="shared" si="43"/>
        <v>0</v>
      </c>
      <c r="J1367">
        <v>144545</v>
      </c>
      <c r="K1367">
        <v>25</v>
      </c>
      <c r="L1367">
        <v>735</v>
      </c>
      <c r="M1367">
        <v>819</v>
      </c>
      <c r="N1367" s="128">
        <v>-0.89186176142697882</v>
      </c>
      <c r="O1367" s="1">
        <v>42955</v>
      </c>
      <c r="P1367">
        <f t="shared" si="42"/>
        <v>0</v>
      </c>
      <c r="Q1367" s="1"/>
      <c r="S1367">
        <v>144545</v>
      </c>
    </row>
    <row r="1368" spans="1:19" x14ac:dyDescent="0.3">
      <c r="A1368">
        <v>144546</v>
      </c>
      <c r="C1368" t="s">
        <v>113</v>
      </c>
      <c r="D1368" t="s">
        <v>129</v>
      </c>
      <c r="E1368" t="s">
        <v>114</v>
      </c>
      <c r="F1368" t="s">
        <v>60</v>
      </c>
      <c r="G1368" t="s">
        <v>112</v>
      </c>
      <c r="H1368" t="s">
        <v>61</v>
      </c>
      <c r="I1368">
        <f t="shared" si="43"/>
        <v>0</v>
      </c>
      <c r="J1368">
        <v>144546</v>
      </c>
      <c r="K1368">
        <v>22</v>
      </c>
      <c r="L1368">
        <v>532</v>
      </c>
      <c r="M1368">
        <v>528</v>
      </c>
      <c r="N1368" s="128">
        <v>6.5876152832674562E-2</v>
      </c>
      <c r="O1368" s="1">
        <v>42990</v>
      </c>
      <c r="P1368">
        <f t="shared" si="42"/>
        <v>0</v>
      </c>
      <c r="Q1368" s="1"/>
      <c r="S1368">
        <v>144546</v>
      </c>
    </row>
    <row r="1369" spans="1:19" x14ac:dyDescent="0.3">
      <c r="A1369">
        <v>144547</v>
      </c>
      <c r="C1369" t="s">
        <v>113</v>
      </c>
      <c r="D1369" t="s">
        <v>129</v>
      </c>
      <c r="E1369" t="s">
        <v>112</v>
      </c>
      <c r="F1369" t="s">
        <v>61</v>
      </c>
      <c r="G1369" t="s">
        <v>112</v>
      </c>
      <c r="H1369" t="s">
        <v>61</v>
      </c>
      <c r="I1369">
        <f t="shared" si="43"/>
        <v>0</v>
      </c>
      <c r="J1369">
        <v>144547</v>
      </c>
      <c r="K1369">
        <v>27</v>
      </c>
      <c r="L1369">
        <v>983</v>
      </c>
      <c r="M1369">
        <v>1176</v>
      </c>
      <c r="N1369" s="128">
        <v>-1.427092576160899</v>
      </c>
      <c r="O1369" s="1">
        <v>42934</v>
      </c>
      <c r="P1369">
        <f t="shared" si="42"/>
        <v>0</v>
      </c>
      <c r="Q1369" s="1"/>
      <c r="S1369">
        <v>144547</v>
      </c>
    </row>
    <row r="1370" spans="1:19" x14ac:dyDescent="0.3">
      <c r="A1370">
        <v>144597</v>
      </c>
      <c r="C1370" t="s">
        <v>113</v>
      </c>
      <c r="D1370" t="s">
        <v>129</v>
      </c>
      <c r="E1370" t="s">
        <v>112</v>
      </c>
      <c r="F1370" t="s">
        <v>61</v>
      </c>
      <c r="G1370" t="s">
        <v>112</v>
      </c>
      <c r="H1370" t="s">
        <v>61</v>
      </c>
      <c r="I1370">
        <f t="shared" si="43"/>
        <v>0</v>
      </c>
      <c r="J1370">
        <v>144597</v>
      </c>
      <c r="K1370">
        <v>27</v>
      </c>
      <c r="L1370">
        <v>1150</v>
      </c>
      <c r="M1370">
        <v>1194</v>
      </c>
      <c r="N1370" s="128">
        <v>-0.32044279367853762</v>
      </c>
      <c r="O1370" s="1">
        <v>42964</v>
      </c>
      <c r="P1370">
        <f t="shared" si="42"/>
        <v>0</v>
      </c>
      <c r="Q1370" s="1"/>
      <c r="S1370">
        <v>144597</v>
      </c>
    </row>
    <row r="1371" spans="1:19" x14ac:dyDescent="0.3">
      <c r="A1371">
        <v>144645</v>
      </c>
      <c r="C1371" t="s">
        <v>113</v>
      </c>
      <c r="D1371" t="s">
        <v>129</v>
      </c>
      <c r="E1371" t="s">
        <v>112</v>
      </c>
      <c r="F1371" t="s">
        <v>61</v>
      </c>
      <c r="G1371" t="s">
        <v>112</v>
      </c>
      <c r="H1371" t="s">
        <v>61</v>
      </c>
      <c r="I1371">
        <f t="shared" si="43"/>
        <v>0</v>
      </c>
      <c r="J1371">
        <v>144645</v>
      </c>
      <c r="K1371">
        <v>25</v>
      </c>
      <c r="L1371">
        <v>813</v>
      </c>
      <c r="M1371">
        <v>815</v>
      </c>
      <c r="N1371" s="128">
        <v>-2.1339023739663909E-2</v>
      </c>
      <c r="O1371" s="1">
        <v>42878</v>
      </c>
      <c r="P1371">
        <f t="shared" si="42"/>
        <v>0</v>
      </c>
      <c r="Q1371" s="1"/>
      <c r="S1371">
        <v>144645</v>
      </c>
    </row>
    <row r="1372" spans="1:19" x14ac:dyDescent="0.3">
      <c r="A1372">
        <v>144705</v>
      </c>
      <c r="C1372" t="s">
        <v>113</v>
      </c>
      <c r="D1372" t="s">
        <v>129</v>
      </c>
      <c r="E1372" t="s">
        <v>112</v>
      </c>
      <c r="F1372" t="s">
        <v>61</v>
      </c>
      <c r="G1372" t="s">
        <v>112</v>
      </c>
      <c r="H1372" t="s">
        <v>61</v>
      </c>
      <c r="I1372">
        <f t="shared" si="43"/>
        <v>0</v>
      </c>
      <c r="J1372">
        <v>144705</v>
      </c>
      <c r="K1372">
        <v>25</v>
      </c>
      <c r="L1372">
        <v>835</v>
      </c>
      <c r="M1372">
        <v>819</v>
      </c>
      <c r="N1372" s="128">
        <v>0.16987843074799597</v>
      </c>
      <c r="O1372" s="1">
        <v>42864</v>
      </c>
      <c r="P1372">
        <f t="shared" si="42"/>
        <v>0</v>
      </c>
      <c r="Q1372" s="1"/>
      <c r="S1372">
        <v>144705</v>
      </c>
    </row>
    <row r="1373" spans="1:19" x14ac:dyDescent="0.3">
      <c r="A1373">
        <v>144708</v>
      </c>
      <c r="C1373" t="s">
        <v>113</v>
      </c>
      <c r="D1373" t="s">
        <v>129</v>
      </c>
      <c r="E1373" t="s">
        <v>112</v>
      </c>
      <c r="F1373" t="s">
        <v>61</v>
      </c>
      <c r="G1373" t="s">
        <v>112</v>
      </c>
      <c r="H1373" t="s">
        <v>61</v>
      </c>
      <c r="I1373">
        <f t="shared" si="43"/>
        <v>0</v>
      </c>
      <c r="J1373">
        <v>144708</v>
      </c>
      <c r="K1373">
        <v>27</v>
      </c>
      <c r="L1373">
        <v>800</v>
      </c>
      <c r="M1373">
        <v>1245</v>
      </c>
      <c r="N1373" s="128">
        <v>-3.1080845119608869</v>
      </c>
      <c r="O1373" s="1">
        <v>42965</v>
      </c>
      <c r="P1373">
        <f t="shared" si="42"/>
        <v>0</v>
      </c>
      <c r="Q1373" s="1"/>
      <c r="S1373">
        <v>144708</v>
      </c>
    </row>
    <row r="1374" spans="1:19" x14ac:dyDescent="0.3">
      <c r="A1374">
        <v>144709</v>
      </c>
      <c r="C1374" t="s">
        <v>113</v>
      </c>
      <c r="D1374" t="s">
        <v>129</v>
      </c>
      <c r="E1374" t="s">
        <v>112</v>
      </c>
      <c r="F1374" t="s">
        <v>61</v>
      </c>
      <c r="G1374" t="s">
        <v>112</v>
      </c>
      <c r="H1374" t="s">
        <v>61</v>
      </c>
      <c r="I1374">
        <f t="shared" si="43"/>
        <v>0</v>
      </c>
      <c r="J1374">
        <v>144709</v>
      </c>
      <c r="K1374">
        <v>24</v>
      </c>
      <c r="L1374">
        <v>530</v>
      </c>
      <c r="M1374">
        <v>759</v>
      </c>
      <c r="N1374" s="128">
        <v>-2.6235893910752131</v>
      </c>
      <c r="O1374" s="1">
        <v>42963</v>
      </c>
      <c r="P1374">
        <f t="shared" si="42"/>
        <v>0</v>
      </c>
      <c r="Q1374" s="1"/>
      <c r="S1374">
        <v>144709</v>
      </c>
    </row>
    <row r="1375" spans="1:19" x14ac:dyDescent="0.3">
      <c r="A1375">
        <v>144718</v>
      </c>
      <c r="C1375" t="s">
        <v>113</v>
      </c>
      <c r="D1375" t="s">
        <v>129</v>
      </c>
      <c r="E1375" t="s">
        <v>112</v>
      </c>
      <c r="F1375" t="s">
        <v>61</v>
      </c>
      <c r="G1375" t="s">
        <v>112</v>
      </c>
      <c r="H1375" t="s">
        <v>61</v>
      </c>
      <c r="I1375">
        <f t="shared" si="43"/>
        <v>0</v>
      </c>
      <c r="J1375">
        <v>144718</v>
      </c>
      <c r="K1375">
        <v>25</v>
      </c>
      <c r="L1375">
        <v>435</v>
      </c>
      <c r="M1375">
        <v>877</v>
      </c>
      <c r="N1375" s="128">
        <v>-4.3825293738535516</v>
      </c>
      <c r="O1375" s="1">
        <v>43041</v>
      </c>
      <c r="P1375">
        <f t="shared" si="42"/>
        <v>0</v>
      </c>
      <c r="Q1375" s="1"/>
      <c r="S1375">
        <v>144718</v>
      </c>
    </row>
    <row r="1376" spans="1:19" x14ac:dyDescent="0.3">
      <c r="A1376">
        <v>144827</v>
      </c>
      <c r="C1376" t="s">
        <v>113</v>
      </c>
      <c r="D1376" t="s">
        <v>129</v>
      </c>
      <c r="E1376" t="s">
        <v>112</v>
      </c>
      <c r="F1376" t="s">
        <v>61</v>
      </c>
      <c r="G1376" t="s">
        <v>112</v>
      </c>
      <c r="H1376" t="s">
        <v>61</v>
      </c>
      <c r="I1376">
        <f t="shared" si="43"/>
        <v>0</v>
      </c>
      <c r="J1376">
        <v>144827</v>
      </c>
      <c r="K1376">
        <v>27</v>
      </c>
      <c r="L1376">
        <v>1120</v>
      </c>
      <c r="M1376">
        <v>1217</v>
      </c>
      <c r="N1376" s="128">
        <v>-0.69307991854524664</v>
      </c>
      <c r="O1376" s="1">
        <v>42968</v>
      </c>
      <c r="P1376">
        <f t="shared" si="42"/>
        <v>0</v>
      </c>
      <c r="Q1376" s="1"/>
      <c r="S1376">
        <v>144827</v>
      </c>
    </row>
    <row r="1377" spans="1:19" x14ac:dyDescent="0.3">
      <c r="A1377">
        <v>144843</v>
      </c>
      <c r="C1377" t="s">
        <v>111</v>
      </c>
      <c r="D1377" t="s">
        <v>130</v>
      </c>
      <c r="E1377" t="s">
        <v>112</v>
      </c>
      <c r="F1377" t="s">
        <v>61</v>
      </c>
      <c r="G1377" t="s">
        <v>112</v>
      </c>
      <c r="H1377" t="s">
        <v>61</v>
      </c>
      <c r="I1377">
        <f t="shared" si="43"/>
        <v>0</v>
      </c>
      <c r="J1377">
        <v>144843</v>
      </c>
      <c r="K1377">
        <v>27</v>
      </c>
      <c r="L1377">
        <v>941</v>
      </c>
      <c r="M1377">
        <v>1108</v>
      </c>
      <c r="N1377" s="128">
        <v>-1.3106262753099984</v>
      </c>
      <c r="O1377" s="1">
        <v>42887</v>
      </c>
      <c r="P1377">
        <f t="shared" si="42"/>
        <v>0</v>
      </c>
      <c r="Q1377" s="1"/>
      <c r="S1377">
        <v>144843</v>
      </c>
    </row>
    <row r="1378" spans="1:19" x14ac:dyDescent="0.3">
      <c r="A1378">
        <v>144844</v>
      </c>
      <c r="C1378" t="s">
        <v>111</v>
      </c>
      <c r="D1378" t="s">
        <v>130</v>
      </c>
      <c r="E1378" t="s">
        <v>112</v>
      </c>
      <c r="F1378" t="s">
        <v>61</v>
      </c>
      <c r="G1378" t="s">
        <v>112</v>
      </c>
      <c r="H1378" t="s">
        <v>61</v>
      </c>
      <c r="I1378">
        <f t="shared" si="43"/>
        <v>0</v>
      </c>
      <c r="J1378">
        <v>144844</v>
      </c>
      <c r="K1378">
        <v>27</v>
      </c>
      <c r="L1378">
        <v>902</v>
      </c>
      <c r="M1378">
        <v>1108</v>
      </c>
      <c r="N1378" s="128">
        <v>-1.6167006749332915</v>
      </c>
      <c r="O1378" s="1">
        <v>42887</v>
      </c>
      <c r="P1378">
        <f t="shared" si="42"/>
        <v>0</v>
      </c>
      <c r="Q1378" s="1"/>
      <c r="S1378">
        <v>144844</v>
      </c>
    </row>
    <row r="1379" spans="1:19" x14ac:dyDescent="0.3">
      <c r="A1379">
        <v>144866</v>
      </c>
      <c r="C1379" t="s">
        <v>113</v>
      </c>
      <c r="D1379" t="s">
        <v>129</v>
      </c>
      <c r="E1379" t="s">
        <v>112</v>
      </c>
      <c r="F1379" t="s">
        <v>61</v>
      </c>
      <c r="G1379" t="s">
        <v>112</v>
      </c>
      <c r="H1379" t="s">
        <v>61</v>
      </c>
      <c r="I1379">
        <f t="shared" si="43"/>
        <v>0</v>
      </c>
      <c r="J1379">
        <v>144866</v>
      </c>
      <c r="K1379">
        <v>27</v>
      </c>
      <c r="L1379">
        <v>890</v>
      </c>
      <c r="M1379">
        <v>1194</v>
      </c>
      <c r="N1379" s="128">
        <v>-2.213968392688078</v>
      </c>
      <c r="O1379" s="1">
        <v>42874</v>
      </c>
      <c r="P1379">
        <f t="shared" si="42"/>
        <v>0</v>
      </c>
      <c r="Q1379" s="1"/>
      <c r="S1379">
        <v>144866</v>
      </c>
    </row>
    <row r="1380" spans="1:19" x14ac:dyDescent="0.3">
      <c r="A1380">
        <v>144951</v>
      </c>
      <c r="C1380" t="s">
        <v>113</v>
      </c>
      <c r="D1380" t="s">
        <v>129</v>
      </c>
      <c r="E1380" t="s">
        <v>112</v>
      </c>
      <c r="F1380" t="s">
        <v>61</v>
      </c>
      <c r="G1380" t="s">
        <v>112</v>
      </c>
      <c r="H1380" t="s">
        <v>61</v>
      </c>
      <c r="I1380">
        <f t="shared" si="43"/>
        <v>0</v>
      </c>
      <c r="J1380">
        <v>144951</v>
      </c>
      <c r="K1380">
        <v>26</v>
      </c>
      <c r="L1380">
        <v>1074</v>
      </c>
      <c r="M1380">
        <v>1064</v>
      </c>
      <c r="N1380" s="128">
        <v>8.1726054266100037E-2</v>
      </c>
      <c r="O1380" s="1">
        <v>42870</v>
      </c>
      <c r="P1380">
        <f t="shared" si="42"/>
        <v>0</v>
      </c>
      <c r="Q1380" s="1"/>
      <c r="S1380">
        <v>144951</v>
      </c>
    </row>
    <row r="1381" spans="1:19" x14ac:dyDescent="0.3">
      <c r="A1381">
        <v>144973</v>
      </c>
      <c r="C1381" t="s">
        <v>111</v>
      </c>
      <c r="D1381" t="s">
        <v>130</v>
      </c>
      <c r="E1381" t="s">
        <v>112</v>
      </c>
      <c r="F1381" t="s">
        <v>61</v>
      </c>
      <c r="G1381" t="s">
        <v>112</v>
      </c>
      <c r="H1381" t="s">
        <v>61</v>
      </c>
      <c r="I1381">
        <f t="shared" si="43"/>
        <v>0</v>
      </c>
      <c r="J1381">
        <v>144973</v>
      </c>
      <c r="K1381">
        <v>27</v>
      </c>
      <c r="L1381">
        <v>840</v>
      </c>
      <c r="M1381">
        <v>1153</v>
      </c>
      <c r="N1381" s="128">
        <v>-2.3605716655982505</v>
      </c>
      <c r="O1381" s="1">
        <v>42927</v>
      </c>
      <c r="P1381">
        <f t="shared" si="42"/>
        <v>0</v>
      </c>
      <c r="Q1381" s="1"/>
      <c r="S1381">
        <v>144973</v>
      </c>
    </row>
    <row r="1382" spans="1:19" x14ac:dyDescent="0.3">
      <c r="A1382">
        <v>145008</v>
      </c>
      <c r="C1382" t="s">
        <v>113</v>
      </c>
      <c r="D1382" t="s">
        <v>129</v>
      </c>
      <c r="E1382" t="s">
        <v>112</v>
      </c>
      <c r="F1382" t="s">
        <v>61</v>
      </c>
      <c r="G1382" t="s">
        <v>112</v>
      </c>
      <c r="H1382" t="s">
        <v>61</v>
      </c>
      <c r="I1382">
        <f t="shared" si="43"/>
        <v>0</v>
      </c>
      <c r="J1382">
        <v>145008</v>
      </c>
      <c r="K1382">
        <v>26</v>
      </c>
      <c r="L1382">
        <v>835</v>
      </c>
      <c r="M1382">
        <v>933</v>
      </c>
      <c r="N1382" s="128">
        <v>-0.9133696817186262</v>
      </c>
      <c r="O1382" s="1">
        <v>43011</v>
      </c>
      <c r="P1382">
        <f t="shared" si="42"/>
        <v>0</v>
      </c>
      <c r="Q1382" s="1"/>
      <c r="S1382">
        <v>145008</v>
      </c>
    </row>
    <row r="1383" spans="1:19" x14ac:dyDescent="0.3">
      <c r="A1383">
        <v>145017</v>
      </c>
      <c r="C1383" t="s">
        <v>111</v>
      </c>
      <c r="D1383" t="s">
        <v>130</v>
      </c>
      <c r="E1383" t="s">
        <v>112</v>
      </c>
      <c r="F1383" t="s">
        <v>61</v>
      </c>
      <c r="G1383" t="s">
        <v>112</v>
      </c>
      <c r="H1383" t="s">
        <v>61</v>
      </c>
      <c r="I1383">
        <f t="shared" si="43"/>
        <v>0</v>
      </c>
      <c r="J1383">
        <v>145017</v>
      </c>
      <c r="K1383">
        <v>27</v>
      </c>
      <c r="L1383">
        <v>950</v>
      </c>
      <c r="M1383">
        <v>1153</v>
      </c>
      <c r="N1383" s="128">
        <v>-1.5309777895094083</v>
      </c>
      <c r="O1383" s="1">
        <v>42977</v>
      </c>
      <c r="P1383">
        <f t="shared" si="42"/>
        <v>0</v>
      </c>
      <c r="Q1383" s="1"/>
      <c r="S1383">
        <v>145017</v>
      </c>
    </row>
    <row r="1384" spans="1:19" x14ac:dyDescent="0.3">
      <c r="A1384">
        <v>145027</v>
      </c>
      <c r="C1384" t="s">
        <v>113</v>
      </c>
      <c r="D1384" t="s">
        <v>129</v>
      </c>
      <c r="E1384" t="s">
        <v>112</v>
      </c>
      <c r="F1384" t="s">
        <v>61</v>
      </c>
      <c r="G1384" t="s">
        <v>112</v>
      </c>
      <c r="H1384" t="s">
        <v>61</v>
      </c>
      <c r="I1384">
        <f t="shared" si="43"/>
        <v>0</v>
      </c>
      <c r="J1384">
        <v>145027</v>
      </c>
      <c r="K1384">
        <v>23</v>
      </c>
      <c r="L1384">
        <v>575</v>
      </c>
      <c r="M1384">
        <v>639</v>
      </c>
      <c r="N1384" s="128">
        <v>-0.87092603932775392</v>
      </c>
      <c r="O1384" s="1">
        <v>42990</v>
      </c>
      <c r="P1384">
        <f t="shared" si="42"/>
        <v>0</v>
      </c>
      <c r="Q1384" s="1"/>
      <c r="S1384">
        <v>145027</v>
      </c>
    </row>
    <row r="1385" spans="1:19" x14ac:dyDescent="0.3">
      <c r="A1385">
        <v>145029</v>
      </c>
      <c r="C1385" t="s">
        <v>113</v>
      </c>
      <c r="D1385" t="s">
        <v>129</v>
      </c>
      <c r="E1385" t="s">
        <v>112</v>
      </c>
      <c r="F1385" t="s">
        <v>61</v>
      </c>
      <c r="G1385" t="s">
        <v>112</v>
      </c>
      <c r="H1385" t="s">
        <v>61</v>
      </c>
      <c r="I1385">
        <f t="shared" si="43"/>
        <v>0</v>
      </c>
      <c r="J1385">
        <v>145029</v>
      </c>
      <c r="K1385">
        <v>23</v>
      </c>
      <c r="L1385">
        <v>545</v>
      </c>
      <c r="M1385">
        <v>606</v>
      </c>
      <c r="N1385" s="128">
        <v>-0.87530492179652752</v>
      </c>
      <c r="O1385" s="1">
        <v>42993</v>
      </c>
      <c r="P1385">
        <f t="shared" si="42"/>
        <v>0</v>
      </c>
      <c r="Q1385" s="1"/>
      <c r="S1385">
        <v>145029</v>
      </c>
    </row>
    <row r="1386" spans="1:19" x14ac:dyDescent="0.3">
      <c r="A1386">
        <v>145047</v>
      </c>
      <c r="C1386" t="s">
        <v>113</v>
      </c>
      <c r="D1386" t="s">
        <v>129</v>
      </c>
      <c r="E1386" t="s">
        <v>112</v>
      </c>
      <c r="F1386" t="s">
        <v>61</v>
      </c>
      <c r="G1386" t="s">
        <v>112</v>
      </c>
      <c r="H1386" t="s">
        <v>61</v>
      </c>
      <c r="I1386">
        <f t="shared" si="43"/>
        <v>0</v>
      </c>
      <c r="J1386">
        <v>145047</v>
      </c>
      <c r="K1386">
        <v>27</v>
      </c>
      <c r="L1386">
        <v>1235</v>
      </c>
      <c r="M1386">
        <v>1222</v>
      </c>
      <c r="N1386" s="128">
        <v>9.2506938020351523E-2</v>
      </c>
      <c r="O1386" s="1">
        <v>42677</v>
      </c>
      <c r="P1386">
        <f t="shared" si="42"/>
        <v>0</v>
      </c>
      <c r="Q1386" s="1"/>
      <c r="S1386">
        <v>145047</v>
      </c>
    </row>
    <row r="1387" spans="1:19" x14ac:dyDescent="0.3">
      <c r="A1387">
        <v>145098</v>
      </c>
      <c r="C1387" t="s">
        <v>113</v>
      </c>
      <c r="D1387" t="s">
        <v>129</v>
      </c>
      <c r="E1387" t="s">
        <v>112</v>
      </c>
      <c r="F1387" t="s">
        <v>61</v>
      </c>
      <c r="G1387" t="s">
        <v>112</v>
      </c>
      <c r="H1387" t="s">
        <v>61</v>
      </c>
      <c r="I1387">
        <f t="shared" si="43"/>
        <v>0</v>
      </c>
      <c r="J1387">
        <v>145098</v>
      </c>
      <c r="K1387">
        <v>24</v>
      </c>
      <c r="L1387">
        <v>630</v>
      </c>
      <c r="M1387">
        <v>671</v>
      </c>
      <c r="N1387" s="128">
        <v>-0.53132897038812932</v>
      </c>
      <c r="O1387" s="1">
        <v>43006</v>
      </c>
      <c r="P1387">
        <f t="shared" si="42"/>
        <v>0</v>
      </c>
      <c r="Q1387" s="1"/>
      <c r="S1387">
        <v>145098</v>
      </c>
    </row>
    <row r="1388" spans="1:19" x14ac:dyDescent="0.3">
      <c r="A1388">
        <v>145105</v>
      </c>
      <c r="C1388" t="s">
        <v>113</v>
      </c>
      <c r="D1388" t="s">
        <v>129</v>
      </c>
      <c r="E1388" t="s">
        <v>112</v>
      </c>
      <c r="F1388" t="s">
        <v>61</v>
      </c>
      <c r="G1388" t="s">
        <v>112</v>
      </c>
      <c r="H1388" t="s">
        <v>61</v>
      </c>
      <c r="I1388">
        <f t="shared" si="43"/>
        <v>0</v>
      </c>
      <c r="J1388">
        <v>145105</v>
      </c>
      <c r="K1388">
        <v>25</v>
      </c>
      <c r="L1388">
        <v>820</v>
      </c>
      <c r="M1388">
        <v>815</v>
      </c>
      <c r="N1388" s="128">
        <v>5.3347559349159773E-2</v>
      </c>
      <c r="O1388" s="1">
        <v>42929</v>
      </c>
      <c r="P1388">
        <f t="shared" si="42"/>
        <v>0</v>
      </c>
      <c r="Q1388" s="1"/>
      <c r="S1388">
        <v>145105</v>
      </c>
    </row>
    <row r="1389" spans="1:19" x14ac:dyDescent="0.3">
      <c r="A1389">
        <v>145123</v>
      </c>
      <c r="C1389" t="s">
        <v>113</v>
      </c>
      <c r="D1389" t="s">
        <v>129</v>
      </c>
      <c r="E1389" t="s">
        <v>112</v>
      </c>
      <c r="F1389" t="s">
        <v>61</v>
      </c>
      <c r="G1389" t="s">
        <v>112</v>
      </c>
      <c r="H1389" t="s">
        <v>61</v>
      </c>
      <c r="I1389">
        <f t="shared" si="43"/>
        <v>0</v>
      </c>
      <c r="J1389">
        <v>145123</v>
      </c>
      <c r="K1389">
        <v>26</v>
      </c>
      <c r="L1389">
        <v>826</v>
      </c>
      <c r="M1389">
        <v>933</v>
      </c>
      <c r="N1389" s="128">
        <v>-0.99725057085605107</v>
      </c>
      <c r="O1389" s="1">
        <v>42985</v>
      </c>
      <c r="P1389">
        <f t="shared" si="42"/>
        <v>0</v>
      </c>
      <c r="Q1389" s="1"/>
      <c r="S1389">
        <v>145123</v>
      </c>
    </row>
    <row r="1390" spans="1:19" x14ac:dyDescent="0.3">
      <c r="A1390">
        <v>145143</v>
      </c>
      <c r="C1390" t="s">
        <v>113</v>
      </c>
      <c r="D1390" t="s">
        <v>129</v>
      </c>
      <c r="E1390" t="s">
        <v>112</v>
      </c>
      <c r="F1390" t="s">
        <v>61</v>
      </c>
      <c r="G1390" t="s">
        <v>112</v>
      </c>
      <c r="H1390" t="s">
        <v>61</v>
      </c>
      <c r="I1390">
        <f t="shared" si="43"/>
        <v>0</v>
      </c>
      <c r="J1390">
        <v>145143</v>
      </c>
      <c r="K1390">
        <v>27</v>
      </c>
      <c r="L1390">
        <v>745</v>
      </c>
      <c r="M1390">
        <v>1148</v>
      </c>
      <c r="N1390" s="128">
        <v>-3.0525677927586727</v>
      </c>
      <c r="O1390" s="1">
        <v>42950</v>
      </c>
      <c r="P1390">
        <f t="shared" si="42"/>
        <v>0</v>
      </c>
      <c r="Q1390" s="1"/>
      <c r="S1390">
        <v>145143</v>
      </c>
    </row>
    <row r="1391" spans="1:19" x14ac:dyDescent="0.3">
      <c r="A1391">
        <v>145183</v>
      </c>
      <c r="C1391" t="s">
        <v>111</v>
      </c>
      <c r="D1391" t="s">
        <v>130</v>
      </c>
      <c r="E1391" t="s">
        <v>112</v>
      </c>
      <c r="F1391" t="s">
        <v>61</v>
      </c>
      <c r="G1391" t="s">
        <v>112</v>
      </c>
      <c r="H1391" t="s">
        <v>61</v>
      </c>
      <c r="I1391">
        <f t="shared" si="43"/>
        <v>0</v>
      </c>
      <c r="J1391">
        <v>145183</v>
      </c>
      <c r="K1391">
        <v>26</v>
      </c>
      <c r="L1391">
        <v>860</v>
      </c>
      <c r="M1391">
        <v>1038</v>
      </c>
      <c r="N1391" s="128">
        <v>-1.4911619334841248</v>
      </c>
      <c r="O1391" s="1">
        <v>43013</v>
      </c>
      <c r="P1391">
        <f t="shared" si="42"/>
        <v>0</v>
      </c>
      <c r="Q1391" s="1"/>
      <c r="S1391">
        <v>145183</v>
      </c>
    </row>
    <row r="1392" spans="1:19" x14ac:dyDescent="0.3">
      <c r="A1392">
        <v>145205</v>
      </c>
      <c r="C1392" t="s">
        <v>111</v>
      </c>
      <c r="D1392" t="s">
        <v>130</v>
      </c>
      <c r="E1392" t="s">
        <v>112</v>
      </c>
      <c r="F1392" t="s">
        <v>61</v>
      </c>
      <c r="G1392" t="s">
        <v>112</v>
      </c>
      <c r="H1392" t="s">
        <v>61</v>
      </c>
      <c r="I1392">
        <f t="shared" si="43"/>
        <v>0</v>
      </c>
      <c r="J1392">
        <v>145205</v>
      </c>
      <c r="K1392">
        <v>26</v>
      </c>
      <c r="L1392">
        <v>990</v>
      </c>
      <c r="M1392">
        <v>1038</v>
      </c>
      <c r="N1392" s="128">
        <v>-0.40211108318673033</v>
      </c>
      <c r="O1392" s="1">
        <v>42866</v>
      </c>
      <c r="P1392">
        <f t="shared" si="42"/>
        <v>0</v>
      </c>
      <c r="Q1392" s="1"/>
      <c r="S1392">
        <v>145205</v>
      </c>
    </row>
    <row r="1393" spans="1:19" x14ac:dyDescent="0.3">
      <c r="A1393">
        <v>145238</v>
      </c>
      <c r="C1393" t="s">
        <v>113</v>
      </c>
      <c r="D1393" t="s">
        <v>129</v>
      </c>
      <c r="E1393" t="s">
        <v>112</v>
      </c>
      <c r="F1393" t="s">
        <v>61</v>
      </c>
      <c r="G1393" t="s">
        <v>112</v>
      </c>
      <c r="H1393" t="s">
        <v>61</v>
      </c>
      <c r="I1393">
        <f t="shared" si="43"/>
        <v>0</v>
      </c>
      <c r="J1393">
        <v>145238</v>
      </c>
      <c r="K1393">
        <v>25</v>
      </c>
      <c r="L1393">
        <v>400</v>
      </c>
      <c r="M1393">
        <v>913</v>
      </c>
      <c r="N1393" s="128">
        <v>-4.8859469498547545</v>
      </c>
      <c r="O1393" s="1">
        <v>42900</v>
      </c>
      <c r="P1393">
        <f t="shared" si="42"/>
        <v>0</v>
      </c>
      <c r="Q1393" s="1"/>
      <c r="S1393">
        <v>145238</v>
      </c>
    </row>
    <row r="1394" spans="1:19" x14ac:dyDescent="0.3">
      <c r="A1394">
        <v>145248</v>
      </c>
      <c r="C1394" t="s">
        <v>113</v>
      </c>
      <c r="D1394" t="s">
        <v>129</v>
      </c>
      <c r="E1394" t="s">
        <v>112</v>
      </c>
      <c r="F1394" t="s">
        <v>61</v>
      </c>
      <c r="G1394" t="s">
        <v>112</v>
      </c>
      <c r="H1394" t="s">
        <v>61</v>
      </c>
      <c r="I1394">
        <f t="shared" si="43"/>
        <v>0</v>
      </c>
      <c r="J1394">
        <v>145248</v>
      </c>
      <c r="K1394">
        <v>27</v>
      </c>
      <c r="L1394">
        <v>1130</v>
      </c>
      <c r="M1394">
        <v>1222</v>
      </c>
      <c r="N1394" s="128">
        <v>-0.65466448445171854</v>
      </c>
      <c r="O1394" s="1">
        <v>42818</v>
      </c>
      <c r="P1394">
        <f t="shared" si="42"/>
        <v>0</v>
      </c>
      <c r="Q1394" s="1"/>
      <c r="S1394">
        <v>145248</v>
      </c>
    </row>
    <row r="1395" spans="1:19" x14ac:dyDescent="0.3">
      <c r="A1395">
        <v>145268</v>
      </c>
      <c r="C1395" t="s">
        <v>113</v>
      </c>
      <c r="D1395" t="s">
        <v>129</v>
      </c>
      <c r="E1395" t="s">
        <v>112</v>
      </c>
      <c r="F1395" t="s">
        <v>61</v>
      </c>
      <c r="G1395" t="s">
        <v>112</v>
      </c>
      <c r="H1395" t="s">
        <v>61</v>
      </c>
      <c r="I1395">
        <f t="shared" si="43"/>
        <v>0</v>
      </c>
      <c r="J1395">
        <v>145268</v>
      </c>
      <c r="K1395">
        <v>25</v>
      </c>
      <c r="L1395">
        <v>821</v>
      </c>
      <c r="M1395">
        <v>815</v>
      </c>
      <c r="N1395" s="128">
        <v>6.4017071218991722E-2</v>
      </c>
      <c r="O1395" s="1">
        <v>42900</v>
      </c>
      <c r="P1395">
        <f t="shared" si="42"/>
        <v>0</v>
      </c>
      <c r="Q1395" s="1"/>
      <c r="S1395">
        <v>145268</v>
      </c>
    </row>
    <row r="1396" spans="1:19" x14ac:dyDescent="0.3">
      <c r="A1396">
        <v>145273</v>
      </c>
      <c r="C1396" t="s">
        <v>113</v>
      </c>
      <c r="D1396" t="s">
        <v>129</v>
      </c>
      <c r="E1396" t="s">
        <v>112</v>
      </c>
      <c r="F1396" t="s">
        <v>61</v>
      </c>
      <c r="G1396" t="s">
        <v>112</v>
      </c>
      <c r="H1396" t="s">
        <v>61</v>
      </c>
      <c r="I1396">
        <f t="shared" si="43"/>
        <v>0</v>
      </c>
      <c r="J1396">
        <v>145273</v>
      </c>
      <c r="K1396">
        <v>25</v>
      </c>
      <c r="L1396">
        <v>710</v>
      </c>
      <c r="M1396">
        <v>893</v>
      </c>
      <c r="N1396" s="128">
        <v>-1.7819757534446661</v>
      </c>
      <c r="O1396" s="1">
        <v>42816</v>
      </c>
      <c r="P1396">
        <f t="shared" si="42"/>
        <v>0</v>
      </c>
      <c r="Q1396" s="1"/>
      <c r="S1396">
        <v>145273</v>
      </c>
    </row>
    <row r="1397" spans="1:19" x14ac:dyDescent="0.3">
      <c r="A1397">
        <v>145294</v>
      </c>
      <c r="C1397" t="s">
        <v>113</v>
      </c>
      <c r="D1397" t="s">
        <v>129</v>
      </c>
      <c r="E1397" t="s">
        <v>112</v>
      </c>
      <c r="F1397" t="s">
        <v>61</v>
      </c>
      <c r="G1397" t="s">
        <v>112</v>
      </c>
      <c r="H1397" t="s">
        <v>61</v>
      </c>
      <c r="I1397">
        <f t="shared" si="43"/>
        <v>0</v>
      </c>
      <c r="J1397">
        <v>145294</v>
      </c>
      <c r="K1397">
        <v>27</v>
      </c>
      <c r="L1397">
        <v>920</v>
      </c>
      <c r="M1397">
        <v>1153</v>
      </c>
      <c r="N1397" s="128">
        <v>-1.7572306648063654</v>
      </c>
      <c r="O1397" s="1">
        <v>42857</v>
      </c>
      <c r="P1397">
        <f t="shared" si="42"/>
        <v>0</v>
      </c>
      <c r="Q1397" s="1"/>
      <c r="S1397">
        <v>145294</v>
      </c>
    </row>
    <row r="1398" spans="1:19" x14ac:dyDescent="0.3">
      <c r="A1398">
        <v>145319</v>
      </c>
      <c r="C1398" t="s">
        <v>113</v>
      </c>
      <c r="D1398" t="s">
        <v>129</v>
      </c>
      <c r="E1398" t="s">
        <v>112</v>
      </c>
      <c r="F1398" t="s">
        <v>61</v>
      </c>
      <c r="G1398" t="s">
        <v>112</v>
      </c>
      <c r="H1398" t="s">
        <v>61</v>
      </c>
      <c r="I1398">
        <f t="shared" si="43"/>
        <v>0</v>
      </c>
      <c r="J1398">
        <v>145319</v>
      </c>
      <c r="K1398">
        <v>23</v>
      </c>
      <c r="L1398">
        <v>700</v>
      </c>
      <c r="M1398">
        <v>656</v>
      </c>
      <c r="N1398" s="128">
        <v>0.58324496288441152</v>
      </c>
      <c r="O1398" s="1">
        <v>42819</v>
      </c>
      <c r="P1398">
        <f t="shared" si="42"/>
        <v>0</v>
      </c>
      <c r="Q1398" s="1"/>
      <c r="S1398">
        <v>145319</v>
      </c>
    </row>
    <row r="1399" spans="1:19" x14ac:dyDescent="0.3">
      <c r="A1399">
        <v>145320</v>
      </c>
      <c r="C1399" t="s">
        <v>113</v>
      </c>
      <c r="D1399" t="s">
        <v>129</v>
      </c>
      <c r="E1399" t="s">
        <v>112</v>
      </c>
      <c r="F1399" t="s">
        <v>61</v>
      </c>
      <c r="G1399" t="s">
        <v>112</v>
      </c>
      <c r="H1399" t="s">
        <v>61</v>
      </c>
      <c r="I1399">
        <f t="shared" si="43"/>
        <v>0</v>
      </c>
      <c r="J1399">
        <v>145320</v>
      </c>
      <c r="K1399">
        <v>27</v>
      </c>
      <c r="L1399">
        <v>890</v>
      </c>
      <c r="M1399">
        <v>1171</v>
      </c>
      <c r="N1399" s="128">
        <v>-2.0866594883600045</v>
      </c>
      <c r="O1399" s="1">
        <v>42894</v>
      </c>
      <c r="P1399">
        <f t="shared" si="42"/>
        <v>0</v>
      </c>
      <c r="Q1399" s="1"/>
      <c r="S1399">
        <v>145320</v>
      </c>
    </row>
    <row r="1400" spans="1:19" x14ac:dyDescent="0.3">
      <c r="A1400">
        <v>145346</v>
      </c>
      <c r="C1400" t="s">
        <v>111</v>
      </c>
      <c r="D1400" t="s">
        <v>130</v>
      </c>
      <c r="E1400" t="s">
        <v>112</v>
      </c>
      <c r="F1400" t="s">
        <v>61</v>
      </c>
      <c r="G1400" t="s">
        <v>112</v>
      </c>
      <c r="H1400" t="s">
        <v>61</v>
      </c>
      <c r="I1400">
        <f t="shared" si="43"/>
        <v>0</v>
      </c>
      <c r="J1400">
        <v>145346</v>
      </c>
      <c r="K1400">
        <v>26</v>
      </c>
      <c r="L1400">
        <v>908</v>
      </c>
      <c r="M1400">
        <v>1000</v>
      </c>
      <c r="N1400" s="128">
        <v>-0.8</v>
      </c>
      <c r="O1400" s="1">
        <v>42846</v>
      </c>
      <c r="P1400">
        <f t="shared" si="42"/>
        <v>0</v>
      </c>
      <c r="Q1400" s="1"/>
      <c r="S1400">
        <v>145346</v>
      </c>
    </row>
    <row r="1401" spans="1:19" x14ac:dyDescent="0.3">
      <c r="A1401">
        <v>145353</v>
      </c>
      <c r="C1401" t="s">
        <v>113</v>
      </c>
      <c r="D1401" t="s">
        <v>129</v>
      </c>
      <c r="E1401" t="s">
        <v>112</v>
      </c>
      <c r="F1401" t="s">
        <v>61</v>
      </c>
      <c r="G1401" t="s">
        <v>112</v>
      </c>
      <c r="H1401" t="s">
        <v>61</v>
      </c>
      <c r="I1401">
        <f t="shared" si="43"/>
        <v>0</v>
      </c>
      <c r="J1401">
        <v>145353</v>
      </c>
      <c r="K1401">
        <v>26</v>
      </c>
      <c r="L1401">
        <v>889</v>
      </c>
      <c r="M1401">
        <v>1021</v>
      </c>
      <c r="N1401" s="128">
        <v>-1.1242175190563386</v>
      </c>
      <c r="O1401" s="1">
        <v>42891</v>
      </c>
      <c r="P1401">
        <f t="shared" si="42"/>
        <v>0</v>
      </c>
      <c r="Q1401" s="1"/>
      <c r="S1401">
        <v>145353</v>
      </c>
    </row>
    <row r="1402" spans="1:19" x14ac:dyDescent="0.3">
      <c r="A1402">
        <v>145355</v>
      </c>
      <c r="C1402" t="s">
        <v>113</v>
      </c>
      <c r="D1402" t="s">
        <v>129</v>
      </c>
      <c r="E1402" t="s">
        <v>112</v>
      </c>
      <c r="F1402" t="s">
        <v>61</v>
      </c>
      <c r="G1402" t="s">
        <v>112</v>
      </c>
      <c r="H1402" t="s">
        <v>61</v>
      </c>
      <c r="I1402">
        <f t="shared" si="43"/>
        <v>0</v>
      </c>
      <c r="J1402">
        <v>145355</v>
      </c>
      <c r="K1402">
        <v>27</v>
      </c>
      <c r="L1402">
        <v>784</v>
      </c>
      <c r="M1402">
        <v>1217</v>
      </c>
      <c r="N1402" s="128">
        <v>-3.0938515951555856</v>
      </c>
      <c r="O1402" s="1">
        <v>42929</v>
      </c>
      <c r="P1402">
        <f t="shared" si="42"/>
        <v>0</v>
      </c>
      <c r="Q1402" s="1"/>
      <c r="S1402">
        <v>145355</v>
      </c>
    </row>
    <row r="1403" spans="1:19" x14ac:dyDescent="0.3">
      <c r="A1403">
        <v>145394</v>
      </c>
      <c r="C1403" t="s">
        <v>113</v>
      </c>
      <c r="D1403" t="s">
        <v>129</v>
      </c>
      <c r="E1403" t="s">
        <v>112</v>
      </c>
      <c r="F1403" t="s">
        <v>61</v>
      </c>
      <c r="G1403" t="s">
        <v>112</v>
      </c>
      <c r="H1403" t="s">
        <v>61</v>
      </c>
      <c r="I1403">
        <f t="shared" si="43"/>
        <v>0</v>
      </c>
      <c r="J1403">
        <v>145394</v>
      </c>
      <c r="K1403">
        <v>23</v>
      </c>
      <c r="L1403">
        <v>693</v>
      </c>
      <c r="M1403">
        <v>654</v>
      </c>
      <c r="N1403" s="128">
        <v>0.51854806541683285</v>
      </c>
      <c r="O1403" s="1">
        <v>42888</v>
      </c>
      <c r="P1403">
        <f t="shared" si="42"/>
        <v>0</v>
      </c>
      <c r="Q1403" s="1"/>
      <c r="S1403">
        <v>145394</v>
      </c>
    </row>
    <row r="1404" spans="1:19" x14ac:dyDescent="0.3">
      <c r="A1404">
        <v>145477</v>
      </c>
      <c r="C1404" t="s">
        <v>111</v>
      </c>
      <c r="D1404" t="s">
        <v>130</v>
      </c>
      <c r="E1404" t="s">
        <v>112</v>
      </c>
      <c r="F1404" t="s">
        <v>61</v>
      </c>
      <c r="G1404" t="s">
        <v>112</v>
      </c>
      <c r="H1404" t="s">
        <v>61</v>
      </c>
      <c r="I1404">
        <f t="shared" si="43"/>
        <v>0</v>
      </c>
      <c r="J1404">
        <v>145477</v>
      </c>
      <c r="K1404">
        <v>27</v>
      </c>
      <c r="L1404">
        <v>1375</v>
      </c>
      <c r="M1404">
        <v>1245</v>
      </c>
      <c r="N1404" s="128">
        <v>0.90797974506722534</v>
      </c>
      <c r="O1404" s="1">
        <v>42769</v>
      </c>
      <c r="P1404">
        <f t="shared" si="42"/>
        <v>0</v>
      </c>
      <c r="Q1404" s="1"/>
      <c r="S1404">
        <v>145477</v>
      </c>
    </row>
    <row r="1405" spans="1:19" x14ac:dyDescent="0.3">
      <c r="A1405">
        <v>145567</v>
      </c>
      <c r="C1405" t="s">
        <v>111</v>
      </c>
      <c r="D1405" t="s">
        <v>130</v>
      </c>
      <c r="E1405" t="s">
        <v>112</v>
      </c>
      <c r="F1405" t="s">
        <v>61</v>
      </c>
      <c r="G1405" t="s">
        <v>112</v>
      </c>
      <c r="H1405" t="s">
        <v>61</v>
      </c>
      <c r="I1405">
        <f t="shared" si="43"/>
        <v>0</v>
      </c>
      <c r="J1405">
        <v>145567</v>
      </c>
      <c r="K1405">
        <v>22</v>
      </c>
      <c r="L1405">
        <v>443</v>
      </c>
      <c r="M1405">
        <v>543</v>
      </c>
      <c r="N1405" s="128">
        <v>-1.6014092401313156</v>
      </c>
      <c r="O1405" s="1">
        <v>43130</v>
      </c>
      <c r="P1405">
        <f t="shared" si="42"/>
        <v>0</v>
      </c>
      <c r="Q1405" s="1"/>
      <c r="S1405">
        <v>145567</v>
      </c>
    </row>
    <row r="1406" spans="1:19" x14ac:dyDescent="0.3">
      <c r="A1406">
        <v>145568</v>
      </c>
      <c r="C1406" t="s">
        <v>111</v>
      </c>
      <c r="D1406" t="s">
        <v>130</v>
      </c>
      <c r="E1406" t="s">
        <v>112</v>
      </c>
      <c r="F1406" t="s">
        <v>61</v>
      </c>
      <c r="G1406" t="s">
        <v>112</v>
      </c>
      <c r="H1406" t="s">
        <v>61</v>
      </c>
      <c r="I1406">
        <f t="shared" si="43"/>
        <v>0</v>
      </c>
      <c r="J1406">
        <v>145568</v>
      </c>
      <c r="K1406">
        <v>22</v>
      </c>
      <c r="L1406">
        <v>428</v>
      </c>
      <c r="M1406">
        <v>543</v>
      </c>
      <c r="N1406" s="128">
        <v>-1.8416206261510129</v>
      </c>
      <c r="O1406" s="1">
        <v>43130</v>
      </c>
      <c r="P1406">
        <f t="shared" si="42"/>
        <v>0</v>
      </c>
      <c r="Q1406" s="1"/>
      <c r="S1406">
        <v>145568</v>
      </c>
    </row>
    <row r="1407" spans="1:19" x14ac:dyDescent="0.3">
      <c r="A1407">
        <v>145627</v>
      </c>
      <c r="C1407" t="s">
        <v>113</v>
      </c>
      <c r="D1407" t="s">
        <v>129</v>
      </c>
      <c r="E1407" t="s">
        <v>112</v>
      </c>
      <c r="F1407" t="s">
        <v>61</v>
      </c>
      <c r="G1407" t="s">
        <v>112</v>
      </c>
      <c r="H1407" t="s">
        <v>61</v>
      </c>
      <c r="I1407">
        <f t="shared" si="43"/>
        <v>0</v>
      </c>
      <c r="J1407">
        <v>145627</v>
      </c>
      <c r="K1407">
        <v>26</v>
      </c>
      <c r="L1407">
        <v>770</v>
      </c>
      <c r="M1407">
        <v>1038</v>
      </c>
      <c r="N1407" s="128">
        <v>-2.2451202144592441</v>
      </c>
      <c r="O1407" s="1">
        <v>42949</v>
      </c>
      <c r="P1407">
        <f t="shared" si="42"/>
        <v>0</v>
      </c>
      <c r="Q1407" s="1"/>
      <c r="S1407">
        <v>145627</v>
      </c>
    </row>
    <row r="1408" spans="1:19" x14ac:dyDescent="0.3">
      <c r="A1408">
        <v>145692</v>
      </c>
      <c r="C1408" t="s">
        <v>113</v>
      </c>
      <c r="D1408" t="s">
        <v>129</v>
      </c>
      <c r="E1408" t="s">
        <v>112</v>
      </c>
      <c r="F1408" t="s">
        <v>61</v>
      </c>
      <c r="G1408" t="s">
        <v>112</v>
      </c>
      <c r="H1408" t="s">
        <v>61</v>
      </c>
      <c r="I1408">
        <f t="shared" si="43"/>
        <v>0</v>
      </c>
      <c r="J1408">
        <v>145692</v>
      </c>
      <c r="K1408">
        <v>22</v>
      </c>
      <c r="L1408">
        <v>417</v>
      </c>
      <c r="M1408">
        <v>499</v>
      </c>
      <c r="N1408" s="128">
        <v>-1.4289448462141674</v>
      </c>
      <c r="O1408" s="1">
        <v>42938</v>
      </c>
      <c r="P1408">
        <f t="shared" si="42"/>
        <v>0</v>
      </c>
      <c r="Q1408" s="1"/>
      <c r="S1408">
        <v>145692</v>
      </c>
    </row>
    <row r="1409" spans="1:19" x14ac:dyDescent="0.3">
      <c r="A1409">
        <v>145753</v>
      </c>
      <c r="C1409" t="s">
        <v>113</v>
      </c>
      <c r="D1409" t="s">
        <v>129</v>
      </c>
      <c r="E1409" t="s">
        <v>112</v>
      </c>
      <c r="F1409" t="s">
        <v>61</v>
      </c>
      <c r="G1409" t="s">
        <v>112</v>
      </c>
      <c r="H1409" t="s">
        <v>61</v>
      </c>
      <c r="I1409">
        <f t="shared" si="43"/>
        <v>0</v>
      </c>
      <c r="J1409">
        <v>145753</v>
      </c>
      <c r="K1409">
        <v>24</v>
      </c>
      <c r="L1409">
        <v>600</v>
      </c>
      <c r="M1409">
        <v>706</v>
      </c>
      <c r="N1409" s="128">
        <v>-1.3055795048651313</v>
      </c>
      <c r="O1409" s="1">
        <v>43039</v>
      </c>
      <c r="P1409">
        <f t="shared" si="42"/>
        <v>0</v>
      </c>
      <c r="Q1409" s="1"/>
      <c r="S1409">
        <v>145753</v>
      </c>
    </row>
    <row r="1410" spans="1:19" x14ac:dyDescent="0.3">
      <c r="A1410">
        <v>145756</v>
      </c>
      <c r="C1410" t="s">
        <v>113</v>
      </c>
      <c r="D1410" t="s">
        <v>129</v>
      </c>
      <c r="E1410" t="s">
        <v>112</v>
      </c>
      <c r="F1410" t="s">
        <v>61</v>
      </c>
      <c r="G1410" t="s">
        <v>112</v>
      </c>
      <c r="H1410" t="s">
        <v>61</v>
      </c>
      <c r="I1410">
        <f t="shared" si="43"/>
        <v>0</v>
      </c>
      <c r="J1410">
        <v>145756</v>
      </c>
      <c r="K1410">
        <v>22</v>
      </c>
      <c r="L1410">
        <v>605</v>
      </c>
      <c r="M1410">
        <v>513</v>
      </c>
      <c r="N1410" s="128">
        <v>1.5594541910331383</v>
      </c>
      <c r="O1410" s="1">
        <v>43035</v>
      </c>
      <c r="P1410">
        <f t="shared" ref="P1410:P1473" si="44">IF(J1410=S1410,0,1)</f>
        <v>0</v>
      </c>
      <c r="Q1410" s="1"/>
      <c r="S1410">
        <v>145756</v>
      </c>
    </row>
    <row r="1411" spans="1:19" x14ac:dyDescent="0.3">
      <c r="A1411">
        <v>145776</v>
      </c>
      <c r="C1411" t="s">
        <v>113</v>
      </c>
      <c r="D1411" t="s">
        <v>129</v>
      </c>
      <c r="E1411" t="s">
        <v>112</v>
      </c>
      <c r="F1411" t="s">
        <v>61</v>
      </c>
      <c r="G1411" t="s">
        <v>112</v>
      </c>
      <c r="H1411" t="s">
        <v>61</v>
      </c>
      <c r="I1411">
        <f t="shared" ref="I1411:I1474" si="45">IF(A1411=S1411,0,1)</f>
        <v>0</v>
      </c>
      <c r="J1411">
        <v>145776</v>
      </c>
      <c r="K1411">
        <v>25</v>
      </c>
      <c r="L1411">
        <v>720</v>
      </c>
      <c r="M1411">
        <v>834</v>
      </c>
      <c r="N1411" s="128">
        <v>-1.1886143259305597</v>
      </c>
      <c r="O1411" s="1">
        <v>42906</v>
      </c>
      <c r="P1411">
        <f t="shared" si="44"/>
        <v>0</v>
      </c>
      <c r="Q1411" s="1"/>
      <c r="S1411">
        <v>145776</v>
      </c>
    </row>
    <row r="1412" spans="1:19" x14ac:dyDescent="0.3">
      <c r="A1412">
        <v>145801</v>
      </c>
      <c r="C1412" t="s">
        <v>113</v>
      </c>
      <c r="D1412" t="s">
        <v>129</v>
      </c>
      <c r="E1412" t="s">
        <v>112</v>
      </c>
      <c r="F1412" t="s">
        <v>61</v>
      </c>
      <c r="G1412" t="s">
        <v>112</v>
      </c>
      <c r="H1412" t="s">
        <v>61</v>
      </c>
      <c r="I1412">
        <f t="shared" si="45"/>
        <v>0</v>
      </c>
      <c r="J1412">
        <v>145801</v>
      </c>
      <c r="K1412">
        <v>27</v>
      </c>
      <c r="L1412">
        <v>1165</v>
      </c>
      <c r="M1412">
        <v>1222</v>
      </c>
      <c r="N1412" s="128">
        <v>-0.40560734362769513</v>
      </c>
      <c r="O1412" s="1">
        <v>42915</v>
      </c>
      <c r="P1412">
        <f t="shared" si="44"/>
        <v>0</v>
      </c>
      <c r="Q1412" s="1"/>
      <c r="S1412">
        <v>145801</v>
      </c>
    </row>
    <row r="1413" spans="1:19" x14ac:dyDescent="0.3">
      <c r="A1413">
        <v>145813</v>
      </c>
      <c r="C1413" t="s">
        <v>113</v>
      </c>
      <c r="D1413" t="s">
        <v>129</v>
      </c>
      <c r="E1413" t="s">
        <v>112</v>
      </c>
      <c r="F1413" t="s">
        <v>61</v>
      </c>
      <c r="G1413" t="s">
        <v>112</v>
      </c>
      <c r="H1413" t="s">
        <v>61</v>
      </c>
      <c r="I1413">
        <f t="shared" si="45"/>
        <v>0</v>
      </c>
      <c r="J1413">
        <v>145813</v>
      </c>
      <c r="K1413">
        <v>24</v>
      </c>
      <c r="L1413">
        <v>688</v>
      </c>
      <c r="M1413">
        <v>763</v>
      </c>
      <c r="N1413" s="128">
        <v>-0.85474955837939481</v>
      </c>
      <c r="O1413" s="1">
        <v>42895</v>
      </c>
      <c r="P1413">
        <f t="shared" si="44"/>
        <v>0</v>
      </c>
      <c r="Q1413" s="1"/>
      <c r="S1413">
        <v>145813</v>
      </c>
    </row>
    <row r="1414" spans="1:19" x14ac:dyDescent="0.3">
      <c r="A1414">
        <v>145886</v>
      </c>
      <c r="C1414" t="s">
        <v>113</v>
      </c>
      <c r="D1414" t="s">
        <v>129</v>
      </c>
      <c r="E1414" t="s">
        <v>112</v>
      </c>
      <c r="F1414" t="s">
        <v>61</v>
      </c>
      <c r="G1414" t="s">
        <v>112</v>
      </c>
      <c r="H1414" t="s">
        <v>61</v>
      </c>
      <c r="I1414">
        <f t="shared" si="45"/>
        <v>0</v>
      </c>
      <c r="J1414">
        <v>145886</v>
      </c>
      <c r="K1414">
        <v>23</v>
      </c>
      <c r="L1414">
        <v>670</v>
      </c>
      <c r="M1414">
        <v>673</v>
      </c>
      <c r="N1414" s="128">
        <v>-3.8762193940177006E-2</v>
      </c>
      <c r="O1414" s="1">
        <v>42918</v>
      </c>
      <c r="P1414">
        <f t="shared" si="44"/>
        <v>0</v>
      </c>
      <c r="Q1414" s="1"/>
      <c r="S1414">
        <v>145886</v>
      </c>
    </row>
    <row r="1415" spans="1:19" x14ac:dyDescent="0.3">
      <c r="A1415">
        <v>145891</v>
      </c>
      <c r="C1415" t="s">
        <v>113</v>
      </c>
      <c r="D1415" t="s">
        <v>129</v>
      </c>
      <c r="E1415" t="s">
        <v>112</v>
      </c>
      <c r="F1415" t="s">
        <v>61</v>
      </c>
      <c r="G1415" t="s">
        <v>112</v>
      </c>
      <c r="H1415" t="s">
        <v>61</v>
      </c>
      <c r="I1415">
        <f t="shared" si="45"/>
        <v>0</v>
      </c>
      <c r="J1415">
        <v>145891</v>
      </c>
      <c r="K1415">
        <v>24</v>
      </c>
      <c r="L1415">
        <v>690</v>
      </c>
      <c r="M1415">
        <v>706</v>
      </c>
      <c r="N1415" s="128">
        <v>-0.19706860450794433</v>
      </c>
      <c r="O1415" s="1">
        <v>42913</v>
      </c>
      <c r="P1415">
        <f t="shared" si="44"/>
        <v>0</v>
      </c>
      <c r="Q1415" s="1"/>
      <c r="S1415">
        <v>145891</v>
      </c>
    </row>
    <row r="1416" spans="1:19" x14ac:dyDescent="0.3">
      <c r="A1416">
        <v>145934</v>
      </c>
      <c r="C1416" t="s">
        <v>113</v>
      </c>
      <c r="D1416" t="s">
        <v>129</v>
      </c>
      <c r="E1416" t="s">
        <v>112</v>
      </c>
      <c r="F1416" t="s">
        <v>61</v>
      </c>
      <c r="G1416" t="s">
        <v>112</v>
      </c>
      <c r="H1416" t="s">
        <v>61</v>
      </c>
      <c r="I1416">
        <f t="shared" si="45"/>
        <v>0</v>
      </c>
      <c r="J1416">
        <v>145934</v>
      </c>
      <c r="K1416">
        <v>27</v>
      </c>
      <c r="L1416">
        <v>1040</v>
      </c>
      <c r="M1416">
        <v>1131</v>
      </c>
      <c r="N1416" s="128"/>
      <c r="O1416" s="1">
        <v>42948</v>
      </c>
      <c r="P1416">
        <f t="shared" si="44"/>
        <v>0</v>
      </c>
      <c r="Q1416" s="1"/>
      <c r="S1416">
        <v>145934</v>
      </c>
    </row>
    <row r="1417" spans="1:19" x14ac:dyDescent="0.3">
      <c r="A1417">
        <v>145962</v>
      </c>
      <c r="C1417" t="s">
        <v>113</v>
      </c>
      <c r="D1417" t="s">
        <v>129</v>
      </c>
      <c r="E1417" t="s">
        <v>112</v>
      </c>
      <c r="F1417" t="s">
        <v>61</v>
      </c>
      <c r="G1417" t="s">
        <v>112</v>
      </c>
      <c r="H1417" t="s">
        <v>61</v>
      </c>
      <c r="I1417">
        <f t="shared" si="45"/>
        <v>0</v>
      </c>
      <c r="J1417">
        <v>145962</v>
      </c>
      <c r="K1417">
        <v>26</v>
      </c>
      <c r="L1417">
        <v>615</v>
      </c>
      <c r="M1417">
        <v>1086</v>
      </c>
      <c r="N1417" s="128">
        <v>-3.771318760509248</v>
      </c>
      <c r="O1417" s="1">
        <v>42968</v>
      </c>
      <c r="P1417">
        <f t="shared" si="44"/>
        <v>0</v>
      </c>
      <c r="Q1417" s="1"/>
      <c r="S1417">
        <v>145962</v>
      </c>
    </row>
    <row r="1418" spans="1:19" x14ac:dyDescent="0.3">
      <c r="A1418">
        <v>145979</v>
      </c>
      <c r="C1418" t="s">
        <v>111</v>
      </c>
      <c r="D1418" t="s">
        <v>130</v>
      </c>
      <c r="E1418" t="s">
        <v>112</v>
      </c>
      <c r="F1418" t="s">
        <v>61</v>
      </c>
      <c r="G1418" t="s">
        <v>112</v>
      </c>
      <c r="H1418" t="s">
        <v>61</v>
      </c>
      <c r="I1418">
        <f t="shared" si="45"/>
        <v>0</v>
      </c>
      <c r="J1418">
        <v>145979</v>
      </c>
      <c r="K1418">
        <v>22</v>
      </c>
      <c r="L1418">
        <v>548</v>
      </c>
      <c r="M1418">
        <v>513</v>
      </c>
      <c r="N1418" s="128">
        <v>0.5932706161539113</v>
      </c>
      <c r="O1418" s="1">
        <v>43045</v>
      </c>
      <c r="P1418">
        <f t="shared" si="44"/>
        <v>0</v>
      </c>
      <c r="Q1418" s="1"/>
      <c r="S1418">
        <v>145979</v>
      </c>
    </row>
    <row r="1419" spans="1:19" x14ac:dyDescent="0.3">
      <c r="A1419">
        <v>146083</v>
      </c>
      <c r="C1419" t="s">
        <v>113</v>
      </c>
      <c r="D1419" t="s">
        <v>129</v>
      </c>
      <c r="E1419" t="s">
        <v>112</v>
      </c>
      <c r="F1419" t="s">
        <v>61</v>
      </c>
      <c r="G1419" t="s">
        <v>112</v>
      </c>
      <c r="H1419" t="s">
        <v>61</v>
      </c>
      <c r="I1419">
        <f t="shared" si="45"/>
        <v>0</v>
      </c>
      <c r="J1419">
        <v>146083</v>
      </c>
      <c r="K1419">
        <v>23</v>
      </c>
      <c r="L1419">
        <v>673</v>
      </c>
      <c r="M1419">
        <v>673</v>
      </c>
      <c r="N1419" s="128">
        <v>0</v>
      </c>
      <c r="O1419" s="1">
        <v>43109</v>
      </c>
      <c r="P1419">
        <f t="shared" si="44"/>
        <v>0</v>
      </c>
      <c r="Q1419" s="1"/>
      <c r="S1419">
        <v>146083</v>
      </c>
    </row>
    <row r="1420" spans="1:19" x14ac:dyDescent="0.3">
      <c r="A1420">
        <v>146114</v>
      </c>
      <c r="C1420" t="s">
        <v>111</v>
      </c>
      <c r="D1420" t="s">
        <v>130</v>
      </c>
      <c r="E1420" t="s">
        <v>114</v>
      </c>
      <c r="F1420" t="s">
        <v>60</v>
      </c>
      <c r="G1420" t="s">
        <v>112</v>
      </c>
      <c r="H1420" t="s">
        <v>61</v>
      </c>
      <c r="I1420">
        <f t="shared" si="45"/>
        <v>0</v>
      </c>
      <c r="J1420">
        <v>146114</v>
      </c>
      <c r="K1420">
        <v>23</v>
      </c>
      <c r="L1420">
        <v>625</v>
      </c>
      <c r="M1420">
        <v>621</v>
      </c>
      <c r="N1420" s="128">
        <v>5.6010642021984171E-2</v>
      </c>
      <c r="O1420" s="1">
        <v>42931</v>
      </c>
      <c r="P1420">
        <f t="shared" si="44"/>
        <v>0</v>
      </c>
      <c r="Q1420" s="1"/>
      <c r="S1420">
        <v>146114</v>
      </c>
    </row>
    <row r="1421" spans="1:19" x14ac:dyDescent="0.3">
      <c r="A1421">
        <v>146133</v>
      </c>
      <c r="C1421" t="s">
        <v>113</v>
      </c>
      <c r="D1421" t="s">
        <v>129</v>
      </c>
      <c r="E1421" t="s">
        <v>112</v>
      </c>
      <c r="F1421" t="s">
        <v>61</v>
      </c>
      <c r="G1421" t="s">
        <v>114</v>
      </c>
      <c r="H1421" t="s">
        <v>60</v>
      </c>
      <c r="I1421">
        <f t="shared" si="45"/>
        <v>0</v>
      </c>
      <c r="J1421">
        <v>146133</v>
      </c>
      <c r="K1421">
        <v>27</v>
      </c>
      <c r="L1421">
        <v>1150</v>
      </c>
      <c r="M1421">
        <v>1194</v>
      </c>
      <c r="N1421" s="128">
        <v>-0.32044279367853762</v>
      </c>
      <c r="O1421" s="1">
        <v>42915</v>
      </c>
      <c r="P1421">
        <f t="shared" si="44"/>
        <v>0</v>
      </c>
      <c r="Q1421" s="1"/>
      <c r="S1421">
        <v>146133</v>
      </c>
    </row>
    <row r="1422" spans="1:19" x14ac:dyDescent="0.3">
      <c r="A1422">
        <v>146140</v>
      </c>
      <c r="C1422" t="s">
        <v>113</v>
      </c>
      <c r="D1422" t="s">
        <v>129</v>
      </c>
      <c r="E1422" t="s">
        <v>112</v>
      </c>
      <c r="F1422" t="s">
        <v>61</v>
      </c>
      <c r="G1422" t="s">
        <v>112</v>
      </c>
      <c r="H1422" t="s">
        <v>61</v>
      </c>
      <c r="I1422">
        <f t="shared" si="45"/>
        <v>0</v>
      </c>
      <c r="J1422">
        <v>146140</v>
      </c>
      <c r="K1422">
        <v>25</v>
      </c>
      <c r="L1422">
        <v>855</v>
      </c>
      <c r="M1422">
        <v>917</v>
      </c>
      <c r="N1422" s="128">
        <v>-0.58792850030818833</v>
      </c>
      <c r="O1422" s="1">
        <v>42954</v>
      </c>
      <c r="P1422">
        <f t="shared" si="44"/>
        <v>0</v>
      </c>
      <c r="Q1422" s="1"/>
      <c r="S1422">
        <v>146140</v>
      </c>
    </row>
    <row r="1423" spans="1:19" x14ac:dyDescent="0.3">
      <c r="A1423">
        <v>146152</v>
      </c>
      <c r="C1423" t="s">
        <v>113</v>
      </c>
      <c r="D1423" t="s">
        <v>129</v>
      </c>
      <c r="E1423" t="s">
        <v>112</v>
      </c>
      <c r="F1423" t="s">
        <v>61</v>
      </c>
      <c r="G1423" t="s">
        <v>114</v>
      </c>
      <c r="H1423" t="s">
        <v>60</v>
      </c>
      <c r="I1423">
        <f t="shared" si="45"/>
        <v>0</v>
      </c>
      <c r="J1423">
        <v>146152</v>
      </c>
      <c r="K1423">
        <v>22</v>
      </c>
      <c r="L1423">
        <v>479</v>
      </c>
      <c r="M1423">
        <v>543</v>
      </c>
      <c r="N1423" s="128">
        <v>-1.024901913684042</v>
      </c>
      <c r="O1423" s="1">
        <v>43024</v>
      </c>
      <c r="P1423">
        <f t="shared" si="44"/>
        <v>0</v>
      </c>
      <c r="Q1423" s="1"/>
      <c r="S1423">
        <v>146152</v>
      </c>
    </row>
    <row r="1424" spans="1:19" x14ac:dyDescent="0.3">
      <c r="A1424">
        <v>146154</v>
      </c>
      <c r="C1424" t="s">
        <v>113</v>
      </c>
      <c r="D1424" t="s">
        <v>129</v>
      </c>
      <c r="E1424" t="s">
        <v>112</v>
      </c>
      <c r="F1424" t="s">
        <v>61</v>
      </c>
      <c r="G1424" t="s">
        <v>112</v>
      </c>
      <c r="H1424" t="s">
        <v>61</v>
      </c>
      <c r="I1424">
        <f t="shared" si="45"/>
        <v>0</v>
      </c>
      <c r="J1424">
        <v>146154</v>
      </c>
      <c r="K1424">
        <v>26</v>
      </c>
      <c r="L1424">
        <v>640</v>
      </c>
      <c r="M1424">
        <v>975</v>
      </c>
      <c r="N1424" s="128">
        <v>-2.9877369007803791</v>
      </c>
      <c r="O1424" s="1">
        <v>43042</v>
      </c>
      <c r="P1424">
        <f t="shared" si="44"/>
        <v>0</v>
      </c>
      <c r="Q1424" s="1"/>
      <c r="S1424">
        <v>146154</v>
      </c>
    </row>
    <row r="1425" spans="1:19" x14ac:dyDescent="0.3">
      <c r="A1425">
        <v>146212</v>
      </c>
      <c r="C1425" t="s">
        <v>113</v>
      </c>
      <c r="D1425" t="s">
        <v>129</v>
      </c>
      <c r="E1425" t="s">
        <v>112</v>
      </c>
      <c r="F1425" t="s">
        <v>61</v>
      </c>
      <c r="G1425" t="s">
        <v>112</v>
      </c>
      <c r="H1425" t="s">
        <v>61</v>
      </c>
      <c r="I1425">
        <f t="shared" si="45"/>
        <v>0</v>
      </c>
      <c r="J1425">
        <v>146212</v>
      </c>
      <c r="K1425">
        <v>25</v>
      </c>
      <c r="L1425">
        <v>510</v>
      </c>
      <c r="M1425">
        <v>815</v>
      </c>
      <c r="N1425" s="128">
        <v>-3.2542011202987462</v>
      </c>
      <c r="O1425" s="1">
        <v>43016</v>
      </c>
      <c r="P1425">
        <f t="shared" si="44"/>
        <v>0</v>
      </c>
      <c r="Q1425" s="1"/>
      <c r="S1425">
        <v>146212</v>
      </c>
    </row>
    <row r="1426" spans="1:19" x14ac:dyDescent="0.3">
      <c r="A1426">
        <v>146290</v>
      </c>
      <c r="C1426" t="s">
        <v>111</v>
      </c>
      <c r="D1426" t="s">
        <v>130</v>
      </c>
      <c r="E1426" t="s">
        <v>112</v>
      </c>
      <c r="F1426" t="s">
        <v>61</v>
      </c>
      <c r="G1426" t="s">
        <v>112</v>
      </c>
      <c r="H1426" t="s">
        <v>61</v>
      </c>
      <c r="I1426">
        <f t="shared" si="45"/>
        <v>0</v>
      </c>
      <c r="J1426">
        <v>146290</v>
      </c>
      <c r="K1426">
        <v>26</v>
      </c>
      <c r="L1426">
        <v>640</v>
      </c>
      <c r="M1426">
        <v>975</v>
      </c>
      <c r="N1426" s="128">
        <v>-2.9877369007803791</v>
      </c>
      <c r="O1426" s="1">
        <v>42922</v>
      </c>
      <c r="P1426">
        <f t="shared" si="44"/>
        <v>0</v>
      </c>
      <c r="Q1426" s="1"/>
      <c r="S1426">
        <v>146290</v>
      </c>
    </row>
    <row r="1427" spans="1:19" x14ac:dyDescent="0.3">
      <c r="A1427">
        <v>146291</v>
      </c>
      <c r="C1427" t="s">
        <v>111</v>
      </c>
      <c r="D1427" t="s">
        <v>130</v>
      </c>
      <c r="E1427" t="s">
        <v>112</v>
      </c>
      <c r="F1427" t="s">
        <v>61</v>
      </c>
      <c r="G1427" t="s">
        <v>112</v>
      </c>
      <c r="H1427" t="s">
        <v>61</v>
      </c>
      <c r="I1427">
        <f t="shared" si="45"/>
        <v>0</v>
      </c>
      <c r="J1427">
        <v>146291</v>
      </c>
      <c r="K1427">
        <v>26</v>
      </c>
      <c r="L1427">
        <v>1140</v>
      </c>
      <c r="M1427">
        <v>975</v>
      </c>
      <c r="N1427" s="128">
        <v>1.471571906354515</v>
      </c>
      <c r="O1427" s="1">
        <v>42922</v>
      </c>
      <c r="P1427">
        <f t="shared" si="44"/>
        <v>0</v>
      </c>
      <c r="Q1427" s="1"/>
      <c r="S1427">
        <v>146291</v>
      </c>
    </row>
    <row r="1428" spans="1:19" x14ac:dyDescent="0.3">
      <c r="A1428">
        <v>146296</v>
      </c>
      <c r="C1428" t="s">
        <v>113</v>
      </c>
      <c r="D1428" t="s">
        <v>129</v>
      </c>
      <c r="E1428" t="s">
        <v>112</v>
      </c>
      <c r="F1428" t="s">
        <v>61</v>
      </c>
      <c r="G1428" t="s">
        <v>112</v>
      </c>
      <c r="H1428" t="s">
        <v>61</v>
      </c>
      <c r="I1428">
        <f t="shared" si="45"/>
        <v>0</v>
      </c>
      <c r="J1428">
        <v>146296</v>
      </c>
      <c r="K1428">
        <v>25</v>
      </c>
      <c r="L1428">
        <v>800</v>
      </c>
      <c r="M1428">
        <v>834</v>
      </c>
      <c r="N1428" s="128">
        <v>-0.35449900948806168</v>
      </c>
      <c r="O1428" s="1">
        <v>43013</v>
      </c>
      <c r="P1428">
        <f t="shared" si="44"/>
        <v>0</v>
      </c>
      <c r="Q1428" s="1"/>
      <c r="S1428">
        <v>146296</v>
      </c>
    </row>
    <row r="1429" spans="1:19" x14ac:dyDescent="0.3">
      <c r="A1429">
        <v>146300</v>
      </c>
      <c r="C1429" t="s">
        <v>113</v>
      </c>
      <c r="D1429" t="s">
        <v>129</v>
      </c>
      <c r="E1429" t="s">
        <v>112</v>
      </c>
      <c r="F1429" t="s">
        <v>61</v>
      </c>
      <c r="G1429" t="s">
        <v>112</v>
      </c>
      <c r="H1429" t="s">
        <v>61</v>
      </c>
      <c r="I1429">
        <f t="shared" si="45"/>
        <v>0</v>
      </c>
      <c r="J1429">
        <v>146300</v>
      </c>
      <c r="K1429">
        <v>27</v>
      </c>
      <c r="L1429">
        <v>955</v>
      </c>
      <c r="M1429">
        <v>1126</v>
      </c>
      <c r="N1429" s="128">
        <v>-1.320565294617345</v>
      </c>
      <c r="O1429" s="1">
        <v>42999</v>
      </c>
      <c r="P1429">
        <f t="shared" si="44"/>
        <v>0</v>
      </c>
      <c r="Q1429" s="1"/>
      <c r="S1429">
        <v>146300</v>
      </c>
    </row>
    <row r="1430" spans="1:19" x14ac:dyDescent="0.3">
      <c r="A1430">
        <v>146316</v>
      </c>
      <c r="C1430" t="s">
        <v>113</v>
      </c>
      <c r="D1430" t="s">
        <v>129</v>
      </c>
      <c r="E1430" t="s">
        <v>112</v>
      </c>
      <c r="F1430" t="s">
        <v>61</v>
      </c>
      <c r="G1430" t="s">
        <v>112</v>
      </c>
      <c r="H1430" t="s">
        <v>61</v>
      </c>
      <c r="I1430">
        <f t="shared" si="45"/>
        <v>0</v>
      </c>
      <c r="J1430">
        <v>146316</v>
      </c>
      <c r="K1430">
        <v>24</v>
      </c>
      <c r="L1430">
        <v>677</v>
      </c>
      <c r="M1430">
        <v>723</v>
      </c>
      <c r="N1430" s="128">
        <v>-0.55325034578146604</v>
      </c>
      <c r="O1430" s="1">
        <v>43133</v>
      </c>
      <c r="P1430">
        <f t="shared" si="44"/>
        <v>0</v>
      </c>
      <c r="Q1430" s="1"/>
      <c r="S1430">
        <v>146316</v>
      </c>
    </row>
    <row r="1431" spans="1:19" x14ac:dyDescent="0.3">
      <c r="A1431">
        <v>146352</v>
      </c>
      <c r="C1431" t="s">
        <v>113</v>
      </c>
      <c r="D1431" t="s">
        <v>129</v>
      </c>
      <c r="E1431" t="s">
        <v>112</v>
      </c>
      <c r="F1431" t="s">
        <v>61</v>
      </c>
      <c r="G1431" t="s">
        <v>112</v>
      </c>
      <c r="H1431" t="s">
        <v>61</v>
      </c>
      <c r="I1431">
        <f t="shared" si="45"/>
        <v>0</v>
      </c>
      <c r="J1431">
        <v>146352</v>
      </c>
      <c r="K1431">
        <v>23</v>
      </c>
      <c r="L1431">
        <v>400</v>
      </c>
      <c r="M1431">
        <v>656</v>
      </c>
      <c r="N1431" s="128">
        <v>-3.3934252386002122</v>
      </c>
      <c r="O1431" s="1">
        <v>43104</v>
      </c>
      <c r="P1431">
        <f t="shared" si="44"/>
        <v>0</v>
      </c>
      <c r="Q1431" s="1"/>
      <c r="S1431">
        <v>146352</v>
      </c>
    </row>
    <row r="1432" spans="1:19" x14ac:dyDescent="0.3">
      <c r="A1432">
        <v>146393</v>
      </c>
      <c r="C1432" t="s">
        <v>113</v>
      </c>
      <c r="D1432" t="s">
        <v>129</v>
      </c>
      <c r="E1432" t="s">
        <v>112</v>
      </c>
      <c r="F1432" t="s">
        <v>61</v>
      </c>
      <c r="G1432" t="s">
        <v>112</v>
      </c>
      <c r="H1432" t="s">
        <v>61</v>
      </c>
      <c r="I1432">
        <f t="shared" si="45"/>
        <v>0</v>
      </c>
      <c r="J1432">
        <v>146393</v>
      </c>
      <c r="K1432">
        <v>25</v>
      </c>
      <c r="L1432">
        <v>891</v>
      </c>
      <c r="M1432">
        <v>917</v>
      </c>
      <c r="N1432" s="128">
        <v>-0.24655066141956286</v>
      </c>
      <c r="O1432" s="1">
        <v>43018</v>
      </c>
      <c r="P1432">
        <f t="shared" si="44"/>
        <v>0</v>
      </c>
      <c r="Q1432" s="1"/>
      <c r="S1432">
        <v>146393</v>
      </c>
    </row>
    <row r="1433" spans="1:19" x14ac:dyDescent="0.3">
      <c r="A1433">
        <v>146419</v>
      </c>
      <c r="C1433" t="s">
        <v>113</v>
      </c>
      <c r="D1433" t="s">
        <v>129</v>
      </c>
      <c r="E1433" t="s">
        <v>112</v>
      </c>
      <c r="F1433" t="s">
        <v>61</v>
      </c>
      <c r="G1433" t="s">
        <v>112</v>
      </c>
      <c r="H1433" t="s">
        <v>61</v>
      </c>
      <c r="I1433">
        <f t="shared" si="45"/>
        <v>0</v>
      </c>
      <c r="J1433">
        <v>146419</v>
      </c>
      <c r="K1433">
        <v>25</v>
      </c>
      <c r="L1433">
        <v>763</v>
      </c>
      <c r="M1433">
        <v>893</v>
      </c>
      <c r="N1433" s="128">
        <v>-1.2658844150153366</v>
      </c>
      <c r="O1433" s="1">
        <v>43010</v>
      </c>
      <c r="P1433">
        <f t="shared" si="44"/>
        <v>0</v>
      </c>
      <c r="Q1433" s="1"/>
      <c r="S1433">
        <v>146419</v>
      </c>
    </row>
    <row r="1434" spans="1:19" x14ac:dyDescent="0.3">
      <c r="A1434">
        <v>146433</v>
      </c>
      <c r="C1434" t="s">
        <v>113</v>
      </c>
      <c r="D1434" t="s">
        <v>129</v>
      </c>
      <c r="E1434" t="s">
        <v>112</v>
      </c>
      <c r="F1434" t="s">
        <v>61</v>
      </c>
      <c r="G1434" t="s">
        <v>114</v>
      </c>
      <c r="H1434" t="s">
        <v>60</v>
      </c>
      <c r="I1434">
        <f t="shared" si="45"/>
        <v>0</v>
      </c>
      <c r="J1434">
        <v>146433</v>
      </c>
      <c r="K1434">
        <v>25</v>
      </c>
      <c r="L1434">
        <v>537</v>
      </c>
      <c r="M1434">
        <v>796</v>
      </c>
      <c r="N1434" s="128">
        <v>-2.8293642123661784</v>
      </c>
      <c r="O1434" s="1">
        <v>43021</v>
      </c>
      <c r="P1434">
        <f t="shared" si="44"/>
        <v>0</v>
      </c>
      <c r="Q1434" s="1"/>
      <c r="S1434">
        <v>146433</v>
      </c>
    </row>
    <row r="1435" spans="1:19" x14ac:dyDescent="0.3">
      <c r="A1435">
        <v>146472</v>
      </c>
      <c r="C1435" t="s">
        <v>113</v>
      </c>
      <c r="D1435" t="s">
        <v>129</v>
      </c>
      <c r="E1435" t="s">
        <v>112</v>
      </c>
      <c r="F1435" t="s">
        <v>61</v>
      </c>
      <c r="G1435" t="s">
        <v>112</v>
      </c>
      <c r="H1435" t="s">
        <v>61</v>
      </c>
      <c r="I1435">
        <f t="shared" si="45"/>
        <v>0</v>
      </c>
      <c r="J1435">
        <v>146472</v>
      </c>
      <c r="K1435">
        <v>24</v>
      </c>
      <c r="L1435">
        <v>515</v>
      </c>
      <c r="M1435">
        <v>800</v>
      </c>
      <c r="N1435" s="128">
        <v>-3.097826086956522</v>
      </c>
      <c r="O1435" s="1">
        <v>42939</v>
      </c>
      <c r="P1435">
        <f t="shared" si="44"/>
        <v>0</v>
      </c>
      <c r="Q1435" s="1"/>
      <c r="S1435">
        <v>146472</v>
      </c>
    </row>
    <row r="1436" spans="1:19" x14ac:dyDescent="0.3">
      <c r="A1436">
        <v>146586</v>
      </c>
      <c r="C1436" t="s">
        <v>111</v>
      </c>
      <c r="D1436" t="s">
        <v>130</v>
      </c>
      <c r="E1436" t="s">
        <v>112</v>
      </c>
      <c r="F1436" t="s">
        <v>61</v>
      </c>
      <c r="G1436" t="s">
        <v>112</v>
      </c>
      <c r="H1436" t="s">
        <v>61</v>
      </c>
      <c r="I1436">
        <f t="shared" si="45"/>
        <v>0</v>
      </c>
      <c r="J1436">
        <v>146586</v>
      </c>
      <c r="K1436">
        <v>23</v>
      </c>
      <c r="L1436">
        <v>566</v>
      </c>
      <c r="M1436">
        <v>589</v>
      </c>
      <c r="N1436" s="128">
        <v>-0.3395585738539898</v>
      </c>
      <c r="O1436" s="1">
        <v>43053</v>
      </c>
      <c r="P1436">
        <f t="shared" si="44"/>
        <v>0</v>
      </c>
      <c r="Q1436" s="1"/>
      <c r="S1436">
        <v>146586</v>
      </c>
    </row>
    <row r="1437" spans="1:19" x14ac:dyDescent="0.3">
      <c r="A1437">
        <v>146590</v>
      </c>
      <c r="C1437" t="s">
        <v>113</v>
      </c>
      <c r="D1437" t="s">
        <v>129</v>
      </c>
      <c r="E1437" t="s">
        <v>112</v>
      </c>
      <c r="F1437" t="s">
        <v>61</v>
      </c>
      <c r="G1437" t="s">
        <v>112</v>
      </c>
      <c r="H1437" t="s">
        <v>61</v>
      </c>
      <c r="I1437">
        <f t="shared" si="45"/>
        <v>0</v>
      </c>
      <c r="J1437">
        <v>146590</v>
      </c>
      <c r="K1437">
        <v>26</v>
      </c>
      <c r="L1437">
        <v>1890</v>
      </c>
      <c r="M1437">
        <v>1038</v>
      </c>
      <c r="N1437" s="130" t="s">
        <v>67</v>
      </c>
      <c r="O1437" s="1">
        <v>43155</v>
      </c>
      <c r="P1437">
        <f t="shared" si="44"/>
        <v>0</v>
      </c>
      <c r="Q1437" s="9" t="s">
        <v>134</v>
      </c>
      <c r="S1437">
        <v>146590</v>
      </c>
    </row>
    <row r="1438" spans="1:19" x14ac:dyDescent="0.3">
      <c r="A1438">
        <v>146626</v>
      </c>
      <c r="C1438" t="s">
        <v>113</v>
      </c>
      <c r="D1438" t="s">
        <v>129</v>
      </c>
      <c r="E1438" t="s">
        <v>112</v>
      </c>
      <c r="F1438" t="s">
        <v>61</v>
      </c>
      <c r="G1438" t="s">
        <v>112</v>
      </c>
      <c r="H1438" t="s">
        <v>61</v>
      </c>
      <c r="I1438">
        <f t="shared" si="45"/>
        <v>0</v>
      </c>
      <c r="J1438">
        <v>146626</v>
      </c>
      <c r="K1438">
        <v>23</v>
      </c>
      <c r="L1438">
        <v>600</v>
      </c>
      <c r="M1438">
        <v>638</v>
      </c>
      <c r="N1438" s="128">
        <v>-0.51792285675344141</v>
      </c>
      <c r="O1438" s="1">
        <v>43023</v>
      </c>
      <c r="P1438">
        <f t="shared" si="44"/>
        <v>0</v>
      </c>
      <c r="Q1438" s="1"/>
      <c r="S1438">
        <v>146626</v>
      </c>
    </row>
    <row r="1439" spans="1:19" x14ac:dyDescent="0.3">
      <c r="A1439">
        <v>146664</v>
      </c>
      <c r="C1439" t="s">
        <v>113</v>
      </c>
      <c r="D1439" t="s">
        <v>129</v>
      </c>
      <c r="E1439" t="s">
        <v>112</v>
      </c>
      <c r="F1439" t="s">
        <v>61</v>
      </c>
      <c r="G1439" t="s">
        <v>112</v>
      </c>
      <c r="H1439" t="s">
        <v>61</v>
      </c>
      <c r="I1439">
        <f t="shared" si="45"/>
        <v>0</v>
      </c>
      <c r="J1439">
        <v>146664</v>
      </c>
      <c r="K1439">
        <v>27</v>
      </c>
      <c r="L1439">
        <v>805</v>
      </c>
      <c r="M1439">
        <v>1245</v>
      </c>
      <c r="N1439" s="128">
        <v>-3.0731622140736858</v>
      </c>
      <c r="O1439" s="1">
        <v>42967</v>
      </c>
      <c r="P1439">
        <f t="shared" si="44"/>
        <v>0</v>
      </c>
      <c r="Q1439" s="1"/>
      <c r="S1439">
        <v>146664</v>
      </c>
    </row>
    <row r="1440" spans="1:19" x14ac:dyDescent="0.3">
      <c r="A1440">
        <v>146803</v>
      </c>
      <c r="C1440" t="s">
        <v>113</v>
      </c>
      <c r="D1440" t="s">
        <v>129</v>
      </c>
      <c r="E1440" t="s">
        <v>112</v>
      </c>
      <c r="F1440" t="s">
        <v>61</v>
      </c>
      <c r="G1440" t="s">
        <v>112</v>
      </c>
      <c r="H1440" t="s">
        <v>61</v>
      </c>
      <c r="I1440">
        <f t="shared" si="45"/>
        <v>0</v>
      </c>
      <c r="J1440">
        <v>146803</v>
      </c>
      <c r="K1440">
        <v>25</v>
      </c>
      <c r="L1440">
        <v>940</v>
      </c>
      <c r="M1440">
        <v>858</v>
      </c>
      <c r="N1440" s="128">
        <v>0.83105300496604839</v>
      </c>
      <c r="O1440" s="1">
        <v>42945</v>
      </c>
      <c r="P1440">
        <f t="shared" si="44"/>
        <v>0</v>
      </c>
      <c r="Q1440" s="1"/>
      <c r="S1440">
        <v>146803</v>
      </c>
    </row>
    <row r="1441" spans="1:19" x14ac:dyDescent="0.3">
      <c r="A1441">
        <v>146871</v>
      </c>
      <c r="C1441" t="s">
        <v>113</v>
      </c>
      <c r="D1441" t="s">
        <v>129</v>
      </c>
      <c r="E1441" t="s">
        <v>112</v>
      </c>
      <c r="F1441" t="s">
        <v>61</v>
      </c>
      <c r="G1441" t="s">
        <v>112</v>
      </c>
      <c r="H1441" t="s">
        <v>61</v>
      </c>
      <c r="I1441">
        <f t="shared" si="45"/>
        <v>0</v>
      </c>
      <c r="J1441">
        <v>146871</v>
      </c>
      <c r="K1441">
        <v>27</v>
      </c>
      <c r="L1441">
        <v>1228</v>
      </c>
      <c r="M1441">
        <v>1176</v>
      </c>
      <c r="N1441" s="128">
        <v>0.38450162673765154</v>
      </c>
      <c r="O1441" s="1">
        <v>42905</v>
      </c>
      <c r="P1441">
        <f t="shared" si="44"/>
        <v>0</v>
      </c>
      <c r="Q1441" s="1"/>
      <c r="S1441">
        <v>146871</v>
      </c>
    </row>
    <row r="1442" spans="1:19" x14ac:dyDescent="0.3">
      <c r="A1442">
        <v>146942</v>
      </c>
      <c r="C1442" t="s">
        <v>113</v>
      </c>
      <c r="D1442" t="s">
        <v>129</v>
      </c>
      <c r="E1442" t="s">
        <v>112</v>
      </c>
      <c r="F1442" t="s">
        <v>61</v>
      </c>
      <c r="G1442" t="s">
        <v>112</v>
      </c>
      <c r="H1442" t="s">
        <v>61</v>
      </c>
      <c r="I1442">
        <f t="shared" si="45"/>
        <v>0</v>
      </c>
      <c r="J1442">
        <v>146942</v>
      </c>
      <c r="K1442">
        <v>22</v>
      </c>
      <c r="L1442">
        <v>479</v>
      </c>
      <c r="M1442">
        <v>528</v>
      </c>
      <c r="N1442" s="128">
        <v>-0.80698287220026343</v>
      </c>
      <c r="O1442" s="1">
        <v>42936</v>
      </c>
      <c r="P1442">
        <f t="shared" si="44"/>
        <v>0</v>
      </c>
      <c r="Q1442" s="1"/>
      <c r="S1442">
        <v>146942</v>
      </c>
    </row>
    <row r="1443" spans="1:19" x14ac:dyDescent="0.3">
      <c r="A1443">
        <v>146943</v>
      </c>
      <c r="C1443" t="s">
        <v>113</v>
      </c>
      <c r="D1443" t="s">
        <v>129</v>
      </c>
      <c r="E1443" t="s">
        <v>112</v>
      </c>
      <c r="F1443" t="s">
        <v>61</v>
      </c>
      <c r="G1443" t="s">
        <v>112</v>
      </c>
      <c r="H1443" t="s">
        <v>61</v>
      </c>
      <c r="I1443">
        <f t="shared" si="45"/>
        <v>0</v>
      </c>
      <c r="J1443">
        <v>146943</v>
      </c>
      <c r="K1443">
        <v>24</v>
      </c>
      <c r="L1443">
        <v>683</v>
      </c>
      <c r="M1443">
        <v>741</v>
      </c>
      <c r="N1443" s="128">
        <v>-0.68063134424690486</v>
      </c>
      <c r="O1443" s="1">
        <v>42881</v>
      </c>
      <c r="P1443">
        <f t="shared" si="44"/>
        <v>0</v>
      </c>
      <c r="Q1443" s="1"/>
      <c r="S1443">
        <v>146943</v>
      </c>
    </row>
    <row r="1444" spans="1:19" x14ac:dyDescent="0.3">
      <c r="A1444">
        <v>146944</v>
      </c>
      <c r="C1444" t="s">
        <v>113</v>
      </c>
      <c r="D1444" t="s">
        <v>129</v>
      </c>
      <c r="E1444" t="s">
        <v>112</v>
      </c>
      <c r="F1444" t="s">
        <v>61</v>
      </c>
      <c r="G1444" t="s">
        <v>112</v>
      </c>
      <c r="H1444" t="s">
        <v>61</v>
      </c>
      <c r="I1444">
        <f t="shared" si="45"/>
        <v>0</v>
      </c>
      <c r="J1444">
        <v>146944</v>
      </c>
      <c r="K1444">
        <v>22</v>
      </c>
      <c r="L1444">
        <v>476</v>
      </c>
      <c r="M1444">
        <v>499</v>
      </c>
      <c r="N1444" s="128">
        <v>-0.40080160320641278</v>
      </c>
      <c r="O1444" s="1">
        <v>42935</v>
      </c>
      <c r="P1444">
        <f t="shared" si="44"/>
        <v>0</v>
      </c>
      <c r="Q1444" s="1"/>
      <c r="S1444">
        <v>146944</v>
      </c>
    </row>
    <row r="1445" spans="1:19" x14ac:dyDescent="0.3">
      <c r="A1445">
        <v>147007</v>
      </c>
      <c r="C1445" t="s">
        <v>113</v>
      </c>
      <c r="D1445" t="s">
        <v>129</v>
      </c>
      <c r="E1445" t="s">
        <v>112</v>
      </c>
      <c r="F1445" t="s">
        <v>61</v>
      </c>
      <c r="G1445" t="s">
        <v>112</v>
      </c>
      <c r="H1445" t="s">
        <v>61</v>
      </c>
      <c r="I1445">
        <f t="shared" si="45"/>
        <v>0</v>
      </c>
      <c r="J1445">
        <v>147007</v>
      </c>
      <c r="K1445">
        <v>26</v>
      </c>
      <c r="L1445">
        <v>790</v>
      </c>
      <c r="M1445">
        <v>1021</v>
      </c>
      <c r="N1445" s="128">
        <v>-1.9673806583485924</v>
      </c>
      <c r="O1445" s="1">
        <v>42885</v>
      </c>
      <c r="P1445">
        <f t="shared" si="44"/>
        <v>0</v>
      </c>
      <c r="Q1445" s="1"/>
      <c r="S1445">
        <v>147007</v>
      </c>
    </row>
    <row r="1446" spans="1:19" x14ac:dyDescent="0.3">
      <c r="A1446">
        <v>147042</v>
      </c>
      <c r="C1446" t="s">
        <v>113</v>
      </c>
      <c r="D1446" t="s">
        <v>129</v>
      </c>
      <c r="E1446" t="s">
        <v>112</v>
      </c>
      <c r="F1446" t="s">
        <v>61</v>
      </c>
      <c r="G1446" t="s">
        <v>112</v>
      </c>
      <c r="H1446" t="s">
        <v>61</v>
      </c>
      <c r="I1446">
        <f t="shared" si="45"/>
        <v>0</v>
      </c>
      <c r="J1446">
        <v>147042</v>
      </c>
      <c r="K1446">
        <v>26</v>
      </c>
      <c r="L1446">
        <v>880</v>
      </c>
      <c r="M1446">
        <v>979</v>
      </c>
      <c r="N1446" s="128">
        <v>-0.87933561309233021</v>
      </c>
      <c r="O1446" s="1">
        <v>42954</v>
      </c>
      <c r="P1446">
        <f t="shared" si="44"/>
        <v>0</v>
      </c>
      <c r="Q1446" s="1"/>
      <c r="S1446">
        <v>147042</v>
      </c>
    </row>
    <row r="1447" spans="1:19" x14ac:dyDescent="0.3">
      <c r="A1447">
        <v>147091</v>
      </c>
      <c r="C1447" t="s">
        <v>113</v>
      </c>
      <c r="D1447" t="s">
        <v>129</v>
      </c>
      <c r="E1447" t="s">
        <v>112</v>
      </c>
      <c r="F1447" t="s">
        <v>61</v>
      </c>
      <c r="G1447" t="s">
        <v>112</v>
      </c>
      <c r="H1447" t="s">
        <v>61</v>
      </c>
      <c r="I1447">
        <f t="shared" si="45"/>
        <v>0</v>
      </c>
      <c r="J1447">
        <v>147091</v>
      </c>
      <c r="K1447">
        <v>25</v>
      </c>
      <c r="L1447">
        <v>800</v>
      </c>
      <c r="M1447">
        <v>819</v>
      </c>
      <c r="N1447" s="128">
        <v>-0.20173063651324522</v>
      </c>
      <c r="O1447" s="1">
        <v>43086</v>
      </c>
      <c r="P1447">
        <f t="shared" si="44"/>
        <v>0</v>
      </c>
      <c r="Q1447" s="1"/>
      <c r="S1447">
        <v>147091</v>
      </c>
    </row>
    <row r="1448" spans="1:19" x14ac:dyDescent="0.3">
      <c r="A1448">
        <v>147108</v>
      </c>
      <c r="C1448" t="s">
        <v>113</v>
      </c>
      <c r="D1448" t="s">
        <v>129</v>
      </c>
      <c r="E1448" t="s">
        <v>112</v>
      </c>
      <c r="F1448" t="s">
        <v>61</v>
      </c>
      <c r="G1448" t="s">
        <v>112</v>
      </c>
      <c r="H1448" t="s">
        <v>61</v>
      </c>
      <c r="I1448">
        <f t="shared" si="45"/>
        <v>0</v>
      </c>
      <c r="J1448">
        <v>147108</v>
      </c>
      <c r="K1448">
        <v>26</v>
      </c>
      <c r="L1448">
        <v>670</v>
      </c>
      <c r="M1448">
        <v>1038</v>
      </c>
      <c r="N1448" s="128">
        <v>-3.0828516377649327</v>
      </c>
      <c r="O1448" s="1">
        <v>43027</v>
      </c>
      <c r="P1448">
        <f t="shared" si="44"/>
        <v>0</v>
      </c>
      <c r="Q1448" s="1"/>
      <c r="S1448">
        <v>147108</v>
      </c>
    </row>
    <row r="1449" spans="1:19" x14ac:dyDescent="0.3">
      <c r="A1449">
        <v>147157</v>
      </c>
      <c r="C1449" t="s">
        <v>113</v>
      </c>
      <c r="D1449" t="s">
        <v>129</v>
      </c>
      <c r="E1449" t="s">
        <v>112</v>
      </c>
      <c r="F1449" t="s">
        <v>61</v>
      </c>
      <c r="G1449" t="s">
        <v>112</v>
      </c>
      <c r="H1449" t="s">
        <v>61</v>
      </c>
      <c r="I1449">
        <f t="shared" si="45"/>
        <v>0</v>
      </c>
      <c r="J1449">
        <v>147157</v>
      </c>
      <c r="K1449">
        <v>24</v>
      </c>
      <c r="L1449">
        <v>685</v>
      </c>
      <c r="M1449">
        <v>708</v>
      </c>
      <c r="N1449" s="128">
        <v>-0.2824858757062147</v>
      </c>
      <c r="O1449" s="1">
        <v>43007</v>
      </c>
      <c r="P1449">
        <f t="shared" si="44"/>
        <v>0</v>
      </c>
      <c r="Q1449" s="1"/>
      <c r="S1449">
        <v>147157</v>
      </c>
    </row>
    <row r="1450" spans="1:19" x14ac:dyDescent="0.3">
      <c r="A1450">
        <v>147196</v>
      </c>
      <c r="C1450" t="s">
        <v>113</v>
      </c>
      <c r="D1450" t="s">
        <v>129</v>
      </c>
      <c r="E1450" t="s">
        <v>112</v>
      </c>
      <c r="F1450" t="s">
        <v>61</v>
      </c>
      <c r="G1450" t="s">
        <v>112</v>
      </c>
      <c r="H1450" t="s">
        <v>61</v>
      </c>
      <c r="I1450">
        <f t="shared" si="45"/>
        <v>0</v>
      </c>
      <c r="J1450">
        <v>147196</v>
      </c>
      <c r="K1450">
        <v>26</v>
      </c>
      <c r="L1450">
        <v>870</v>
      </c>
      <c r="M1450">
        <v>1060</v>
      </c>
      <c r="N1450" s="128">
        <v>-1.5586546349466774</v>
      </c>
      <c r="O1450" s="1">
        <v>42824</v>
      </c>
      <c r="P1450">
        <f t="shared" si="44"/>
        <v>0</v>
      </c>
      <c r="Q1450" s="1"/>
      <c r="S1450">
        <v>147196</v>
      </c>
    </row>
    <row r="1451" spans="1:19" x14ac:dyDescent="0.3">
      <c r="A1451">
        <v>147200</v>
      </c>
      <c r="C1451" t="s">
        <v>113</v>
      </c>
      <c r="D1451" t="s">
        <v>129</v>
      </c>
      <c r="E1451" t="s">
        <v>112</v>
      </c>
      <c r="F1451" t="s">
        <v>61</v>
      </c>
      <c r="G1451" t="s">
        <v>112</v>
      </c>
      <c r="H1451" t="s">
        <v>61</v>
      </c>
      <c r="I1451">
        <f t="shared" si="45"/>
        <v>0</v>
      </c>
      <c r="J1451">
        <v>147200</v>
      </c>
      <c r="K1451">
        <v>27</v>
      </c>
      <c r="L1451">
        <v>775</v>
      </c>
      <c r="M1451">
        <v>1153</v>
      </c>
      <c r="N1451" s="128">
        <v>-2.850786228741657</v>
      </c>
      <c r="O1451" s="1">
        <v>43066</v>
      </c>
      <c r="P1451">
        <f t="shared" si="44"/>
        <v>0</v>
      </c>
      <c r="Q1451" s="1"/>
      <c r="S1451">
        <v>147200</v>
      </c>
    </row>
    <row r="1452" spans="1:19" x14ac:dyDescent="0.3">
      <c r="A1452">
        <v>147231</v>
      </c>
      <c r="C1452" t="s">
        <v>113</v>
      </c>
      <c r="D1452" t="s">
        <v>129</v>
      </c>
      <c r="E1452" t="s">
        <v>112</v>
      </c>
      <c r="F1452" t="s">
        <v>61</v>
      </c>
      <c r="G1452" t="s">
        <v>112</v>
      </c>
      <c r="H1452" t="s">
        <v>61</v>
      </c>
      <c r="I1452">
        <f t="shared" si="45"/>
        <v>0</v>
      </c>
      <c r="J1452">
        <v>147231</v>
      </c>
      <c r="K1452">
        <v>27</v>
      </c>
      <c r="L1452">
        <v>872</v>
      </c>
      <c r="M1452">
        <v>1131</v>
      </c>
      <c r="N1452" s="128">
        <v>-1.9913120362895476</v>
      </c>
      <c r="O1452" s="1">
        <v>42878</v>
      </c>
      <c r="P1452">
        <f t="shared" si="44"/>
        <v>0</v>
      </c>
      <c r="Q1452" s="1"/>
      <c r="S1452">
        <v>147231</v>
      </c>
    </row>
    <row r="1453" spans="1:19" x14ac:dyDescent="0.3">
      <c r="A1453">
        <v>147235</v>
      </c>
      <c r="C1453" t="s">
        <v>113</v>
      </c>
      <c r="D1453" t="s">
        <v>129</v>
      </c>
      <c r="E1453" t="s">
        <v>112</v>
      </c>
      <c r="F1453" t="s">
        <v>61</v>
      </c>
      <c r="G1453" t="s">
        <v>112</v>
      </c>
      <c r="H1453" t="s">
        <v>61</v>
      </c>
      <c r="I1453">
        <f t="shared" si="45"/>
        <v>0</v>
      </c>
      <c r="J1453">
        <v>147235</v>
      </c>
      <c r="K1453">
        <v>27</v>
      </c>
      <c r="L1453">
        <v>802</v>
      </c>
      <c r="M1453">
        <v>1082</v>
      </c>
      <c r="N1453" s="128">
        <v>-2.2502611910311017</v>
      </c>
      <c r="O1453" s="1">
        <v>42845</v>
      </c>
      <c r="P1453">
        <f t="shared" si="44"/>
        <v>0</v>
      </c>
      <c r="Q1453" s="1"/>
      <c r="S1453">
        <v>147235</v>
      </c>
    </row>
    <row r="1454" spans="1:19" x14ac:dyDescent="0.3">
      <c r="A1454">
        <v>147282</v>
      </c>
      <c r="C1454" t="s">
        <v>111</v>
      </c>
      <c r="D1454" t="s">
        <v>130</v>
      </c>
      <c r="E1454" t="s">
        <v>112</v>
      </c>
      <c r="F1454" t="s">
        <v>61</v>
      </c>
      <c r="G1454" t="s">
        <v>112</v>
      </c>
      <c r="H1454" t="s">
        <v>61</v>
      </c>
      <c r="I1454">
        <f t="shared" si="45"/>
        <v>0</v>
      </c>
      <c r="J1454">
        <v>147282</v>
      </c>
      <c r="K1454">
        <v>27</v>
      </c>
      <c r="L1454">
        <v>995</v>
      </c>
      <c r="M1454">
        <v>1148</v>
      </c>
      <c r="N1454" s="128">
        <v>-1.1589153158612331</v>
      </c>
      <c r="O1454" s="1">
        <v>42927</v>
      </c>
      <c r="P1454">
        <f t="shared" si="44"/>
        <v>0</v>
      </c>
      <c r="Q1454" s="1"/>
      <c r="S1454">
        <v>147282</v>
      </c>
    </row>
    <row r="1455" spans="1:19" x14ac:dyDescent="0.3">
      <c r="A1455">
        <v>147283</v>
      </c>
      <c r="C1455" t="s">
        <v>111</v>
      </c>
      <c r="D1455" t="s">
        <v>130</v>
      </c>
      <c r="E1455" t="s">
        <v>112</v>
      </c>
      <c r="F1455" t="s">
        <v>61</v>
      </c>
      <c r="G1455" t="s">
        <v>112</v>
      </c>
      <c r="H1455" t="s">
        <v>61</v>
      </c>
      <c r="I1455">
        <f t="shared" si="45"/>
        <v>0</v>
      </c>
      <c r="J1455">
        <v>147283</v>
      </c>
      <c r="K1455">
        <v>27</v>
      </c>
      <c r="L1455">
        <v>1038</v>
      </c>
      <c r="M1455">
        <v>1176</v>
      </c>
      <c r="N1455" s="128">
        <v>-1.0204081632653061</v>
      </c>
      <c r="O1455" s="1">
        <v>42927</v>
      </c>
      <c r="P1455">
        <f t="shared" si="44"/>
        <v>0</v>
      </c>
      <c r="Q1455" s="1"/>
      <c r="S1455">
        <v>147283</v>
      </c>
    </row>
    <row r="1456" spans="1:19" x14ac:dyDescent="0.3">
      <c r="A1456">
        <v>147334</v>
      </c>
      <c r="C1456" t="s">
        <v>113</v>
      </c>
      <c r="D1456" t="s">
        <v>129</v>
      </c>
      <c r="E1456" t="s">
        <v>112</v>
      </c>
      <c r="F1456" t="s">
        <v>61</v>
      </c>
      <c r="G1456" t="s">
        <v>112</v>
      </c>
      <c r="H1456" t="s">
        <v>61</v>
      </c>
      <c r="I1456">
        <f t="shared" si="45"/>
        <v>0</v>
      </c>
      <c r="J1456">
        <v>147334</v>
      </c>
      <c r="K1456">
        <v>24</v>
      </c>
      <c r="L1456">
        <v>670</v>
      </c>
      <c r="M1456">
        <v>763</v>
      </c>
      <c r="N1456" s="128">
        <v>-1.0598894523904496</v>
      </c>
      <c r="O1456" s="1">
        <v>43147</v>
      </c>
      <c r="P1456">
        <f t="shared" si="44"/>
        <v>0</v>
      </c>
      <c r="Q1456" s="1"/>
      <c r="S1456">
        <v>147334</v>
      </c>
    </row>
    <row r="1457" spans="1:19" x14ac:dyDescent="0.3">
      <c r="A1457">
        <v>147339</v>
      </c>
      <c r="C1457" t="s">
        <v>113</v>
      </c>
      <c r="D1457" t="s">
        <v>129</v>
      </c>
      <c r="E1457" t="s">
        <v>112</v>
      </c>
      <c r="F1457" t="s">
        <v>61</v>
      </c>
      <c r="G1457" t="s">
        <v>112</v>
      </c>
      <c r="H1457" t="s">
        <v>61</v>
      </c>
      <c r="I1457">
        <f t="shared" si="45"/>
        <v>0</v>
      </c>
      <c r="J1457">
        <v>147339</v>
      </c>
      <c r="K1457">
        <v>24</v>
      </c>
      <c r="L1457">
        <v>480</v>
      </c>
      <c r="M1457">
        <v>706</v>
      </c>
      <c r="N1457" s="128">
        <v>-2.7835940386747136</v>
      </c>
      <c r="O1457" s="1">
        <v>43074</v>
      </c>
      <c r="P1457">
        <f t="shared" si="44"/>
        <v>0</v>
      </c>
      <c r="Q1457" s="1"/>
      <c r="S1457">
        <v>147339</v>
      </c>
    </row>
    <row r="1458" spans="1:19" x14ac:dyDescent="0.3">
      <c r="A1458">
        <v>147400</v>
      </c>
      <c r="C1458" t="s">
        <v>113</v>
      </c>
      <c r="D1458" t="s">
        <v>129</v>
      </c>
      <c r="E1458" t="s">
        <v>112</v>
      </c>
      <c r="F1458" t="s">
        <v>61</v>
      </c>
      <c r="G1458" t="s">
        <v>114</v>
      </c>
      <c r="H1458" t="s">
        <v>60</v>
      </c>
      <c r="I1458">
        <f t="shared" si="45"/>
        <v>0</v>
      </c>
      <c r="J1458">
        <v>147400</v>
      </c>
      <c r="K1458">
        <v>26</v>
      </c>
      <c r="L1458">
        <v>935</v>
      </c>
      <c r="M1458">
        <v>1064</v>
      </c>
      <c r="N1458" s="128">
        <v>-1.0542661000326905</v>
      </c>
      <c r="O1458" s="1">
        <v>43048</v>
      </c>
      <c r="P1458">
        <f t="shared" si="44"/>
        <v>0</v>
      </c>
      <c r="Q1458" s="1"/>
      <c r="S1458">
        <v>147400</v>
      </c>
    </row>
    <row r="1459" spans="1:19" x14ac:dyDescent="0.3">
      <c r="A1459">
        <v>147401</v>
      </c>
      <c r="C1459" t="s">
        <v>113</v>
      </c>
      <c r="D1459" t="s">
        <v>129</v>
      </c>
      <c r="E1459" t="s">
        <v>112</v>
      </c>
      <c r="F1459" t="s">
        <v>61</v>
      </c>
      <c r="G1459" t="s">
        <v>112</v>
      </c>
      <c r="H1459" t="s">
        <v>61</v>
      </c>
      <c r="I1459">
        <f t="shared" si="45"/>
        <v>0</v>
      </c>
      <c r="J1459">
        <v>147401</v>
      </c>
      <c r="K1459">
        <v>23</v>
      </c>
      <c r="L1459">
        <v>600</v>
      </c>
      <c r="M1459">
        <v>639</v>
      </c>
      <c r="N1459" s="128">
        <v>-0.53072055521535011</v>
      </c>
      <c r="O1459" s="1">
        <v>43140</v>
      </c>
      <c r="P1459">
        <f t="shared" si="44"/>
        <v>0</v>
      </c>
      <c r="Q1459" s="1"/>
      <c r="S1459">
        <v>147401</v>
      </c>
    </row>
    <row r="1460" spans="1:19" x14ac:dyDescent="0.3">
      <c r="A1460">
        <v>147414</v>
      </c>
      <c r="C1460" t="s">
        <v>113</v>
      </c>
      <c r="D1460" t="s">
        <v>129</v>
      </c>
      <c r="E1460" t="s">
        <v>112</v>
      </c>
      <c r="F1460" t="s">
        <v>61</v>
      </c>
      <c r="G1460" t="s">
        <v>112</v>
      </c>
      <c r="H1460" t="s">
        <v>61</v>
      </c>
      <c r="I1460">
        <f t="shared" si="45"/>
        <v>0</v>
      </c>
      <c r="J1460">
        <v>147414</v>
      </c>
      <c r="K1460">
        <v>24</v>
      </c>
      <c r="L1460">
        <v>795</v>
      </c>
      <c r="M1460">
        <v>781</v>
      </c>
      <c r="N1460" s="128">
        <v>0.15587596726604688</v>
      </c>
      <c r="O1460" s="1">
        <v>43070</v>
      </c>
      <c r="P1460">
        <f t="shared" si="44"/>
        <v>0</v>
      </c>
      <c r="Q1460" s="1"/>
      <c r="S1460">
        <v>147414</v>
      </c>
    </row>
    <row r="1461" spans="1:19" x14ac:dyDescent="0.3">
      <c r="A1461">
        <v>147435</v>
      </c>
      <c r="C1461" t="s">
        <v>113</v>
      </c>
      <c r="D1461" t="s">
        <v>129</v>
      </c>
      <c r="E1461" t="s">
        <v>112</v>
      </c>
      <c r="F1461" t="s">
        <v>61</v>
      </c>
      <c r="G1461" t="s">
        <v>112</v>
      </c>
      <c r="H1461" t="s">
        <v>61</v>
      </c>
      <c r="I1461">
        <f t="shared" si="45"/>
        <v>0</v>
      </c>
      <c r="J1461">
        <v>147435</v>
      </c>
      <c r="K1461">
        <v>27</v>
      </c>
      <c r="L1461">
        <v>788</v>
      </c>
      <c r="M1461">
        <v>1126</v>
      </c>
      <c r="N1461" s="128">
        <v>-2.6102401729863307</v>
      </c>
      <c r="O1461" s="1">
        <v>42969</v>
      </c>
      <c r="P1461">
        <f t="shared" si="44"/>
        <v>0</v>
      </c>
      <c r="Q1461" s="1"/>
      <c r="S1461">
        <v>147435</v>
      </c>
    </row>
    <row r="1462" spans="1:19" x14ac:dyDescent="0.3">
      <c r="A1462">
        <v>147457</v>
      </c>
      <c r="C1462" t="s">
        <v>113</v>
      </c>
      <c r="D1462" t="s">
        <v>129</v>
      </c>
      <c r="E1462" t="s">
        <v>112</v>
      </c>
      <c r="F1462" t="s">
        <v>61</v>
      </c>
      <c r="G1462" t="s">
        <v>112</v>
      </c>
      <c r="H1462" t="s">
        <v>61</v>
      </c>
      <c r="I1462">
        <f t="shared" si="45"/>
        <v>0</v>
      </c>
      <c r="J1462">
        <v>147457</v>
      </c>
      <c r="K1462">
        <v>27</v>
      </c>
      <c r="L1462">
        <v>1150</v>
      </c>
      <c r="M1462">
        <v>1222</v>
      </c>
      <c r="N1462" s="128">
        <v>-0.51234611826656229</v>
      </c>
      <c r="O1462" s="1">
        <v>43032</v>
      </c>
      <c r="P1462">
        <f t="shared" si="44"/>
        <v>0</v>
      </c>
      <c r="Q1462" s="1"/>
      <c r="S1462">
        <v>147457</v>
      </c>
    </row>
    <row r="1463" spans="1:19" x14ac:dyDescent="0.3">
      <c r="A1463">
        <v>147459</v>
      </c>
      <c r="C1463" t="s">
        <v>113</v>
      </c>
      <c r="D1463" t="s">
        <v>129</v>
      </c>
      <c r="E1463" t="s">
        <v>112</v>
      </c>
      <c r="F1463" t="s">
        <v>61</v>
      </c>
      <c r="G1463" t="s">
        <v>112</v>
      </c>
      <c r="H1463" t="s">
        <v>61</v>
      </c>
      <c r="I1463">
        <f t="shared" si="45"/>
        <v>0</v>
      </c>
      <c r="J1463">
        <v>147459</v>
      </c>
      <c r="K1463">
        <v>27</v>
      </c>
      <c r="L1463">
        <v>497</v>
      </c>
      <c r="M1463">
        <v>1104</v>
      </c>
      <c r="N1463" s="128">
        <v>-4.7810333963453049</v>
      </c>
      <c r="O1463" s="1">
        <v>43067</v>
      </c>
      <c r="P1463">
        <f t="shared" si="44"/>
        <v>0</v>
      </c>
      <c r="Q1463" s="1"/>
      <c r="S1463">
        <v>147459</v>
      </c>
    </row>
    <row r="1464" spans="1:19" x14ac:dyDescent="0.3">
      <c r="A1464">
        <v>147471</v>
      </c>
      <c r="C1464" t="s">
        <v>113</v>
      </c>
      <c r="D1464" t="s">
        <v>129</v>
      </c>
      <c r="E1464" t="s">
        <v>112</v>
      </c>
      <c r="F1464" t="s">
        <v>61</v>
      </c>
      <c r="G1464" t="s">
        <v>112</v>
      </c>
      <c r="H1464" t="s">
        <v>61</v>
      </c>
      <c r="I1464">
        <f t="shared" si="45"/>
        <v>0</v>
      </c>
      <c r="J1464">
        <v>147471</v>
      </c>
      <c r="K1464">
        <v>27</v>
      </c>
      <c r="L1464">
        <v>1030</v>
      </c>
      <c r="M1464">
        <v>1108</v>
      </c>
      <c r="N1464" s="128">
        <v>-0.61214879924658605</v>
      </c>
      <c r="O1464" s="1">
        <v>43052</v>
      </c>
      <c r="P1464">
        <f t="shared" si="44"/>
        <v>0</v>
      </c>
      <c r="Q1464" s="1"/>
      <c r="S1464">
        <v>147471</v>
      </c>
    </row>
    <row r="1465" spans="1:19" x14ac:dyDescent="0.3">
      <c r="A1465">
        <v>147480</v>
      </c>
      <c r="C1465" t="s">
        <v>113</v>
      </c>
      <c r="D1465" t="s">
        <v>129</v>
      </c>
      <c r="E1465" t="s">
        <v>112</v>
      </c>
      <c r="F1465" t="s">
        <v>61</v>
      </c>
      <c r="G1465" t="s">
        <v>112</v>
      </c>
      <c r="H1465" t="s">
        <v>61</v>
      </c>
      <c r="I1465">
        <f t="shared" si="45"/>
        <v>0</v>
      </c>
      <c r="J1465">
        <v>147480</v>
      </c>
      <c r="K1465">
        <v>24</v>
      </c>
      <c r="L1465">
        <v>552</v>
      </c>
      <c r="M1465">
        <v>671</v>
      </c>
      <c r="N1465" s="128">
        <v>-1.5421499384435948</v>
      </c>
      <c r="O1465" s="1">
        <v>43096</v>
      </c>
      <c r="P1465">
        <f t="shared" si="44"/>
        <v>0</v>
      </c>
      <c r="Q1465" s="1"/>
      <c r="S1465">
        <v>147480</v>
      </c>
    </row>
    <row r="1466" spans="1:19" x14ac:dyDescent="0.3">
      <c r="A1466">
        <v>147486</v>
      </c>
      <c r="C1466" t="s">
        <v>113</v>
      </c>
      <c r="D1466" t="s">
        <v>129</v>
      </c>
      <c r="E1466" t="s">
        <v>112</v>
      </c>
      <c r="F1466" t="s">
        <v>61</v>
      </c>
      <c r="G1466" t="s">
        <v>112</v>
      </c>
      <c r="H1466" t="s">
        <v>61</v>
      </c>
      <c r="I1466">
        <f t="shared" si="45"/>
        <v>0</v>
      </c>
      <c r="J1466">
        <v>147486</v>
      </c>
      <c r="K1466">
        <v>23</v>
      </c>
      <c r="L1466">
        <v>565</v>
      </c>
      <c r="M1466">
        <v>558</v>
      </c>
      <c r="N1466" s="128">
        <v>0.10908524232507402</v>
      </c>
      <c r="O1466" s="1">
        <v>42895</v>
      </c>
      <c r="P1466">
        <f t="shared" si="44"/>
        <v>0</v>
      </c>
      <c r="Q1466" s="1"/>
      <c r="S1466">
        <v>147486</v>
      </c>
    </row>
    <row r="1467" spans="1:19" x14ac:dyDescent="0.3">
      <c r="A1467">
        <v>147553</v>
      </c>
      <c r="C1467" t="s">
        <v>113</v>
      </c>
      <c r="D1467" t="s">
        <v>129</v>
      </c>
      <c r="E1467" t="s">
        <v>112</v>
      </c>
      <c r="F1467" t="s">
        <v>61</v>
      </c>
      <c r="G1467" t="s">
        <v>112</v>
      </c>
      <c r="H1467" t="s">
        <v>61</v>
      </c>
      <c r="I1467">
        <f t="shared" si="45"/>
        <v>0</v>
      </c>
      <c r="J1467">
        <v>147553</v>
      </c>
      <c r="K1467">
        <v>24</v>
      </c>
      <c r="L1467">
        <v>767</v>
      </c>
      <c r="M1467">
        <v>763</v>
      </c>
      <c r="N1467" s="128">
        <v>4.5586643113567721E-2</v>
      </c>
      <c r="O1467" s="1">
        <v>43069</v>
      </c>
      <c r="P1467">
        <f t="shared" si="44"/>
        <v>0</v>
      </c>
      <c r="Q1467" s="1"/>
      <c r="S1467">
        <v>147553</v>
      </c>
    </row>
    <row r="1468" spans="1:19" x14ac:dyDescent="0.3">
      <c r="A1468">
        <v>147566</v>
      </c>
      <c r="C1468" t="s">
        <v>113</v>
      </c>
      <c r="D1468" t="s">
        <v>129</v>
      </c>
      <c r="E1468" t="s">
        <v>112</v>
      </c>
      <c r="F1468" t="s">
        <v>61</v>
      </c>
      <c r="G1468" t="s">
        <v>112</v>
      </c>
      <c r="H1468" t="s">
        <v>61</v>
      </c>
      <c r="I1468">
        <f t="shared" si="45"/>
        <v>0</v>
      </c>
      <c r="J1468">
        <v>147566</v>
      </c>
      <c r="K1468">
        <v>27</v>
      </c>
      <c r="L1468">
        <v>1170</v>
      </c>
      <c r="M1468">
        <v>1222</v>
      </c>
      <c r="N1468" s="128">
        <v>-0.37002775208140609</v>
      </c>
      <c r="O1468" s="1">
        <v>42969</v>
      </c>
      <c r="P1468">
        <f t="shared" si="44"/>
        <v>0</v>
      </c>
      <c r="Q1468" s="1"/>
      <c r="S1468">
        <v>147566</v>
      </c>
    </row>
    <row r="1469" spans="1:19" x14ac:dyDescent="0.3">
      <c r="A1469">
        <v>147573</v>
      </c>
      <c r="C1469" t="s">
        <v>113</v>
      </c>
      <c r="D1469" t="s">
        <v>129</v>
      </c>
      <c r="E1469" t="s">
        <v>112</v>
      </c>
      <c r="F1469" t="s">
        <v>61</v>
      </c>
      <c r="G1469" t="s">
        <v>112</v>
      </c>
      <c r="H1469" t="s">
        <v>61</v>
      </c>
      <c r="I1469">
        <f t="shared" si="45"/>
        <v>0</v>
      </c>
      <c r="J1469">
        <v>147573</v>
      </c>
      <c r="K1469">
        <v>22</v>
      </c>
      <c r="L1469">
        <v>495</v>
      </c>
      <c r="M1469">
        <v>498</v>
      </c>
      <c r="N1469" s="128">
        <v>-5.2383446830801463E-2</v>
      </c>
      <c r="O1469" s="1">
        <v>42842</v>
      </c>
      <c r="P1469">
        <f t="shared" si="44"/>
        <v>0</v>
      </c>
      <c r="Q1469" s="1"/>
      <c r="S1469">
        <v>147573</v>
      </c>
    </row>
    <row r="1470" spans="1:19" x14ac:dyDescent="0.3">
      <c r="A1470">
        <v>147666</v>
      </c>
      <c r="C1470" t="s">
        <v>113</v>
      </c>
      <c r="D1470" t="s">
        <v>129</v>
      </c>
      <c r="E1470" t="s">
        <v>112</v>
      </c>
      <c r="F1470" t="s">
        <v>61</v>
      </c>
      <c r="G1470" t="s">
        <v>112</v>
      </c>
      <c r="H1470" t="s">
        <v>61</v>
      </c>
      <c r="I1470">
        <f t="shared" si="45"/>
        <v>0</v>
      </c>
      <c r="J1470">
        <v>147666</v>
      </c>
      <c r="K1470">
        <v>25</v>
      </c>
      <c r="L1470">
        <v>950</v>
      </c>
      <c r="M1470">
        <v>913</v>
      </c>
      <c r="N1470" s="128">
        <v>0.3523977332253917</v>
      </c>
      <c r="O1470" s="1">
        <v>42962</v>
      </c>
      <c r="P1470">
        <f t="shared" si="44"/>
        <v>0</v>
      </c>
      <c r="Q1470" s="1"/>
      <c r="S1470">
        <v>147666</v>
      </c>
    </row>
    <row r="1471" spans="1:19" x14ac:dyDescent="0.3">
      <c r="A1471">
        <v>147722</v>
      </c>
      <c r="C1471" t="s">
        <v>113</v>
      </c>
      <c r="D1471" t="s">
        <v>129</v>
      </c>
      <c r="E1471" t="s">
        <v>112</v>
      </c>
      <c r="F1471" t="s">
        <v>61</v>
      </c>
      <c r="G1471" t="s">
        <v>112</v>
      </c>
      <c r="H1471" t="s">
        <v>61</v>
      </c>
      <c r="I1471">
        <f t="shared" si="45"/>
        <v>0</v>
      </c>
      <c r="J1471">
        <v>147722</v>
      </c>
      <c r="K1471">
        <v>24</v>
      </c>
      <c r="L1471">
        <v>740</v>
      </c>
      <c r="M1471">
        <v>726</v>
      </c>
      <c r="N1471" s="128">
        <v>0.16768475266498981</v>
      </c>
      <c r="O1471" s="1">
        <v>43073</v>
      </c>
      <c r="P1471">
        <f t="shared" si="44"/>
        <v>0</v>
      </c>
      <c r="Q1471" s="1"/>
      <c r="S1471">
        <v>147722</v>
      </c>
    </row>
    <row r="1472" spans="1:19" x14ac:dyDescent="0.3">
      <c r="A1472">
        <v>147741</v>
      </c>
      <c r="C1472" t="s">
        <v>113</v>
      </c>
      <c r="D1472" t="s">
        <v>129</v>
      </c>
      <c r="E1472" t="s">
        <v>112</v>
      </c>
      <c r="F1472" t="s">
        <v>61</v>
      </c>
      <c r="G1472" t="s">
        <v>112</v>
      </c>
      <c r="H1472" t="s">
        <v>61</v>
      </c>
      <c r="I1472">
        <f t="shared" si="45"/>
        <v>0</v>
      </c>
      <c r="J1472">
        <v>147741</v>
      </c>
      <c r="K1472">
        <v>22</v>
      </c>
      <c r="L1472">
        <v>480</v>
      </c>
      <c r="M1472">
        <v>484</v>
      </c>
      <c r="N1472" s="128">
        <v>-7.1864893999281351E-2</v>
      </c>
      <c r="O1472" s="1">
        <v>42785</v>
      </c>
      <c r="P1472">
        <f t="shared" si="44"/>
        <v>0</v>
      </c>
      <c r="Q1472" s="1"/>
      <c r="S1472">
        <v>147741</v>
      </c>
    </row>
    <row r="1473" spans="1:19" x14ac:dyDescent="0.3">
      <c r="A1473">
        <v>147796</v>
      </c>
      <c r="C1473" t="s">
        <v>113</v>
      </c>
      <c r="D1473" t="s">
        <v>129</v>
      </c>
      <c r="E1473" t="s">
        <v>112</v>
      </c>
      <c r="F1473" t="s">
        <v>61</v>
      </c>
      <c r="G1473" t="s">
        <v>112</v>
      </c>
      <c r="H1473" t="s">
        <v>61</v>
      </c>
      <c r="I1473">
        <f t="shared" si="45"/>
        <v>0</v>
      </c>
      <c r="J1473">
        <v>147796</v>
      </c>
      <c r="K1473">
        <v>24</v>
      </c>
      <c r="L1473">
        <v>765</v>
      </c>
      <c r="M1473">
        <v>726</v>
      </c>
      <c r="N1473" s="128">
        <v>0.46712181099532873</v>
      </c>
      <c r="O1473" s="1">
        <v>43060</v>
      </c>
      <c r="P1473">
        <f t="shared" si="44"/>
        <v>0</v>
      </c>
      <c r="Q1473" s="1"/>
      <c r="S1473">
        <v>147796</v>
      </c>
    </row>
    <row r="1474" spans="1:19" x14ac:dyDescent="0.3">
      <c r="A1474">
        <v>147805</v>
      </c>
      <c r="C1474" t="s">
        <v>113</v>
      </c>
      <c r="D1474" t="s">
        <v>129</v>
      </c>
      <c r="E1474" t="s">
        <v>112</v>
      </c>
      <c r="F1474" t="s">
        <v>61</v>
      </c>
      <c r="G1474" t="s">
        <v>112</v>
      </c>
      <c r="H1474" t="s">
        <v>61</v>
      </c>
      <c r="I1474">
        <f t="shared" si="45"/>
        <v>0</v>
      </c>
      <c r="J1474">
        <v>147805</v>
      </c>
      <c r="K1474">
        <v>26</v>
      </c>
      <c r="L1474">
        <v>1105</v>
      </c>
      <c r="M1474">
        <v>1021</v>
      </c>
      <c r="N1474" s="128">
        <v>0.71541114849039722</v>
      </c>
      <c r="O1474" s="1">
        <v>43048</v>
      </c>
      <c r="P1474">
        <f t="shared" ref="P1474:P1537" si="46">IF(J1474=S1474,0,1)</f>
        <v>0</v>
      </c>
      <c r="Q1474" s="1"/>
      <c r="S1474">
        <v>147805</v>
      </c>
    </row>
    <row r="1475" spans="1:19" x14ac:dyDescent="0.3">
      <c r="A1475">
        <v>148051</v>
      </c>
      <c r="C1475" t="s">
        <v>113</v>
      </c>
      <c r="D1475" t="s">
        <v>129</v>
      </c>
      <c r="E1475" t="s">
        <v>112</v>
      </c>
      <c r="F1475" t="s">
        <v>61</v>
      </c>
      <c r="G1475" t="s">
        <v>112</v>
      </c>
      <c r="H1475" t="s">
        <v>61</v>
      </c>
      <c r="I1475">
        <f t="shared" ref="I1475:I1538" si="47">IF(A1475=S1475,0,1)</f>
        <v>0</v>
      </c>
      <c r="J1475">
        <v>148051</v>
      </c>
      <c r="K1475">
        <v>23</v>
      </c>
      <c r="L1475">
        <v>572</v>
      </c>
      <c r="M1475">
        <v>606</v>
      </c>
      <c r="N1475" s="128">
        <v>-0.48787487444396616</v>
      </c>
      <c r="O1475" s="1">
        <v>42923</v>
      </c>
      <c r="P1475">
        <f t="shared" si="46"/>
        <v>0</v>
      </c>
      <c r="Q1475" s="1"/>
      <c r="S1475">
        <v>148051</v>
      </c>
    </row>
    <row r="1476" spans="1:19" x14ac:dyDescent="0.3">
      <c r="A1476">
        <v>148052</v>
      </c>
      <c r="C1476" t="s">
        <v>113</v>
      </c>
      <c r="D1476" t="s">
        <v>129</v>
      </c>
      <c r="E1476" t="s">
        <v>112</v>
      </c>
      <c r="F1476" t="s">
        <v>61</v>
      </c>
      <c r="G1476" t="s">
        <v>112</v>
      </c>
      <c r="H1476" t="s">
        <v>61</v>
      </c>
      <c r="I1476">
        <f t="shared" si="47"/>
        <v>0</v>
      </c>
      <c r="J1476">
        <v>148052</v>
      </c>
      <c r="K1476">
        <v>26</v>
      </c>
      <c r="L1476">
        <v>530</v>
      </c>
      <c r="M1476">
        <v>979</v>
      </c>
      <c r="N1476" s="128">
        <v>-3.9880978816005683</v>
      </c>
      <c r="O1476" s="1">
        <v>43058</v>
      </c>
      <c r="P1476">
        <f t="shared" si="46"/>
        <v>0</v>
      </c>
      <c r="Q1476" s="1"/>
      <c r="S1476">
        <v>148052</v>
      </c>
    </row>
    <row r="1477" spans="1:19" x14ac:dyDescent="0.3">
      <c r="A1477">
        <v>148057</v>
      </c>
      <c r="C1477" t="s">
        <v>113</v>
      </c>
      <c r="D1477" t="s">
        <v>129</v>
      </c>
      <c r="E1477" t="s">
        <v>112</v>
      </c>
      <c r="F1477" t="s">
        <v>61</v>
      </c>
      <c r="G1477" t="s">
        <v>112</v>
      </c>
      <c r="H1477" t="s">
        <v>61</v>
      </c>
      <c r="I1477">
        <f t="shared" si="47"/>
        <v>0</v>
      </c>
      <c r="J1477">
        <v>148057</v>
      </c>
      <c r="K1477">
        <v>27</v>
      </c>
      <c r="L1477">
        <v>1158</v>
      </c>
      <c r="M1477">
        <v>1245</v>
      </c>
      <c r="N1477" s="128">
        <v>-0.60764798323729696</v>
      </c>
      <c r="O1477" s="1">
        <v>43061</v>
      </c>
      <c r="P1477">
        <f t="shared" si="46"/>
        <v>0</v>
      </c>
      <c r="Q1477" s="1"/>
      <c r="S1477">
        <v>148057</v>
      </c>
    </row>
    <row r="1478" spans="1:19" x14ac:dyDescent="0.3">
      <c r="A1478">
        <v>148080</v>
      </c>
      <c r="C1478" t="s">
        <v>113</v>
      </c>
      <c r="D1478" t="s">
        <v>129</v>
      </c>
      <c r="E1478" t="s">
        <v>112</v>
      </c>
      <c r="F1478" t="s">
        <v>61</v>
      </c>
      <c r="G1478" t="s">
        <v>112</v>
      </c>
      <c r="H1478" t="s">
        <v>61</v>
      </c>
      <c r="I1478">
        <f t="shared" si="47"/>
        <v>0</v>
      </c>
      <c r="J1478">
        <v>148080</v>
      </c>
      <c r="K1478">
        <v>27</v>
      </c>
      <c r="L1478">
        <v>1220</v>
      </c>
      <c r="M1478">
        <v>1199</v>
      </c>
      <c r="N1478" s="128">
        <v>0.1523008304021467</v>
      </c>
      <c r="O1478" s="1">
        <v>43042</v>
      </c>
      <c r="P1478">
        <f t="shared" si="46"/>
        <v>0</v>
      </c>
      <c r="Q1478" s="1"/>
      <c r="S1478">
        <v>148080</v>
      </c>
    </row>
    <row r="1479" spans="1:19" x14ac:dyDescent="0.3">
      <c r="A1479">
        <v>148134</v>
      </c>
      <c r="C1479" t="s">
        <v>113</v>
      </c>
      <c r="D1479" t="s">
        <v>129</v>
      </c>
      <c r="E1479" t="s">
        <v>112</v>
      </c>
      <c r="F1479" t="s">
        <v>61</v>
      </c>
      <c r="G1479" t="s">
        <v>112</v>
      </c>
      <c r="H1479" t="s">
        <v>61</v>
      </c>
      <c r="I1479">
        <f t="shared" si="47"/>
        <v>0</v>
      </c>
      <c r="J1479">
        <v>148134</v>
      </c>
      <c r="K1479">
        <v>24</v>
      </c>
      <c r="L1479">
        <v>650</v>
      </c>
      <c r="M1479">
        <v>726</v>
      </c>
      <c r="N1479" s="128">
        <v>-0.91028865732423037</v>
      </c>
      <c r="O1479" s="1">
        <v>42983</v>
      </c>
      <c r="P1479">
        <f t="shared" si="46"/>
        <v>0</v>
      </c>
      <c r="Q1479" s="1"/>
      <c r="S1479">
        <v>148134</v>
      </c>
    </row>
    <row r="1480" spans="1:19" x14ac:dyDescent="0.3">
      <c r="A1480">
        <v>148156</v>
      </c>
      <c r="C1480" t="s">
        <v>111</v>
      </c>
      <c r="D1480" t="s">
        <v>130</v>
      </c>
      <c r="E1480" t="s">
        <v>112</v>
      </c>
      <c r="F1480" t="s">
        <v>61</v>
      </c>
      <c r="G1480" t="s">
        <v>112</v>
      </c>
      <c r="H1480" t="s">
        <v>61</v>
      </c>
      <c r="I1480">
        <f t="shared" si="47"/>
        <v>0</v>
      </c>
      <c r="J1480">
        <v>148156</v>
      </c>
      <c r="K1480">
        <v>27</v>
      </c>
      <c r="L1480">
        <v>970</v>
      </c>
      <c r="M1480">
        <v>1153</v>
      </c>
      <c r="N1480" s="128">
        <v>-1.380142539311437</v>
      </c>
      <c r="O1480" s="1">
        <v>43092</v>
      </c>
      <c r="P1480">
        <f t="shared" si="46"/>
        <v>0</v>
      </c>
      <c r="Q1480" s="1"/>
      <c r="S1480">
        <v>148156</v>
      </c>
    </row>
    <row r="1481" spans="1:19" x14ac:dyDescent="0.3">
      <c r="A1481">
        <v>148172</v>
      </c>
      <c r="C1481" t="s">
        <v>113</v>
      </c>
      <c r="D1481" t="s">
        <v>129</v>
      </c>
      <c r="E1481" t="s">
        <v>112</v>
      </c>
      <c r="F1481" t="s">
        <v>61</v>
      </c>
      <c r="G1481" t="s">
        <v>112</v>
      </c>
      <c r="H1481" t="s">
        <v>61</v>
      </c>
      <c r="I1481">
        <f t="shared" si="47"/>
        <v>0</v>
      </c>
      <c r="J1481">
        <v>148172</v>
      </c>
      <c r="K1481">
        <v>27</v>
      </c>
      <c r="L1481">
        <v>835</v>
      </c>
      <c r="M1481">
        <v>1108</v>
      </c>
      <c r="N1481" s="128">
        <v>-2.1425207973630513</v>
      </c>
      <c r="O1481" s="1">
        <v>42894</v>
      </c>
      <c r="P1481">
        <f t="shared" si="46"/>
        <v>0</v>
      </c>
      <c r="Q1481" s="1"/>
      <c r="S1481">
        <v>148172</v>
      </c>
    </row>
    <row r="1482" spans="1:19" x14ac:dyDescent="0.3">
      <c r="A1482">
        <v>148191</v>
      </c>
      <c r="C1482" t="s">
        <v>111</v>
      </c>
      <c r="D1482" t="s">
        <v>130</v>
      </c>
      <c r="E1482" t="s">
        <v>112</v>
      </c>
      <c r="F1482" t="s">
        <v>61</v>
      </c>
      <c r="G1482" t="s">
        <v>112</v>
      </c>
      <c r="H1482" t="s">
        <v>61</v>
      </c>
      <c r="I1482">
        <f t="shared" si="47"/>
        <v>0</v>
      </c>
      <c r="J1482">
        <v>148191</v>
      </c>
      <c r="K1482">
        <v>22</v>
      </c>
      <c r="L1482">
        <v>490</v>
      </c>
      <c r="M1482">
        <v>559</v>
      </c>
      <c r="N1482" s="128">
        <v>-1.0733452593917712</v>
      </c>
      <c r="O1482" s="1">
        <v>42970</v>
      </c>
      <c r="P1482">
        <f t="shared" si="46"/>
        <v>0</v>
      </c>
      <c r="Q1482" s="1"/>
      <c r="S1482">
        <v>148191</v>
      </c>
    </row>
    <row r="1483" spans="1:19" x14ac:dyDescent="0.3">
      <c r="A1483">
        <v>148192</v>
      </c>
      <c r="C1483" t="s">
        <v>113</v>
      </c>
      <c r="D1483" t="s">
        <v>129</v>
      </c>
      <c r="E1483" t="s">
        <v>112</v>
      </c>
      <c r="F1483" t="s">
        <v>61</v>
      </c>
      <c r="G1483" t="s">
        <v>114</v>
      </c>
      <c r="H1483" t="s">
        <v>60</v>
      </c>
      <c r="I1483">
        <f t="shared" si="47"/>
        <v>0</v>
      </c>
      <c r="J1483">
        <v>148192</v>
      </c>
      <c r="K1483">
        <v>27</v>
      </c>
      <c r="L1483">
        <v>700</v>
      </c>
      <c r="M1483">
        <v>1082</v>
      </c>
      <c r="N1483" s="128">
        <v>-3.0699991963352886</v>
      </c>
      <c r="O1483" s="1">
        <v>42986</v>
      </c>
      <c r="P1483">
        <f t="shared" si="46"/>
        <v>0</v>
      </c>
      <c r="Q1483" s="1"/>
      <c r="S1483">
        <v>148192</v>
      </c>
    </row>
    <row r="1484" spans="1:19" x14ac:dyDescent="0.3">
      <c r="A1484">
        <v>148218</v>
      </c>
      <c r="C1484" t="s">
        <v>113</v>
      </c>
      <c r="D1484" t="s">
        <v>129</v>
      </c>
      <c r="E1484" t="s">
        <v>112</v>
      </c>
      <c r="F1484" t="s">
        <v>61</v>
      </c>
      <c r="G1484" t="s">
        <v>112</v>
      </c>
      <c r="H1484" t="s">
        <v>61</v>
      </c>
      <c r="I1484">
        <f t="shared" si="47"/>
        <v>0</v>
      </c>
      <c r="J1484">
        <v>148218</v>
      </c>
      <c r="K1484">
        <v>27</v>
      </c>
      <c r="L1484">
        <v>1219</v>
      </c>
      <c r="M1484">
        <v>1148</v>
      </c>
      <c r="N1484" s="128">
        <v>0.53779730343887289</v>
      </c>
      <c r="O1484" s="1">
        <v>42988</v>
      </c>
      <c r="P1484">
        <f t="shared" si="46"/>
        <v>0</v>
      </c>
      <c r="Q1484" s="1"/>
      <c r="S1484">
        <v>148218</v>
      </c>
    </row>
    <row r="1485" spans="1:19" x14ac:dyDescent="0.3">
      <c r="A1485">
        <v>148220</v>
      </c>
      <c r="C1485" t="s">
        <v>111</v>
      </c>
      <c r="D1485" t="s">
        <v>130</v>
      </c>
      <c r="E1485" t="s">
        <v>112</v>
      </c>
      <c r="F1485" t="s">
        <v>61</v>
      </c>
      <c r="G1485" t="s">
        <v>112</v>
      </c>
      <c r="H1485" t="s">
        <v>61</v>
      </c>
      <c r="I1485">
        <f t="shared" si="47"/>
        <v>0</v>
      </c>
      <c r="J1485">
        <v>148220</v>
      </c>
      <c r="K1485">
        <v>24</v>
      </c>
      <c r="L1485">
        <v>781</v>
      </c>
      <c r="M1485">
        <v>781</v>
      </c>
      <c r="N1485" s="128">
        <v>0</v>
      </c>
      <c r="O1485" s="1">
        <v>42999</v>
      </c>
      <c r="P1485">
        <f t="shared" si="46"/>
        <v>0</v>
      </c>
      <c r="Q1485" s="1"/>
      <c r="S1485">
        <v>148220</v>
      </c>
    </row>
    <row r="1486" spans="1:19" x14ac:dyDescent="0.3">
      <c r="A1486">
        <v>148226</v>
      </c>
      <c r="C1486" t="s">
        <v>113</v>
      </c>
      <c r="D1486" t="s">
        <v>129</v>
      </c>
      <c r="E1486" t="s">
        <v>112</v>
      </c>
      <c r="F1486" t="s">
        <v>61</v>
      </c>
      <c r="G1486" t="s">
        <v>112</v>
      </c>
      <c r="H1486" t="s">
        <v>61</v>
      </c>
      <c r="I1486">
        <f t="shared" si="47"/>
        <v>0</v>
      </c>
      <c r="J1486">
        <v>148226</v>
      </c>
      <c r="K1486">
        <v>24</v>
      </c>
      <c r="L1486">
        <v>745</v>
      </c>
      <c r="M1486">
        <v>763</v>
      </c>
      <c r="N1486" s="128">
        <v>-0.20513989401105476</v>
      </c>
      <c r="O1486" s="1">
        <v>43105</v>
      </c>
      <c r="P1486">
        <f t="shared" si="46"/>
        <v>0</v>
      </c>
      <c r="Q1486" s="1"/>
      <c r="S1486">
        <v>148226</v>
      </c>
    </row>
    <row r="1487" spans="1:19" x14ac:dyDescent="0.3">
      <c r="A1487">
        <v>148230</v>
      </c>
      <c r="C1487" t="s">
        <v>111</v>
      </c>
      <c r="D1487" t="s">
        <v>130</v>
      </c>
      <c r="E1487" t="s">
        <v>112</v>
      </c>
      <c r="F1487" t="s">
        <v>61</v>
      </c>
      <c r="G1487" t="s">
        <v>112</v>
      </c>
      <c r="H1487" t="s">
        <v>61</v>
      </c>
      <c r="I1487">
        <f t="shared" si="47"/>
        <v>0</v>
      </c>
      <c r="J1487">
        <v>148230</v>
      </c>
      <c r="K1487">
        <v>27</v>
      </c>
      <c r="L1487">
        <v>935</v>
      </c>
      <c r="M1487">
        <v>1153</v>
      </c>
      <c r="N1487" s="128">
        <v>-1.6441042271578867</v>
      </c>
      <c r="O1487" s="1">
        <v>43092</v>
      </c>
      <c r="P1487">
        <f t="shared" si="46"/>
        <v>0</v>
      </c>
      <c r="Q1487" s="1"/>
      <c r="S1487">
        <v>148230</v>
      </c>
    </row>
    <row r="1488" spans="1:19" x14ac:dyDescent="0.3">
      <c r="A1488">
        <v>148240</v>
      </c>
      <c r="C1488" t="s">
        <v>113</v>
      </c>
      <c r="D1488" t="s">
        <v>129</v>
      </c>
      <c r="E1488" t="s">
        <v>112</v>
      </c>
      <c r="F1488" t="s">
        <v>61</v>
      </c>
      <c r="G1488" t="s">
        <v>112</v>
      </c>
      <c r="H1488" t="s">
        <v>61</v>
      </c>
      <c r="I1488">
        <f t="shared" si="47"/>
        <v>0</v>
      </c>
      <c r="J1488">
        <v>148240</v>
      </c>
      <c r="K1488">
        <v>26</v>
      </c>
      <c r="L1488">
        <v>780</v>
      </c>
      <c r="M1488">
        <v>933</v>
      </c>
      <c r="N1488" s="128">
        <v>-1.4259751153362226</v>
      </c>
      <c r="O1488" s="1">
        <v>43046</v>
      </c>
      <c r="P1488">
        <f t="shared" si="46"/>
        <v>0</v>
      </c>
      <c r="Q1488" s="1"/>
      <c r="S1488">
        <v>148240</v>
      </c>
    </row>
    <row r="1489" spans="1:19" x14ac:dyDescent="0.3">
      <c r="A1489">
        <v>148258</v>
      </c>
      <c r="C1489" t="s">
        <v>111</v>
      </c>
      <c r="D1489" t="s">
        <v>130</v>
      </c>
      <c r="E1489" t="s">
        <v>112</v>
      </c>
      <c r="F1489" t="s">
        <v>61</v>
      </c>
      <c r="G1489" t="s">
        <v>112</v>
      </c>
      <c r="H1489" t="s">
        <v>61</v>
      </c>
      <c r="I1489">
        <f t="shared" si="47"/>
        <v>0</v>
      </c>
      <c r="J1489">
        <v>148258</v>
      </c>
      <c r="K1489">
        <v>25</v>
      </c>
      <c r="L1489">
        <v>795</v>
      </c>
      <c r="M1489">
        <v>858</v>
      </c>
      <c r="N1489" s="128">
        <v>-0.63849194283976896</v>
      </c>
      <c r="O1489" s="1">
        <v>42915</v>
      </c>
      <c r="P1489">
        <f t="shared" si="46"/>
        <v>0</v>
      </c>
      <c r="Q1489" s="1"/>
      <c r="S1489">
        <v>148258</v>
      </c>
    </row>
    <row r="1490" spans="1:19" x14ac:dyDescent="0.3">
      <c r="A1490">
        <v>148290</v>
      </c>
      <c r="C1490" t="s">
        <v>113</v>
      </c>
      <c r="D1490" t="s">
        <v>129</v>
      </c>
      <c r="E1490" t="s">
        <v>112</v>
      </c>
      <c r="F1490" t="s">
        <v>61</v>
      </c>
      <c r="G1490" t="s">
        <v>112</v>
      </c>
      <c r="H1490" t="s">
        <v>61</v>
      </c>
      <c r="I1490">
        <f t="shared" si="47"/>
        <v>0</v>
      </c>
      <c r="J1490">
        <v>148290</v>
      </c>
      <c r="K1490">
        <v>25</v>
      </c>
      <c r="L1490">
        <v>526</v>
      </c>
      <c r="M1490">
        <v>819</v>
      </c>
      <c r="N1490" s="128">
        <v>-3.1108987630726759</v>
      </c>
      <c r="O1490" s="1">
        <v>42929</v>
      </c>
      <c r="P1490">
        <f t="shared" si="46"/>
        <v>0</v>
      </c>
      <c r="Q1490" s="1"/>
      <c r="S1490">
        <v>148290</v>
      </c>
    </row>
    <row r="1491" spans="1:19" x14ac:dyDescent="0.3">
      <c r="A1491">
        <v>148301</v>
      </c>
      <c r="C1491" t="s">
        <v>113</v>
      </c>
      <c r="D1491" t="s">
        <v>129</v>
      </c>
      <c r="E1491" t="s">
        <v>112</v>
      </c>
      <c r="F1491" t="s">
        <v>61</v>
      </c>
      <c r="G1491" t="s">
        <v>112</v>
      </c>
      <c r="H1491" t="s">
        <v>61</v>
      </c>
      <c r="I1491">
        <f t="shared" si="47"/>
        <v>0</v>
      </c>
      <c r="J1491">
        <v>148301</v>
      </c>
      <c r="K1491">
        <v>22</v>
      </c>
      <c r="L1491">
        <v>518</v>
      </c>
      <c r="M1491">
        <v>543</v>
      </c>
      <c r="N1491" s="128">
        <v>-0.4003523100328289</v>
      </c>
      <c r="O1491" s="1">
        <v>42795</v>
      </c>
      <c r="P1491">
        <f t="shared" si="46"/>
        <v>0</v>
      </c>
      <c r="Q1491" s="1"/>
      <c r="S1491">
        <v>148301</v>
      </c>
    </row>
    <row r="1492" spans="1:19" x14ac:dyDescent="0.3">
      <c r="A1492">
        <v>148394</v>
      </c>
      <c r="C1492" t="s">
        <v>113</v>
      </c>
      <c r="D1492" t="s">
        <v>129</v>
      </c>
      <c r="E1492" t="s">
        <v>112</v>
      </c>
      <c r="F1492" t="s">
        <v>61</v>
      </c>
      <c r="G1492" t="s">
        <v>112</v>
      </c>
      <c r="H1492" t="s">
        <v>61</v>
      </c>
      <c r="I1492">
        <f t="shared" si="47"/>
        <v>0</v>
      </c>
      <c r="J1492">
        <v>148394</v>
      </c>
      <c r="K1492">
        <v>25</v>
      </c>
      <c r="L1492">
        <v>810</v>
      </c>
      <c r="M1492">
        <v>854</v>
      </c>
      <c r="N1492" s="128">
        <v>-0.44801954994399751</v>
      </c>
      <c r="O1492" s="1">
        <v>42948</v>
      </c>
      <c r="P1492">
        <f t="shared" si="46"/>
        <v>0</v>
      </c>
      <c r="Q1492" s="1"/>
      <c r="S1492">
        <v>148394</v>
      </c>
    </row>
    <row r="1493" spans="1:19" x14ac:dyDescent="0.3">
      <c r="A1493">
        <v>148396</v>
      </c>
      <c r="C1493" t="s">
        <v>113</v>
      </c>
      <c r="D1493" t="s">
        <v>129</v>
      </c>
      <c r="E1493" t="s">
        <v>112</v>
      </c>
      <c r="F1493" t="s">
        <v>61</v>
      </c>
      <c r="G1493" t="s">
        <v>112</v>
      </c>
      <c r="H1493" t="s">
        <v>61</v>
      </c>
      <c r="I1493">
        <f t="shared" si="47"/>
        <v>0</v>
      </c>
      <c r="J1493">
        <v>148396</v>
      </c>
      <c r="K1493">
        <v>24</v>
      </c>
      <c r="L1493">
        <v>775</v>
      </c>
      <c r="M1493">
        <v>708</v>
      </c>
      <c r="N1493" s="128">
        <v>0.82289363792679926</v>
      </c>
      <c r="O1493" s="1">
        <v>43045</v>
      </c>
      <c r="P1493">
        <f t="shared" si="46"/>
        <v>0</v>
      </c>
      <c r="Q1493" s="1"/>
      <c r="S1493">
        <v>148396</v>
      </c>
    </row>
    <row r="1494" spans="1:19" x14ac:dyDescent="0.3">
      <c r="A1494">
        <v>148399</v>
      </c>
      <c r="C1494" t="s">
        <v>113</v>
      </c>
      <c r="D1494" t="s">
        <v>129</v>
      </c>
      <c r="E1494" t="s">
        <v>112</v>
      </c>
      <c r="F1494" t="s">
        <v>61</v>
      </c>
      <c r="G1494" t="s">
        <v>112</v>
      </c>
      <c r="H1494" t="s">
        <v>61</v>
      </c>
      <c r="I1494">
        <f t="shared" si="47"/>
        <v>0</v>
      </c>
      <c r="J1494">
        <v>148399</v>
      </c>
      <c r="K1494">
        <v>24</v>
      </c>
      <c r="L1494">
        <v>655</v>
      </c>
      <c r="M1494">
        <v>688</v>
      </c>
      <c r="N1494" s="128">
        <v>-0.4170879676440849</v>
      </c>
      <c r="O1494" s="1">
        <v>43103</v>
      </c>
      <c r="P1494">
        <f t="shared" si="46"/>
        <v>0</v>
      </c>
      <c r="Q1494" s="1"/>
      <c r="S1494">
        <v>148399</v>
      </c>
    </row>
    <row r="1495" spans="1:19" x14ac:dyDescent="0.3">
      <c r="A1495">
        <v>148400</v>
      </c>
      <c r="C1495" t="s">
        <v>111</v>
      </c>
      <c r="D1495" t="s">
        <v>130</v>
      </c>
      <c r="E1495" t="s">
        <v>112</v>
      </c>
      <c r="F1495" t="s">
        <v>61</v>
      </c>
      <c r="G1495" t="s">
        <v>112</v>
      </c>
      <c r="H1495" t="s">
        <v>61</v>
      </c>
      <c r="I1495">
        <f t="shared" si="47"/>
        <v>0</v>
      </c>
      <c r="J1495">
        <v>148400</v>
      </c>
      <c r="K1495">
        <v>23</v>
      </c>
      <c r="L1495">
        <v>522</v>
      </c>
      <c r="M1495">
        <v>573</v>
      </c>
      <c r="N1495" s="128">
        <v>-0.77395857045299343</v>
      </c>
      <c r="O1495" s="1">
        <v>42935</v>
      </c>
      <c r="P1495">
        <f t="shared" si="46"/>
        <v>0</v>
      </c>
      <c r="Q1495" s="1"/>
      <c r="S1495">
        <v>148400</v>
      </c>
    </row>
    <row r="1496" spans="1:19" x14ac:dyDescent="0.3">
      <c r="A1496">
        <v>148401</v>
      </c>
      <c r="C1496" t="s">
        <v>113</v>
      </c>
      <c r="D1496" t="s">
        <v>129</v>
      </c>
      <c r="E1496" t="s">
        <v>112</v>
      </c>
      <c r="F1496" t="s">
        <v>61</v>
      </c>
      <c r="G1496" t="s">
        <v>112</v>
      </c>
      <c r="H1496" t="s">
        <v>61</v>
      </c>
      <c r="I1496">
        <f t="shared" si="47"/>
        <v>0</v>
      </c>
      <c r="J1496">
        <v>148401</v>
      </c>
      <c r="K1496">
        <v>27</v>
      </c>
      <c r="L1496">
        <v>1138</v>
      </c>
      <c r="M1496">
        <v>1222</v>
      </c>
      <c r="N1496" s="128">
        <v>-0.59773713797765604</v>
      </c>
      <c r="O1496" s="1">
        <v>43044</v>
      </c>
      <c r="P1496">
        <f t="shared" si="46"/>
        <v>0</v>
      </c>
      <c r="Q1496" s="1"/>
      <c r="S1496">
        <v>148401</v>
      </c>
    </row>
    <row r="1497" spans="1:19" x14ac:dyDescent="0.3">
      <c r="A1497">
        <v>148402</v>
      </c>
      <c r="C1497" t="s">
        <v>111</v>
      </c>
      <c r="D1497" t="s">
        <v>130</v>
      </c>
      <c r="E1497" t="s">
        <v>112</v>
      </c>
      <c r="F1497" t="s">
        <v>61</v>
      </c>
      <c r="G1497" t="s">
        <v>112</v>
      </c>
      <c r="H1497" t="s">
        <v>61</v>
      </c>
      <c r="I1497">
        <f t="shared" si="47"/>
        <v>0</v>
      </c>
      <c r="J1497">
        <v>148402</v>
      </c>
      <c r="K1497">
        <v>23</v>
      </c>
      <c r="L1497">
        <v>517</v>
      </c>
      <c r="M1497">
        <v>573</v>
      </c>
      <c r="N1497" s="128">
        <v>-0.84983686167387518</v>
      </c>
      <c r="O1497" s="1">
        <v>42935</v>
      </c>
      <c r="P1497">
        <f t="shared" si="46"/>
        <v>0</v>
      </c>
      <c r="Q1497" s="1"/>
      <c r="S1497">
        <v>148402</v>
      </c>
    </row>
    <row r="1498" spans="1:19" x14ac:dyDescent="0.3">
      <c r="A1498">
        <v>148415</v>
      </c>
      <c r="C1498" t="s">
        <v>113</v>
      </c>
      <c r="D1498" t="s">
        <v>129</v>
      </c>
      <c r="E1498" t="s">
        <v>112</v>
      </c>
      <c r="F1498" t="s">
        <v>61</v>
      </c>
      <c r="G1498" t="s">
        <v>112</v>
      </c>
      <c r="H1498" t="s">
        <v>61</v>
      </c>
      <c r="I1498">
        <f t="shared" si="47"/>
        <v>0</v>
      </c>
      <c r="J1498">
        <v>148415</v>
      </c>
      <c r="K1498">
        <v>24</v>
      </c>
      <c r="L1498">
        <v>577</v>
      </c>
      <c r="M1498">
        <v>726</v>
      </c>
      <c r="N1498" s="128">
        <v>-1.78464486764882</v>
      </c>
      <c r="O1498" s="1">
        <v>42857</v>
      </c>
      <c r="P1498">
        <f t="shared" si="46"/>
        <v>0</v>
      </c>
      <c r="Q1498" s="1"/>
      <c r="S1498">
        <v>148415</v>
      </c>
    </row>
    <row r="1499" spans="1:19" x14ac:dyDescent="0.3">
      <c r="A1499">
        <v>148440</v>
      </c>
      <c r="C1499" t="s">
        <v>113</v>
      </c>
      <c r="D1499" t="s">
        <v>129</v>
      </c>
      <c r="E1499" t="s">
        <v>112</v>
      </c>
      <c r="F1499" t="s">
        <v>61</v>
      </c>
      <c r="G1499" t="s">
        <v>112</v>
      </c>
      <c r="H1499" t="s">
        <v>61</v>
      </c>
      <c r="I1499">
        <f t="shared" si="47"/>
        <v>0</v>
      </c>
      <c r="J1499">
        <v>148440</v>
      </c>
      <c r="K1499">
        <v>24</v>
      </c>
      <c r="L1499">
        <v>740</v>
      </c>
      <c r="M1499">
        <v>759</v>
      </c>
      <c r="N1499" s="128">
        <v>-0.21767772240362029</v>
      </c>
      <c r="O1499" s="1">
        <v>43097</v>
      </c>
      <c r="P1499">
        <f t="shared" si="46"/>
        <v>0</v>
      </c>
      <c r="Q1499" s="1"/>
      <c r="S1499">
        <v>148440</v>
      </c>
    </row>
    <row r="1500" spans="1:19" x14ac:dyDescent="0.3">
      <c r="A1500">
        <v>148443</v>
      </c>
      <c r="C1500" t="s">
        <v>113</v>
      </c>
      <c r="D1500" t="s">
        <v>129</v>
      </c>
      <c r="E1500" t="s">
        <v>112</v>
      </c>
      <c r="F1500" t="s">
        <v>61</v>
      </c>
      <c r="G1500" t="s">
        <v>114</v>
      </c>
      <c r="H1500" t="s">
        <v>60</v>
      </c>
      <c r="I1500">
        <f t="shared" si="47"/>
        <v>0</v>
      </c>
      <c r="J1500">
        <v>148443</v>
      </c>
      <c r="K1500">
        <v>24</v>
      </c>
      <c r="L1500">
        <v>640</v>
      </c>
      <c r="M1500">
        <v>741</v>
      </c>
      <c r="N1500" s="128">
        <v>-1.1852373408437482</v>
      </c>
      <c r="O1500" s="1">
        <v>43089</v>
      </c>
      <c r="P1500">
        <f t="shared" si="46"/>
        <v>0</v>
      </c>
      <c r="Q1500" s="1"/>
      <c r="S1500">
        <v>148443</v>
      </c>
    </row>
    <row r="1501" spans="1:19" x14ac:dyDescent="0.3">
      <c r="A1501">
        <v>148455</v>
      </c>
      <c r="C1501" t="s">
        <v>113</v>
      </c>
      <c r="D1501" t="s">
        <v>129</v>
      </c>
      <c r="E1501" t="s">
        <v>112</v>
      </c>
      <c r="F1501" t="s">
        <v>61</v>
      </c>
      <c r="G1501" t="s">
        <v>112</v>
      </c>
      <c r="H1501" t="s">
        <v>61</v>
      </c>
      <c r="I1501">
        <f t="shared" si="47"/>
        <v>0</v>
      </c>
      <c r="J1501">
        <v>148455</v>
      </c>
      <c r="K1501">
        <v>26</v>
      </c>
      <c r="L1501">
        <v>1005</v>
      </c>
      <c r="M1501">
        <v>979</v>
      </c>
      <c r="N1501" s="128">
        <v>0.23093662566061196</v>
      </c>
      <c r="O1501" s="1">
        <v>43087</v>
      </c>
      <c r="P1501">
        <f t="shared" si="46"/>
        <v>0</v>
      </c>
      <c r="Q1501" s="1"/>
      <c r="S1501">
        <v>148455</v>
      </c>
    </row>
    <row r="1502" spans="1:19" x14ac:dyDescent="0.3">
      <c r="A1502">
        <v>148478</v>
      </c>
      <c r="C1502" t="s">
        <v>113</v>
      </c>
      <c r="D1502" t="s">
        <v>129</v>
      </c>
      <c r="E1502" t="s">
        <v>112</v>
      </c>
      <c r="F1502" t="s">
        <v>61</v>
      </c>
      <c r="G1502" t="s">
        <v>112</v>
      </c>
      <c r="H1502" t="s">
        <v>61</v>
      </c>
      <c r="I1502">
        <f t="shared" si="47"/>
        <v>0</v>
      </c>
      <c r="J1502">
        <v>148478</v>
      </c>
      <c r="K1502">
        <v>27</v>
      </c>
      <c r="L1502">
        <v>1595</v>
      </c>
      <c r="M1502">
        <v>1194</v>
      </c>
      <c r="N1502" s="128">
        <v>2.9203990969339451</v>
      </c>
      <c r="O1502" s="1">
        <v>42993</v>
      </c>
      <c r="P1502">
        <f t="shared" si="46"/>
        <v>0</v>
      </c>
      <c r="Q1502" s="1"/>
      <c r="S1502">
        <v>148478</v>
      </c>
    </row>
    <row r="1503" spans="1:19" x14ac:dyDescent="0.3">
      <c r="A1503">
        <v>148510</v>
      </c>
      <c r="C1503" t="s">
        <v>113</v>
      </c>
      <c r="D1503" t="s">
        <v>129</v>
      </c>
      <c r="E1503" t="s">
        <v>112</v>
      </c>
      <c r="F1503" t="s">
        <v>61</v>
      </c>
      <c r="G1503" t="s">
        <v>114</v>
      </c>
      <c r="H1503" t="s">
        <v>60</v>
      </c>
      <c r="I1503">
        <f t="shared" si="47"/>
        <v>0</v>
      </c>
      <c r="J1503">
        <v>148510</v>
      </c>
      <c r="K1503">
        <v>26</v>
      </c>
      <c r="L1503">
        <v>810</v>
      </c>
      <c r="M1503">
        <v>979</v>
      </c>
      <c r="N1503" s="128">
        <v>-1.5010880667939779</v>
      </c>
      <c r="O1503" s="1">
        <v>42984</v>
      </c>
      <c r="P1503">
        <f t="shared" si="46"/>
        <v>0</v>
      </c>
      <c r="Q1503" s="1"/>
      <c r="S1503">
        <v>148510</v>
      </c>
    </row>
    <row r="1504" spans="1:19" x14ac:dyDescent="0.3">
      <c r="A1504">
        <v>148534</v>
      </c>
      <c r="C1504" t="s">
        <v>113</v>
      </c>
      <c r="D1504" t="s">
        <v>129</v>
      </c>
      <c r="E1504" t="s">
        <v>112</v>
      </c>
      <c r="F1504" t="s">
        <v>61</v>
      </c>
      <c r="G1504" t="s">
        <v>112</v>
      </c>
      <c r="H1504" t="s">
        <v>61</v>
      </c>
      <c r="I1504">
        <f t="shared" si="47"/>
        <v>0</v>
      </c>
      <c r="J1504">
        <v>148534</v>
      </c>
      <c r="K1504">
        <v>27</v>
      </c>
      <c r="L1504">
        <v>814</v>
      </c>
      <c r="M1504">
        <v>1131</v>
      </c>
      <c r="N1504" s="128">
        <v>-2.437242917003037</v>
      </c>
      <c r="O1504" s="1">
        <v>43130</v>
      </c>
      <c r="P1504">
        <f t="shared" si="46"/>
        <v>0</v>
      </c>
      <c r="Q1504" s="1"/>
      <c r="S1504">
        <v>148534</v>
      </c>
    </row>
    <row r="1505" spans="1:19" x14ac:dyDescent="0.3">
      <c r="A1505">
        <v>148595</v>
      </c>
      <c r="C1505" t="s">
        <v>113</v>
      </c>
      <c r="D1505" t="s">
        <v>129</v>
      </c>
      <c r="E1505" t="s">
        <v>112</v>
      </c>
      <c r="F1505" t="s">
        <v>61</v>
      </c>
      <c r="G1505" t="s">
        <v>112</v>
      </c>
      <c r="H1505" t="s">
        <v>61</v>
      </c>
      <c r="I1505">
        <f t="shared" si="47"/>
        <v>0</v>
      </c>
      <c r="J1505">
        <v>148595</v>
      </c>
      <c r="K1505">
        <v>24</v>
      </c>
      <c r="L1505">
        <v>660</v>
      </c>
      <c r="M1505">
        <v>763</v>
      </c>
      <c r="N1505" s="128">
        <v>-1.1738560601743688</v>
      </c>
      <c r="O1505" s="1">
        <v>43123</v>
      </c>
      <c r="P1505">
        <f t="shared" si="46"/>
        <v>0</v>
      </c>
      <c r="Q1505" s="1"/>
      <c r="S1505">
        <v>148595</v>
      </c>
    </row>
    <row r="1506" spans="1:19" x14ac:dyDescent="0.3">
      <c r="A1506">
        <v>148613</v>
      </c>
      <c r="C1506" t="s">
        <v>113</v>
      </c>
      <c r="D1506" t="s">
        <v>129</v>
      </c>
      <c r="E1506" t="s">
        <v>114</v>
      </c>
      <c r="F1506" t="s">
        <v>60</v>
      </c>
      <c r="G1506" t="s">
        <v>112</v>
      </c>
      <c r="H1506" t="s">
        <v>61</v>
      </c>
      <c r="I1506">
        <f t="shared" si="47"/>
        <v>0</v>
      </c>
      <c r="J1506">
        <v>148613</v>
      </c>
      <c r="K1506">
        <v>24</v>
      </c>
      <c r="L1506">
        <v>745</v>
      </c>
      <c r="M1506">
        <v>778</v>
      </c>
      <c r="N1506" s="128">
        <v>-0.36883871688834247</v>
      </c>
      <c r="O1506" s="1">
        <v>42962</v>
      </c>
      <c r="P1506">
        <f t="shared" si="46"/>
        <v>0</v>
      </c>
      <c r="Q1506" s="1"/>
      <c r="S1506">
        <v>148613</v>
      </c>
    </row>
    <row r="1507" spans="1:19" x14ac:dyDescent="0.3">
      <c r="A1507">
        <v>148667</v>
      </c>
      <c r="C1507" t="s">
        <v>113</v>
      </c>
      <c r="D1507" t="s">
        <v>129</v>
      </c>
      <c r="E1507" t="s">
        <v>114</v>
      </c>
      <c r="F1507" t="s">
        <v>60</v>
      </c>
      <c r="G1507" t="s">
        <v>112</v>
      </c>
      <c r="H1507" t="s">
        <v>61</v>
      </c>
      <c r="I1507">
        <f t="shared" si="47"/>
        <v>0</v>
      </c>
      <c r="J1507">
        <v>148667</v>
      </c>
      <c r="K1507">
        <v>27</v>
      </c>
      <c r="L1507">
        <v>949</v>
      </c>
      <c r="M1507">
        <v>1199</v>
      </c>
      <c r="N1507" s="128">
        <v>-1.8131051238350797</v>
      </c>
      <c r="O1507" s="1">
        <v>43089</v>
      </c>
      <c r="P1507">
        <f t="shared" si="46"/>
        <v>0</v>
      </c>
      <c r="Q1507" s="1"/>
      <c r="S1507">
        <v>148667</v>
      </c>
    </row>
    <row r="1508" spans="1:19" x14ac:dyDescent="0.3">
      <c r="A1508">
        <v>148680</v>
      </c>
      <c r="C1508" t="s">
        <v>113</v>
      </c>
      <c r="D1508" t="s">
        <v>129</v>
      </c>
      <c r="E1508" t="s">
        <v>112</v>
      </c>
      <c r="F1508" t="s">
        <v>61</v>
      </c>
      <c r="G1508" t="s">
        <v>112</v>
      </c>
      <c r="H1508" t="s">
        <v>61</v>
      </c>
      <c r="I1508">
        <f t="shared" si="47"/>
        <v>0</v>
      </c>
      <c r="J1508">
        <v>148680</v>
      </c>
      <c r="K1508">
        <v>27</v>
      </c>
      <c r="L1508">
        <v>1120</v>
      </c>
      <c r="M1508">
        <v>1153</v>
      </c>
      <c r="N1508" s="128">
        <v>-0.24887816282665259</v>
      </c>
      <c r="O1508" s="1">
        <v>43068</v>
      </c>
      <c r="P1508">
        <f t="shared" si="46"/>
        <v>0</v>
      </c>
      <c r="Q1508" s="1"/>
      <c r="S1508">
        <v>148680</v>
      </c>
    </row>
    <row r="1509" spans="1:19" x14ac:dyDescent="0.3">
      <c r="A1509">
        <v>148788</v>
      </c>
      <c r="C1509" t="s">
        <v>111</v>
      </c>
      <c r="D1509" t="s">
        <v>130</v>
      </c>
      <c r="E1509" t="s">
        <v>112</v>
      </c>
      <c r="F1509" t="s">
        <v>61</v>
      </c>
      <c r="G1509" t="s">
        <v>112</v>
      </c>
      <c r="H1509" t="s">
        <v>61</v>
      </c>
      <c r="I1509">
        <f t="shared" si="47"/>
        <v>0</v>
      </c>
      <c r="J1509">
        <v>148788</v>
      </c>
      <c r="K1509">
        <v>24</v>
      </c>
      <c r="L1509">
        <v>685</v>
      </c>
      <c r="M1509">
        <v>691</v>
      </c>
      <c r="N1509" s="128">
        <v>-7.5504939281444652E-2</v>
      </c>
      <c r="O1509" s="1">
        <v>43180</v>
      </c>
      <c r="P1509">
        <f t="shared" si="46"/>
        <v>0</v>
      </c>
      <c r="Q1509" s="1"/>
      <c r="S1509">
        <v>148788</v>
      </c>
    </row>
    <row r="1510" spans="1:19" x14ac:dyDescent="0.3">
      <c r="A1510">
        <v>148800</v>
      </c>
      <c r="C1510" t="s">
        <v>111</v>
      </c>
      <c r="D1510" t="s">
        <v>130</v>
      </c>
      <c r="E1510" t="s">
        <v>112</v>
      </c>
      <c r="F1510" t="s">
        <v>61</v>
      </c>
      <c r="G1510" t="s">
        <v>112</v>
      </c>
      <c r="H1510" t="s">
        <v>61</v>
      </c>
      <c r="I1510">
        <f t="shared" si="47"/>
        <v>0</v>
      </c>
      <c r="J1510">
        <v>148800</v>
      </c>
      <c r="K1510">
        <v>22</v>
      </c>
      <c r="L1510">
        <v>485</v>
      </c>
      <c r="M1510">
        <v>513</v>
      </c>
      <c r="N1510" s="128">
        <v>-0.47461649292312902</v>
      </c>
      <c r="O1510" s="1">
        <v>43126</v>
      </c>
      <c r="P1510">
        <f t="shared" si="46"/>
        <v>0</v>
      </c>
      <c r="Q1510" s="1"/>
      <c r="S1510">
        <v>148800</v>
      </c>
    </row>
    <row r="1511" spans="1:19" x14ac:dyDescent="0.3">
      <c r="A1511">
        <v>148820</v>
      </c>
      <c r="C1511" t="s">
        <v>113</v>
      </c>
      <c r="D1511" t="s">
        <v>129</v>
      </c>
      <c r="E1511" t="s">
        <v>112</v>
      </c>
      <c r="F1511" t="s">
        <v>61</v>
      </c>
      <c r="G1511" t="s">
        <v>112</v>
      </c>
      <c r="H1511" t="s">
        <v>61</v>
      </c>
      <c r="I1511">
        <f t="shared" si="47"/>
        <v>0</v>
      </c>
      <c r="J1511">
        <v>148820</v>
      </c>
      <c r="K1511">
        <v>23</v>
      </c>
      <c r="L1511">
        <v>525</v>
      </c>
      <c r="M1511">
        <v>573</v>
      </c>
      <c r="N1511" s="128">
        <v>-0.72843159572046445</v>
      </c>
      <c r="O1511" s="1">
        <v>43008</v>
      </c>
      <c r="P1511">
        <f t="shared" si="46"/>
        <v>0</v>
      </c>
      <c r="Q1511" s="1"/>
      <c r="S1511">
        <v>148820</v>
      </c>
    </row>
    <row r="1512" spans="1:19" x14ac:dyDescent="0.3">
      <c r="A1512">
        <v>148821</v>
      </c>
      <c r="C1512" t="s">
        <v>113</v>
      </c>
      <c r="D1512" t="s">
        <v>129</v>
      </c>
      <c r="E1512" t="s">
        <v>112</v>
      </c>
      <c r="F1512" t="s">
        <v>61</v>
      </c>
      <c r="G1512" t="s">
        <v>112</v>
      </c>
      <c r="H1512" t="s">
        <v>61</v>
      </c>
      <c r="I1512">
        <f t="shared" si="47"/>
        <v>0</v>
      </c>
      <c r="J1512">
        <v>148821</v>
      </c>
      <c r="K1512">
        <v>27</v>
      </c>
      <c r="L1512">
        <v>1345</v>
      </c>
      <c r="M1512">
        <v>1222</v>
      </c>
      <c r="N1512" s="128">
        <v>0.8752579520387106</v>
      </c>
      <c r="O1512" s="1">
        <v>42818</v>
      </c>
      <c r="P1512">
        <f t="shared" si="46"/>
        <v>0</v>
      </c>
      <c r="Q1512" s="1"/>
      <c r="S1512">
        <v>148821</v>
      </c>
    </row>
    <row r="1513" spans="1:19" x14ac:dyDescent="0.3">
      <c r="A1513">
        <v>148919</v>
      </c>
      <c r="C1513" t="s">
        <v>111</v>
      </c>
      <c r="D1513" t="s">
        <v>130</v>
      </c>
      <c r="E1513" t="s">
        <v>112</v>
      </c>
      <c r="F1513" t="s">
        <v>61</v>
      </c>
      <c r="G1513" t="s">
        <v>112</v>
      </c>
      <c r="H1513" t="s">
        <v>61</v>
      </c>
      <c r="I1513">
        <f t="shared" si="47"/>
        <v>0</v>
      </c>
      <c r="J1513">
        <v>148919</v>
      </c>
      <c r="K1513">
        <v>24</v>
      </c>
      <c r="L1513">
        <v>667</v>
      </c>
      <c r="M1513">
        <v>744</v>
      </c>
      <c r="N1513" s="128">
        <v>-0.8999532491818607</v>
      </c>
      <c r="O1513" s="1">
        <v>42924</v>
      </c>
      <c r="P1513">
        <f t="shared" si="46"/>
        <v>0</v>
      </c>
      <c r="Q1513" s="1"/>
      <c r="S1513">
        <v>148919</v>
      </c>
    </row>
    <row r="1514" spans="1:19" x14ac:dyDescent="0.3">
      <c r="A1514">
        <v>148926</v>
      </c>
      <c r="C1514" t="s">
        <v>111</v>
      </c>
      <c r="D1514" t="s">
        <v>130</v>
      </c>
      <c r="E1514" t="s">
        <v>112</v>
      </c>
      <c r="F1514" t="s">
        <v>61</v>
      </c>
      <c r="G1514" t="s">
        <v>112</v>
      </c>
      <c r="H1514" t="s">
        <v>61</v>
      </c>
      <c r="I1514">
        <f t="shared" si="47"/>
        <v>0</v>
      </c>
      <c r="J1514">
        <v>148926</v>
      </c>
      <c r="K1514">
        <v>25</v>
      </c>
      <c r="L1514">
        <v>800</v>
      </c>
      <c r="M1514">
        <v>838</v>
      </c>
      <c r="N1514" s="128">
        <v>-0.39431358306526926</v>
      </c>
      <c r="O1514" s="1">
        <v>42950</v>
      </c>
      <c r="P1514">
        <f t="shared" si="46"/>
        <v>0</v>
      </c>
      <c r="Q1514" s="1"/>
      <c r="S1514">
        <v>148926</v>
      </c>
    </row>
    <row r="1515" spans="1:19" x14ac:dyDescent="0.3">
      <c r="A1515">
        <v>148929</v>
      </c>
      <c r="C1515" t="s">
        <v>113</v>
      </c>
      <c r="D1515" t="s">
        <v>129</v>
      </c>
      <c r="E1515" t="s">
        <v>112</v>
      </c>
      <c r="F1515" t="s">
        <v>61</v>
      </c>
      <c r="G1515" t="s">
        <v>112</v>
      </c>
      <c r="H1515" t="s">
        <v>61</v>
      </c>
      <c r="I1515">
        <f t="shared" si="47"/>
        <v>0</v>
      </c>
      <c r="J1515">
        <v>148929</v>
      </c>
      <c r="K1515">
        <v>25</v>
      </c>
      <c r="L1515">
        <v>717</v>
      </c>
      <c r="M1515">
        <v>897</v>
      </c>
      <c r="N1515" s="128">
        <v>-1.7449469245310454</v>
      </c>
      <c r="O1515" s="1">
        <v>42984</v>
      </c>
      <c r="P1515">
        <f t="shared" si="46"/>
        <v>0</v>
      </c>
      <c r="Q1515" s="1"/>
      <c r="S1515">
        <v>148929</v>
      </c>
    </row>
    <row r="1516" spans="1:19" x14ac:dyDescent="0.3">
      <c r="A1516">
        <v>148934</v>
      </c>
      <c r="C1516" t="s">
        <v>113</v>
      </c>
      <c r="D1516" t="s">
        <v>129</v>
      </c>
      <c r="E1516" t="s">
        <v>112</v>
      </c>
      <c r="F1516" t="s">
        <v>61</v>
      </c>
      <c r="G1516" t="s">
        <v>112</v>
      </c>
      <c r="H1516" t="s">
        <v>61</v>
      </c>
      <c r="I1516">
        <f t="shared" si="47"/>
        <v>0</v>
      </c>
      <c r="J1516">
        <v>148934</v>
      </c>
      <c r="K1516">
        <v>26</v>
      </c>
      <c r="L1516">
        <v>1040</v>
      </c>
      <c r="M1516">
        <v>1060</v>
      </c>
      <c r="N1516" s="128">
        <v>-0.16406890894175552</v>
      </c>
      <c r="O1516" s="1">
        <v>43082</v>
      </c>
      <c r="P1516">
        <f t="shared" si="46"/>
        <v>0</v>
      </c>
      <c r="Q1516" s="1"/>
      <c r="S1516">
        <v>148934</v>
      </c>
    </row>
    <row r="1517" spans="1:19" x14ac:dyDescent="0.3">
      <c r="A1517">
        <v>149073</v>
      </c>
      <c r="C1517" t="s">
        <v>113</v>
      </c>
      <c r="D1517" t="s">
        <v>129</v>
      </c>
      <c r="E1517" t="s">
        <v>112</v>
      </c>
      <c r="F1517" t="s">
        <v>61</v>
      </c>
      <c r="G1517" t="s">
        <v>112</v>
      </c>
      <c r="H1517" t="s">
        <v>61</v>
      </c>
      <c r="I1517">
        <f t="shared" si="47"/>
        <v>0</v>
      </c>
      <c r="J1517">
        <v>149073</v>
      </c>
      <c r="K1517">
        <v>23</v>
      </c>
      <c r="L1517">
        <v>580</v>
      </c>
      <c r="M1517">
        <v>621</v>
      </c>
      <c r="N1517" s="128">
        <v>-0.57410908072533773</v>
      </c>
      <c r="O1517" s="1">
        <v>43012</v>
      </c>
      <c r="P1517">
        <f t="shared" si="46"/>
        <v>0</v>
      </c>
      <c r="Q1517" s="1"/>
      <c r="S1517">
        <v>149073</v>
      </c>
    </row>
    <row r="1518" spans="1:19" x14ac:dyDescent="0.3">
      <c r="A1518">
        <v>149109</v>
      </c>
      <c r="C1518" t="s">
        <v>113</v>
      </c>
      <c r="D1518" t="s">
        <v>129</v>
      </c>
      <c r="E1518" t="s">
        <v>112</v>
      </c>
      <c r="F1518" t="s">
        <v>61</v>
      </c>
      <c r="G1518" t="s">
        <v>112</v>
      </c>
      <c r="H1518" t="s">
        <v>61</v>
      </c>
      <c r="I1518">
        <f t="shared" si="47"/>
        <v>0</v>
      </c>
      <c r="J1518">
        <v>149109</v>
      </c>
      <c r="K1518">
        <v>24</v>
      </c>
      <c r="L1518">
        <v>825</v>
      </c>
      <c r="M1518">
        <v>741</v>
      </c>
      <c r="N1518" s="128">
        <v>0.985741946840345</v>
      </c>
      <c r="O1518" s="1">
        <v>43102</v>
      </c>
      <c r="P1518">
        <f t="shared" si="46"/>
        <v>0</v>
      </c>
      <c r="Q1518" s="1"/>
      <c r="S1518">
        <v>149109</v>
      </c>
    </row>
    <row r="1519" spans="1:19" x14ac:dyDescent="0.3">
      <c r="A1519">
        <v>149111</v>
      </c>
      <c r="C1519" t="s">
        <v>113</v>
      </c>
      <c r="D1519" t="s">
        <v>129</v>
      </c>
      <c r="E1519" t="s">
        <v>112</v>
      </c>
      <c r="F1519" t="s">
        <v>61</v>
      </c>
      <c r="G1519" t="s">
        <v>112</v>
      </c>
      <c r="H1519" t="s">
        <v>61</v>
      </c>
      <c r="I1519">
        <f t="shared" si="47"/>
        <v>0</v>
      </c>
      <c r="J1519">
        <v>149111</v>
      </c>
      <c r="K1519">
        <v>27</v>
      </c>
      <c r="L1519">
        <v>1042</v>
      </c>
      <c r="M1519">
        <v>1176</v>
      </c>
      <c r="N1519" s="128">
        <v>-0.99083111505471744</v>
      </c>
      <c r="O1519" s="1">
        <v>42891</v>
      </c>
      <c r="P1519">
        <f t="shared" si="46"/>
        <v>0</v>
      </c>
      <c r="Q1519" s="1"/>
      <c r="S1519">
        <v>149111</v>
      </c>
    </row>
    <row r="1520" spans="1:19" x14ac:dyDescent="0.3">
      <c r="A1520">
        <v>149137</v>
      </c>
      <c r="C1520" t="s">
        <v>113</v>
      </c>
      <c r="D1520" t="s">
        <v>129</v>
      </c>
      <c r="E1520" t="s">
        <v>112</v>
      </c>
      <c r="F1520" t="s">
        <v>61</v>
      </c>
      <c r="G1520" t="s">
        <v>112</v>
      </c>
      <c r="H1520" t="s">
        <v>61</v>
      </c>
      <c r="I1520">
        <f t="shared" si="47"/>
        <v>0</v>
      </c>
      <c r="J1520">
        <v>149137</v>
      </c>
      <c r="K1520">
        <v>25</v>
      </c>
      <c r="L1520">
        <v>930</v>
      </c>
      <c r="M1520">
        <v>834</v>
      </c>
      <c r="N1520" s="128">
        <v>1.0009383797309976</v>
      </c>
      <c r="O1520" s="1">
        <v>43106</v>
      </c>
      <c r="P1520">
        <f t="shared" si="46"/>
        <v>0</v>
      </c>
      <c r="Q1520" s="1"/>
      <c r="S1520">
        <v>149137</v>
      </c>
    </row>
    <row r="1521" spans="1:19" x14ac:dyDescent="0.3">
      <c r="A1521">
        <v>149166</v>
      </c>
      <c r="C1521" t="s">
        <v>113</v>
      </c>
      <c r="D1521" t="s">
        <v>129</v>
      </c>
      <c r="E1521" t="s">
        <v>112</v>
      </c>
      <c r="F1521" t="s">
        <v>61</v>
      </c>
      <c r="G1521" t="s">
        <v>112</v>
      </c>
      <c r="H1521" t="s">
        <v>61</v>
      </c>
      <c r="I1521">
        <f t="shared" si="47"/>
        <v>0</v>
      </c>
      <c r="J1521">
        <v>149166</v>
      </c>
      <c r="K1521">
        <v>27</v>
      </c>
      <c r="L1521">
        <v>1155</v>
      </c>
      <c r="M1521">
        <v>1131</v>
      </c>
      <c r="N1521" s="128">
        <v>0.18452312305385768</v>
      </c>
      <c r="O1521" s="1">
        <v>43028</v>
      </c>
      <c r="P1521">
        <f t="shared" si="46"/>
        <v>0</v>
      </c>
      <c r="Q1521" s="1"/>
      <c r="S1521">
        <v>149166</v>
      </c>
    </row>
    <row r="1522" spans="1:19" x14ac:dyDescent="0.3">
      <c r="A1522">
        <v>149210</v>
      </c>
      <c r="C1522" t="s">
        <v>113</v>
      </c>
      <c r="D1522" t="s">
        <v>129</v>
      </c>
      <c r="E1522" t="s">
        <v>112</v>
      </c>
      <c r="F1522" t="s">
        <v>61</v>
      </c>
      <c r="G1522" t="s">
        <v>112</v>
      </c>
      <c r="H1522" t="s">
        <v>61</v>
      </c>
      <c r="I1522">
        <f t="shared" si="47"/>
        <v>0</v>
      </c>
      <c r="J1522">
        <v>149210</v>
      </c>
      <c r="K1522">
        <v>22</v>
      </c>
      <c r="L1522">
        <v>430</v>
      </c>
      <c r="M1522">
        <v>457</v>
      </c>
      <c r="N1522" s="128">
        <v>-0.51374750261630675</v>
      </c>
      <c r="O1522" s="1">
        <v>43039</v>
      </c>
      <c r="P1522">
        <f t="shared" si="46"/>
        <v>0</v>
      </c>
      <c r="Q1522" s="1"/>
      <c r="S1522">
        <v>149210</v>
      </c>
    </row>
    <row r="1523" spans="1:19" x14ac:dyDescent="0.3">
      <c r="A1523">
        <v>149273</v>
      </c>
      <c r="C1523" t="s">
        <v>111</v>
      </c>
      <c r="D1523" t="s">
        <v>130</v>
      </c>
      <c r="E1523" t="s">
        <v>112</v>
      </c>
      <c r="F1523" t="s">
        <v>61</v>
      </c>
      <c r="G1523" t="s">
        <v>112</v>
      </c>
      <c r="H1523" t="s">
        <v>61</v>
      </c>
      <c r="I1523">
        <f t="shared" si="47"/>
        <v>0</v>
      </c>
      <c r="J1523">
        <v>149273</v>
      </c>
      <c r="K1523">
        <v>26</v>
      </c>
      <c r="L1523">
        <v>733</v>
      </c>
      <c r="M1523">
        <v>979</v>
      </c>
      <c r="N1523" s="128">
        <v>-2.1850157658657903</v>
      </c>
      <c r="O1523" s="1">
        <v>43171</v>
      </c>
      <c r="P1523">
        <f t="shared" si="46"/>
        <v>0</v>
      </c>
      <c r="Q1523" s="1"/>
      <c r="S1523">
        <v>149273</v>
      </c>
    </row>
    <row r="1524" spans="1:19" x14ac:dyDescent="0.3">
      <c r="A1524">
        <v>149274</v>
      </c>
      <c r="C1524" t="s">
        <v>111</v>
      </c>
      <c r="D1524" t="s">
        <v>130</v>
      </c>
      <c r="E1524" t="s">
        <v>112</v>
      </c>
      <c r="F1524" t="s">
        <v>61</v>
      </c>
      <c r="G1524" t="s">
        <v>112</v>
      </c>
      <c r="H1524" t="s">
        <v>61</v>
      </c>
      <c r="I1524">
        <f t="shared" si="47"/>
        <v>0</v>
      </c>
      <c r="J1524">
        <v>149274</v>
      </c>
      <c r="K1524">
        <v>26</v>
      </c>
      <c r="L1524">
        <v>699</v>
      </c>
      <c r="M1524">
        <v>979</v>
      </c>
      <c r="N1524" s="128">
        <v>-2.4870098148065902</v>
      </c>
      <c r="O1524" s="1">
        <v>43171</v>
      </c>
      <c r="P1524">
        <f t="shared" si="46"/>
        <v>0</v>
      </c>
      <c r="Q1524" s="1"/>
      <c r="S1524">
        <v>149274</v>
      </c>
    </row>
    <row r="1525" spans="1:19" x14ac:dyDescent="0.3">
      <c r="A1525">
        <v>149275</v>
      </c>
      <c r="C1525" t="s">
        <v>113</v>
      </c>
      <c r="D1525" t="s">
        <v>129</v>
      </c>
      <c r="E1525" t="s">
        <v>112</v>
      </c>
      <c r="F1525" t="s">
        <v>61</v>
      </c>
      <c r="G1525" t="s">
        <v>112</v>
      </c>
      <c r="H1525" t="s">
        <v>61</v>
      </c>
      <c r="I1525">
        <f t="shared" si="47"/>
        <v>0</v>
      </c>
      <c r="J1525">
        <v>149275</v>
      </c>
      <c r="K1525">
        <v>25</v>
      </c>
      <c r="L1525">
        <v>650</v>
      </c>
      <c r="M1525">
        <v>796</v>
      </c>
      <c r="N1525" s="128">
        <v>-1.5949311776272665</v>
      </c>
      <c r="O1525" s="1">
        <v>43034</v>
      </c>
      <c r="P1525">
        <f t="shared" si="46"/>
        <v>0</v>
      </c>
      <c r="Q1525" s="1"/>
      <c r="S1525">
        <v>149275</v>
      </c>
    </row>
    <row r="1526" spans="1:19" x14ac:dyDescent="0.3">
      <c r="A1526">
        <v>149292</v>
      </c>
      <c r="C1526" t="s">
        <v>113</v>
      </c>
      <c r="D1526" t="s">
        <v>129</v>
      </c>
      <c r="E1526" t="s">
        <v>112</v>
      </c>
      <c r="F1526" t="s">
        <v>61</v>
      </c>
      <c r="G1526" t="s">
        <v>112</v>
      </c>
      <c r="H1526" t="s">
        <v>61</v>
      </c>
      <c r="I1526">
        <f t="shared" si="47"/>
        <v>0</v>
      </c>
      <c r="J1526">
        <v>149292</v>
      </c>
      <c r="K1526">
        <v>26</v>
      </c>
      <c r="L1526">
        <v>1060</v>
      </c>
      <c r="M1526">
        <v>1064</v>
      </c>
      <c r="N1526" s="128">
        <v>-3.2690421706440015E-2</v>
      </c>
      <c r="O1526" s="1">
        <v>43077</v>
      </c>
      <c r="P1526">
        <f t="shared" si="46"/>
        <v>0</v>
      </c>
      <c r="Q1526" s="1"/>
      <c r="S1526">
        <v>149292</v>
      </c>
    </row>
    <row r="1527" spans="1:19" x14ac:dyDescent="0.3">
      <c r="A1527">
        <v>149301</v>
      </c>
      <c r="C1527" t="s">
        <v>113</v>
      </c>
      <c r="D1527" t="s">
        <v>129</v>
      </c>
      <c r="E1527" t="s">
        <v>112</v>
      </c>
      <c r="F1527" t="s">
        <v>61</v>
      </c>
      <c r="G1527" t="s">
        <v>112</v>
      </c>
      <c r="H1527" t="s">
        <v>61</v>
      </c>
      <c r="I1527">
        <f t="shared" si="47"/>
        <v>0</v>
      </c>
      <c r="J1527">
        <v>149301</v>
      </c>
      <c r="K1527">
        <v>27</v>
      </c>
      <c r="L1527">
        <v>1237</v>
      </c>
      <c r="M1527">
        <v>1194</v>
      </c>
      <c r="N1527" s="128">
        <v>0.3131600029131163</v>
      </c>
      <c r="O1527" s="1">
        <v>42997</v>
      </c>
      <c r="P1527">
        <f t="shared" si="46"/>
        <v>0</v>
      </c>
      <c r="Q1527" s="1"/>
      <c r="S1527">
        <v>149301</v>
      </c>
    </row>
    <row r="1528" spans="1:19" x14ac:dyDescent="0.3">
      <c r="A1528">
        <v>149310</v>
      </c>
      <c r="C1528" t="s">
        <v>113</v>
      </c>
      <c r="D1528" t="s">
        <v>129</v>
      </c>
      <c r="E1528" t="s">
        <v>112</v>
      </c>
      <c r="F1528" t="s">
        <v>61</v>
      </c>
      <c r="G1528" t="s">
        <v>112</v>
      </c>
      <c r="H1528" t="s">
        <v>61</v>
      </c>
      <c r="I1528">
        <f t="shared" si="47"/>
        <v>0</v>
      </c>
      <c r="J1528">
        <v>149310</v>
      </c>
      <c r="K1528">
        <v>25</v>
      </c>
      <c r="L1528">
        <v>700</v>
      </c>
      <c r="M1528">
        <v>913</v>
      </c>
      <c r="N1528" s="128">
        <v>-2.0286680318110384</v>
      </c>
      <c r="O1528" s="1">
        <v>43103</v>
      </c>
      <c r="P1528">
        <f t="shared" si="46"/>
        <v>0</v>
      </c>
      <c r="Q1528" s="1"/>
      <c r="S1528">
        <v>149310</v>
      </c>
    </row>
    <row r="1529" spans="1:19" x14ac:dyDescent="0.3">
      <c r="A1529">
        <v>149337</v>
      </c>
      <c r="C1529" t="s">
        <v>113</v>
      </c>
      <c r="D1529" t="s">
        <v>129</v>
      </c>
      <c r="E1529" t="s">
        <v>112</v>
      </c>
      <c r="F1529" t="s">
        <v>61</v>
      </c>
      <c r="G1529" t="s">
        <v>112</v>
      </c>
      <c r="H1529" t="s">
        <v>61</v>
      </c>
      <c r="I1529">
        <f t="shared" si="47"/>
        <v>0</v>
      </c>
      <c r="J1529">
        <v>149337</v>
      </c>
      <c r="K1529">
        <v>22</v>
      </c>
      <c r="L1529">
        <v>605</v>
      </c>
      <c r="M1529">
        <v>499</v>
      </c>
      <c r="N1529" s="128">
        <v>1.8471726060817286</v>
      </c>
      <c r="O1529" s="1">
        <v>43223</v>
      </c>
      <c r="P1529">
        <f t="shared" si="46"/>
        <v>0</v>
      </c>
      <c r="Q1529" s="1"/>
      <c r="S1529">
        <v>149337</v>
      </c>
    </row>
    <row r="1530" spans="1:19" x14ac:dyDescent="0.3">
      <c r="A1530">
        <v>149370</v>
      </c>
      <c r="C1530" t="s">
        <v>113</v>
      </c>
      <c r="D1530" t="s">
        <v>129</v>
      </c>
      <c r="E1530" t="s">
        <v>112</v>
      </c>
      <c r="F1530" t="s">
        <v>61</v>
      </c>
      <c r="G1530" t="s">
        <v>112</v>
      </c>
      <c r="H1530" t="s">
        <v>61</v>
      </c>
      <c r="I1530">
        <f t="shared" si="47"/>
        <v>0</v>
      </c>
      <c r="J1530">
        <v>149370</v>
      </c>
      <c r="K1530">
        <v>26</v>
      </c>
      <c r="L1530">
        <v>945</v>
      </c>
      <c r="M1530">
        <v>1043</v>
      </c>
      <c r="N1530" s="128">
        <v>-0.8170411438576014</v>
      </c>
      <c r="O1530" s="1">
        <v>43123</v>
      </c>
      <c r="P1530">
        <f t="shared" si="46"/>
        <v>0</v>
      </c>
      <c r="Q1530" s="1"/>
      <c r="S1530">
        <v>149370</v>
      </c>
    </row>
    <row r="1531" spans="1:19" x14ac:dyDescent="0.3">
      <c r="A1531">
        <v>149400</v>
      </c>
      <c r="C1531" t="s">
        <v>113</v>
      </c>
      <c r="D1531" t="s">
        <v>129</v>
      </c>
      <c r="E1531" t="s">
        <v>112</v>
      </c>
      <c r="F1531" t="s">
        <v>61</v>
      </c>
      <c r="G1531" t="s">
        <v>112</v>
      </c>
      <c r="H1531" t="s">
        <v>61</v>
      </c>
      <c r="I1531">
        <f t="shared" si="47"/>
        <v>0</v>
      </c>
      <c r="J1531">
        <v>149400</v>
      </c>
      <c r="K1531">
        <v>23</v>
      </c>
      <c r="L1531">
        <v>510</v>
      </c>
      <c r="M1531">
        <v>590</v>
      </c>
      <c r="N1531" s="128">
        <v>-1.1790714812085481</v>
      </c>
      <c r="O1531" s="1">
        <v>43216</v>
      </c>
      <c r="P1531">
        <f t="shared" si="46"/>
        <v>0</v>
      </c>
      <c r="Q1531" s="1"/>
      <c r="S1531">
        <v>149400</v>
      </c>
    </row>
    <row r="1532" spans="1:19" x14ac:dyDescent="0.3">
      <c r="A1532">
        <v>149482</v>
      </c>
      <c r="C1532" t="s">
        <v>111</v>
      </c>
      <c r="D1532" t="s">
        <v>130</v>
      </c>
      <c r="E1532" t="s">
        <v>112</v>
      </c>
      <c r="F1532" t="s">
        <v>61</v>
      </c>
      <c r="G1532" t="s">
        <v>112</v>
      </c>
      <c r="H1532" t="s">
        <v>61</v>
      </c>
      <c r="I1532">
        <f t="shared" si="47"/>
        <v>0</v>
      </c>
      <c r="J1532">
        <v>149482</v>
      </c>
      <c r="K1532">
        <v>25</v>
      </c>
      <c r="L1532">
        <v>823</v>
      </c>
      <c r="M1532">
        <v>838</v>
      </c>
      <c r="N1532" s="128">
        <v>-0.15565009857839576</v>
      </c>
      <c r="O1532" s="1">
        <v>42859</v>
      </c>
      <c r="P1532">
        <f t="shared" si="46"/>
        <v>0</v>
      </c>
      <c r="Q1532" s="1"/>
      <c r="S1532">
        <v>149482</v>
      </c>
    </row>
    <row r="1533" spans="1:19" x14ac:dyDescent="0.3">
      <c r="A1533">
        <v>149539</v>
      </c>
      <c r="C1533" t="s">
        <v>111</v>
      </c>
      <c r="D1533" t="s">
        <v>130</v>
      </c>
      <c r="E1533" t="s">
        <v>112</v>
      </c>
      <c r="F1533" t="s">
        <v>61</v>
      </c>
      <c r="G1533" t="s">
        <v>112</v>
      </c>
      <c r="H1533" t="s">
        <v>61</v>
      </c>
      <c r="I1533">
        <f t="shared" si="47"/>
        <v>0</v>
      </c>
      <c r="J1533">
        <v>149539</v>
      </c>
      <c r="K1533">
        <v>24</v>
      </c>
      <c r="L1533">
        <v>485</v>
      </c>
      <c r="M1533">
        <v>723</v>
      </c>
      <c r="N1533" s="128">
        <v>-2.8624691803475852</v>
      </c>
      <c r="O1533" s="1">
        <v>42859</v>
      </c>
      <c r="P1533">
        <f t="shared" si="46"/>
        <v>0</v>
      </c>
      <c r="Q1533" s="1"/>
      <c r="S1533">
        <v>149539</v>
      </c>
    </row>
    <row r="1534" spans="1:19" x14ac:dyDescent="0.3">
      <c r="A1534">
        <v>149589</v>
      </c>
      <c r="C1534" t="s">
        <v>113</v>
      </c>
      <c r="D1534" t="s">
        <v>129</v>
      </c>
      <c r="E1534" t="s">
        <v>112</v>
      </c>
      <c r="F1534" t="s">
        <v>61</v>
      </c>
      <c r="G1534" t="s">
        <v>112</v>
      </c>
      <c r="H1534" t="s">
        <v>61</v>
      </c>
      <c r="I1534">
        <f t="shared" si="47"/>
        <v>0</v>
      </c>
      <c r="J1534">
        <v>149589</v>
      </c>
      <c r="K1534">
        <v>24</v>
      </c>
      <c r="L1534">
        <v>550</v>
      </c>
      <c r="M1534">
        <v>671</v>
      </c>
      <c r="N1534" s="128">
        <v>-1.5680684248039913</v>
      </c>
      <c r="O1534" s="1">
        <v>42984</v>
      </c>
      <c r="P1534">
        <f t="shared" si="46"/>
        <v>0</v>
      </c>
      <c r="Q1534" s="1"/>
      <c r="S1534">
        <v>149589</v>
      </c>
    </row>
    <row r="1535" spans="1:19" x14ac:dyDescent="0.3">
      <c r="A1535">
        <v>149636</v>
      </c>
      <c r="C1535" t="s">
        <v>113</v>
      </c>
      <c r="D1535" t="s">
        <v>129</v>
      </c>
      <c r="E1535" t="s">
        <v>112</v>
      </c>
      <c r="F1535" t="s">
        <v>61</v>
      </c>
      <c r="G1535" t="s">
        <v>112</v>
      </c>
      <c r="H1535" t="s">
        <v>61</v>
      </c>
      <c r="I1535">
        <f t="shared" si="47"/>
        <v>0</v>
      </c>
      <c r="J1535">
        <v>149636</v>
      </c>
      <c r="K1535">
        <v>22</v>
      </c>
      <c r="L1535">
        <v>395</v>
      </c>
      <c r="M1535">
        <v>457</v>
      </c>
      <c r="N1535" s="128">
        <v>-1.1797164874892969</v>
      </c>
      <c r="O1535" s="1">
        <v>43036</v>
      </c>
      <c r="P1535">
        <f t="shared" si="46"/>
        <v>0</v>
      </c>
      <c r="Q1535" s="1"/>
      <c r="S1535">
        <v>149636</v>
      </c>
    </row>
    <row r="1536" spans="1:19" x14ac:dyDescent="0.3">
      <c r="A1536">
        <v>149653</v>
      </c>
      <c r="C1536" t="s">
        <v>113</v>
      </c>
      <c r="D1536" t="s">
        <v>129</v>
      </c>
      <c r="E1536" t="s">
        <v>112</v>
      </c>
      <c r="F1536" t="s">
        <v>61</v>
      </c>
      <c r="G1536" t="s">
        <v>112</v>
      </c>
      <c r="H1536" t="s">
        <v>61</v>
      </c>
      <c r="I1536">
        <f t="shared" si="47"/>
        <v>0</v>
      </c>
      <c r="J1536">
        <v>149653</v>
      </c>
      <c r="K1536">
        <v>23</v>
      </c>
      <c r="L1536">
        <v>555</v>
      </c>
      <c r="M1536">
        <v>574</v>
      </c>
      <c r="N1536" s="128">
        <v>-0.28783517648841084</v>
      </c>
      <c r="O1536" s="1">
        <v>43167</v>
      </c>
      <c r="P1536">
        <f t="shared" si="46"/>
        <v>0</v>
      </c>
      <c r="Q1536" s="1"/>
      <c r="S1536">
        <v>149653</v>
      </c>
    </row>
    <row r="1537" spans="1:19" x14ac:dyDescent="0.3">
      <c r="A1537">
        <v>149654</v>
      </c>
      <c r="C1537" t="s">
        <v>113</v>
      </c>
      <c r="D1537" t="s">
        <v>129</v>
      </c>
      <c r="E1537" t="s">
        <v>114</v>
      </c>
      <c r="F1537" t="s">
        <v>60</v>
      </c>
      <c r="G1537" t="s">
        <v>112</v>
      </c>
      <c r="H1537" t="s">
        <v>61</v>
      </c>
      <c r="I1537">
        <f t="shared" si="47"/>
        <v>0</v>
      </c>
      <c r="J1537">
        <v>149654</v>
      </c>
      <c r="K1537">
        <v>26</v>
      </c>
      <c r="L1537">
        <v>815</v>
      </c>
      <c r="M1537">
        <v>954</v>
      </c>
      <c r="N1537" s="128">
        <v>-1.2669765746057788</v>
      </c>
      <c r="O1537" s="1">
        <v>43217</v>
      </c>
      <c r="P1537">
        <f t="shared" si="46"/>
        <v>0</v>
      </c>
      <c r="Q1537" s="1"/>
      <c r="S1537">
        <v>149654</v>
      </c>
    </row>
    <row r="1538" spans="1:19" x14ac:dyDescent="0.3">
      <c r="A1538">
        <v>149671</v>
      </c>
      <c r="C1538" t="s">
        <v>113</v>
      </c>
      <c r="D1538" t="s">
        <v>129</v>
      </c>
      <c r="E1538" t="s">
        <v>112</v>
      </c>
      <c r="F1538" t="s">
        <v>61</v>
      </c>
      <c r="G1538" t="s">
        <v>112</v>
      </c>
      <c r="H1538" t="s">
        <v>61</v>
      </c>
      <c r="I1538">
        <f t="shared" si="47"/>
        <v>0</v>
      </c>
      <c r="J1538">
        <v>149671</v>
      </c>
      <c r="K1538">
        <v>22</v>
      </c>
      <c r="L1538">
        <v>422</v>
      </c>
      <c r="M1538">
        <v>543</v>
      </c>
      <c r="N1538" s="128">
        <v>-1.9377051805588918</v>
      </c>
      <c r="O1538" s="1">
        <v>43050</v>
      </c>
      <c r="P1538">
        <f t="shared" ref="P1538:P1601" si="48">IF(J1538=S1538,0,1)</f>
        <v>0</v>
      </c>
      <c r="Q1538" s="1"/>
      <c r="S1538">
        <v>149671</v>
      </c>
    </row>
    <row r="1539" spans="1:19" x14ac:dyDescent="0.3">
      <c r="A1539">
        <v>149707</v>
      </c>
      <c r="C1539" t="s">
        <v>113</v>
      </c>
      <c r="D1539" t="s">
        <v>129</v>
      </c>
      <c r="E1539" t="s">
        <v>112</v>
      </c>
      <c r="F1539" t="s">
        <v>61</v>
      </c>
      <c r="G1539" t="s">
        <v>112</v>
      </c>
      <c r="H1539" t="s">
        <v>61</v>
      </c>
      <c r="I1539">
        <f t="shared" ref="I1539:I1602" si="49">IF(A1539=S1539,0,1)</f>
        <v>0</v>
      </c>
      <c r="J1539">
        <v>149707</v>
      </c>
      <c r="K1539">
        <v>27</v>
      </c>
      <c r="L1539">
        <v>1330</v>
      </c>
      <c r="M1539">
        <v>1199</v>
      </c>
      <c r="N1539" s="128">
        <v>0.9500670848895818</v>
      </c>
      <c r="O1539" s="1">
        <v>43029</v>
      </c>
      <c r="P1539">
        <f t="shared" si="48"/>
        <v>0</v>
      </c>
      <c r="Q1539" s="1"/>
      <c r="S1539">
        <v>149707</v>
      </c>
    </row>
    <row r="1540" spans="1:19" x14ac:dyDescent="0.3">
      <c r="A1540">
        <v>149732</v>
      </c>
      <c r="C1540" t="s">
        <v>113</v>
      </c>
      <c r="D1540" t="s">
        <v>129</v>
      </c>
      <c r="E1540" t="s">
        <v>112</v>
      </c>
      <c r="F1540" t="s">
        <v>61</v>
      </c>
      <c r="G1540" t="s">
        <v>112</v>
      </c>
      <c r="H1540" t="s">
        <v>61</v>
      </c>
      <c r="I1540">
        <f t="shared" si="49"/>
        <v>0</v>
      </c>
      <c r="J1540">
        <v>149732</v>
      </c>
      <c r="K1540">
        <v>24</v>
      </c>
      <c r="L1540">
        <v>870</v>
      </c>
      <c r="M1540">
        <v>800</v>
      </c>
      <c r="N1540" s="128">
        <v>0.76086956521739135</v>
      </c>
      <c r="O1540" s="1">
        <v>43130</v>
      </c>
      <c r="P1540">
        <f t="shared" si="48"/>
        <v>0</v>
      </c>
      <c r="Q1540" s="1"/>
      <c r="S1540">
        <v>149732</v>
      </c>
    </row>
    <row r="1541" spans="1:19" x14ac:dyDescent="0.3">
      <c r="A1541">
        <v>149745</v>
      </c>
      <c r="C1541" t="s">
        <v>113</v>
      </c>
      <c r="D1541" t="s">
        <v>129</v>
      </c>
      <c r="E1541" t="s">
        <v>112</v>
      </c>
      <c r="F1541" t="s">
        <v>61</v>
      </c>
      <c r="G1541" t="s">
        <v>112</v>
      </c>
      <c r="H1541" t="s">
        <v>61</v>
      </c>
      <c r="I1541">
        <f t="shared" si="49"/>
        <v>0</v>
      </c>
      <c r="J1541">
        <v>149745</v>
      </c>
      <c r="K1541">
        <v>26</v>
      </c>
      <c r="L1541">
        <v>860</v>
      </c>
      <c r="M1541">
        <v>979</v>
      </c>
      <c r="N1541" s="128">
        <v>-1.0569791712928009</v>
      </c>
      <c r="O1541" s="1">
        <v>43052</v>
      </c>
      <c r="P1541">
        <f t="shared" si="48"/>
        <v>0</v>
      </c>
      <c r="Q1541" s="1"/>
      <c r="S1541">
        <v>149745</v>
      </c>
    </row>
    <row r="1542" spans="1:19" x14ac:dyDescent="0.3">
      <c r="A1542">
        <v>149758</v>
      </c>
      <c r="C1542" t="s">
        <v>113</v>
      </c>
      <c r="D1542" t="s">
        <v>129</v>
      </c>
      <c r="E1542" t="s">
        <v>112</v>
      </c>
      <c r="F1542" t="s">
        <v>61</v>
      </c>
      <c r="G1542" t="s">
        <v>112</v>
      </c>
      <c r="H1542" t="s">
        <v>61</v>
      </c>
      <c r="I1542">
        <f t="shared" si="49"/>
        <v>0</v>
      </c>
      <c r="J1542">
        <v>149758</v>
      </c>
      <c r="K1542">
        <v>22</v>
      </c>
      <c r="L1542">
        <v>544</v>
      </c>
      <c r="M1542">
        <v>528</v>
      </c>
      <c r="N1542" s="128">
        <v>0.26350461133069825</v>
      </c>
      <c r="O1542" s="1">
        <v>43291</v>
      </c>
      <c r="P1542">
        <f t="shared" si="48"/>
        <v>0</v>
      </c>
      <c r="Q1542" s="1"/>
      <c r="S1542">
        <v>149758</v>
      </c>
    </row>
    <row r="1543" spans="1:19" x14ac:dyDescent="0.3">
      <c r="A1543">
        <v>149767</v>
      </c>
      <c r="C1543" t="s">
        <v>113</v>
      </c>
      <c r="D1543" t="s">
        <v>129</v>
      </c>
      <c r="E1543" t="s">
        <v>112</v>
      </c>
      <c r="F1543" t="s">
        <v>61</v>
      </c>
      <c r="G1543" t="s">
        <v>112</v>
      </c>
      <c r="H1543" t="s">
        <v>61</v>
      </c>
      <c r="I1543">
        <f t="shared" si="49"/>
        <v>0</v>
      </c>
      <c r="J1543">
        <v>149767</v>
      </c>
      <c r="K1543">
        <v>22</v>
      </c>
      <c r="L1543">
        <v>535</v>
      </c>
      <c r="M1543">
        <v>513</v>
      </c>
      <c r="N1543" s="128">
        <v>0.37291295872531566</v>
      </c>
      <c r="O1543" s="1">
        <v>42971</v>
      </c>
      <c r="P1543">
        <f t="shared" si="48"/>
        <v>0</v>
      </c>
      <c r="Q1543" s="1"/>
      <c r="S1543">
        <v>149767</v>
      </c>
    </row>
    <row r="1544" spans="1:19" x14ac:dyDescent="0.3">
      <c r="A1544">
        <v>149783</v>
      </c>
      <c r="C1544" t="s">
        <v>113</v>
      </c>
      <c r="D1544" t="s">
        <v>129</v>
      </c>
      <c r="E1544" t="s">
        <v>112</v>
      </c>
      <c r="F1544" t="s">
        <v>61</v>
      </c>
      <c r="G1544" t="s">
        <v>112</v>
      </c>
      <c r="H1544" t="s">
        <v>61</v>
      </c>
      <c r="I1544">
        <f t="shared" si="49"/>
        <v>0</v>
      </c>
      <c r="J1544">
        <v>149783</v>
      </c>
      <c r="K1544">
        <v>26</v>
      </c>
      <c r="L1544">
        <v>795</v>
      </c>
      <c r="M1544">
        <v>933</v>
      </c>
      <c r="N1544" s="128">
        <v>-1.2861736334405145</v>
      </c>
      <c r="O1544" s="1">
        <v>43038</v>
      </c>
      <c r="P1544">
        <f t="shared" si="48"/>
        <v>0</v>
      </c>
      <c r="Q1544" s="1"/>
      <c r="S1544">
        <v>149783</v>
      </c>
    </row>
    <row r="1545" spans="1:19" x14ac:dyDescent="0.3">
      <c r="A1545">
        <v>149809</v>
      </c>
      <c r="C1545" t="s">
        <v>113</v>
      </c>
      <c r="D1545" t="s">
        <v>129</v>
      </c>
      <c r="E1545" t="s">
        <v>112</v>
      </c>
      <c r="F1545" t="s">
        <v>61</v>
      </c>
      <c r="G1545" t="s">
        <v>112</v>
      </c>
      <c r="H1545" t="s">
        <v>61</v>
      </c>
      <c r="I1545">
        <f t="shared" si="49"/>
        <v>0</v>
      </c>
      <c r="J1545">
        <v>149809</v>
      </c>
      <c r="K1545">
        <v>24</v>
      </c>
      <c r="L1545">
        <v>770</v>
      </c>
      <c r="M1545">
        <v>688</v>
      </c>
      <c r="N1545" s="128">
        <v>1.0364004044489383</v>
      </c>
      <c r="O1545" s="1">
        <v>43132</v>
      </c>
      <c r="P1545">
        <f t="shared" si="48"/>
        <v>0</v>
      </c>
      <c r="Q1545" s="1"/>
      <c r="S1545">
        <v>149809</v>
      </c>
    </row>
    <row r="1546" spans="1:19" x14ac:dyDescent="0.3">
      <c r="A1546">
        <v>149862</v>
      </c>
      <c r="C1546" t="s">
        <v>111</v>
      </c>
      <c r="D1546" t="s">
        <v>130</v>
      </c>
      <c r="E1546" t="s">
        <v>112</v>
      </c>
      <c r="F1546" t="s">
        <v>61</v>
      </c>
      <c r="G1546" t="s">
        <v>112</v>
      </c>
      <c r="H1546" t="s">
        <v>61</v>
      </c>
      <c r="I1546">
        <f t="shared" si="49"/>
        <v>0</v>
      </c>
      <c r="J1546">
        <v>149862</v>
      </c>
      <c r="K1546">
        <v>24</v>
      </c>
      <c r="L1546">
        <v>632</v>
      </c>
      <c r="M1546">
        <v>708</v>
      </c>
      <c r="N1546" s="128">
        <v>-0.93343158929010073</v>
      </c>
      <c r="O1546" s="1">
        <v>43171</v>
      </c>
      <c r="P1546">
        <f t="shared" si="48"/>
        <v>0</v>
      </c>
      <c r="Q1546" s="1"/>
      <c r="S1546">
        <v>149862</v>
      </c>
    </row>
    <row r="1547" spans="1:19" x14ac:dyDescent="0.3">
      <c r="A1547">
        <v>149863</v>
      </c>
      <c r="C1547" t="s">
        <v>111</v>
      </c>
      <c r="D1547" t="s">
        <v>130</v>
      </c>
      <c r="E1547" t="s">
        <v>112</v>
      </c>
      <c r="F1547" t="s">
        <v>61</v>
      </c>
      <c r="G1547" t="s">
        <v>112</v>
      </c>
      <c r="H1547" t="s">
        <v>61</v>
      </c>
      <c r="I1547">
        <f t="shared" si="49"/>
        <v>0</v>
      </c>
      <c r="J1547">
        <v>149863</v>
      </c>
      <c r="K1547">
        <v>24</v>
      </c>
      <c r="L1547">
        <v>650</v>
      </c>
      <c r="M1547">
        <v>708</v>
      </c>
      <c r="N1547" s="128">
        <v>-0.7123556865634979</v>
      </c>
      <c r="O1547" s="1">
        <v>43042</v>
      </c>
      <c r="P1547">
        <f t="shared" si="48"/>
        <v>0</v>
      </c>
      <c r="Q1547" s="1"/>
      <c r="S1547">
        <v>149863</v>
      </c>
    </row>
    <row r="1548" spans="1:19" x14ac:dyDescent="0.3">
      <c r="A1548">
        <v>149911</v>
      </c>
      <c r="C1548" t="s">
        <v>113</v>
      </c>
      <c r="D1548" t="s">
        <v>129</v>
      </c>
      <c r="E1548" t="s">
        <v>112</v>
      </c>
      <c r="F1548" t="s">
        <v>61</v>
      </c>
      <c r="G1548" t="s">
        <v>112</v>
      </c>
      <c r="H1548" t="s">
        <v>61</v>
      </c>
      <c r="I1548">
        <f t="shared" si="49"/>
        <v>0</v>
      </c>
      <c r="J1548">
        <v>149911</v>
      </c>
      <c r="K1548">
        <v>24</v>
      </c>
      <c r="L1548">
        <v>715</v>
      </c>
      <c r="M1548">
        <v>744</v>
      </c>
      <c r="N1548" s="128">
        <v>-0.33894343151005141</v>
      </c>
      <c r="O1548" s="1">
        <v>43052</v>
      </c>
      <c r="P1548">
        <f t="shared" si="48"/>
        <v>0</v>
      </c>
      <c r="Q1548" s="1"/>
      <c r="S1548">
        <v>149911</v>
      </c>
    </row>
    <row r="1549" spans="1:19" x14ac:dyDescent="0.3">
      <c r="A1549">
        <v>149925</v>
      </c>
      <c r="C1549" t="s">
        <v>113</v>
      </c>
      <c r="D1549" t="s">
        <v>129</v>
      </c>
      <c r="E1549" t="s">
        <v>112</v>
      </c>
      <c r="F1549" t="s">
        <v>61</v>
      </c>
      <c r="G1549" t="s">
        <v>112</v>
      </c>
      <c r="H1549" t="s">
        <v>61</v>
      </c>
      <c r="I1549">
        <f t="shared" si="49"/>
        <v>0</v>
      </c>
      <c r="J1549">
        <v>149925</v>
      </c>
      <c r="K1549">
        <v>24</v>
      </c>
      <c r="L1549">
        <v>787</v>
      </c>
      <c r="M1549">
        <v>744</v>
      </c>
      <c r="N1549" s="128">
        <v>0.5025712949976624</v>
      </c>
      <c r="O1549" s="1">
        <v>43054</v>
      </c>
      <c r="P1549">
        <f t="shared" si="48"/>
        <v>0</v>
      </c>
      <c r="Q1549" s="1"/>
      <c r="S1549">
        <v>149925</v>
      </c>
    </row>
    <row r="1550" spans="1:19" x14ac:dyDescent="0.3">
      <c r="A1550">
        <v>149928</v>
      </c>
      <c r="C1550" t="s">
        <v>113</v>
      </c>
      <c r="D1550" t="s">
        <v>129</v>
      </c>
      <c r="E1550" t="s">
        <v>112</v>
      </c>
      <c r="F1550" t="s">
        <v>61</v>
      </c>
      <c r="G1550" t="s">
        <v>112</v>
      </c>
      <c r="H1550" t="s">
        <v>61</v>
      </c>
      <c r="I1550">
        <f t="shared" si="49"/>
        <v>0</v>
      </c>
      <c r="J1550">
        <v>149928</v>
      </c>
      <c r="K1550">
        <v>26</v>
      </c>
      <c r="L1550">
        <v>775</v>
      </c>
      <c r="M1550">
        <v>996</v>
      </c>
      <c r="N1550" s="128">
        <v>-1.929456958267854</v>
      </c>
      <c r="O1550" s="1">
        <v>43137</v>
      </c>
      <c r="P1550">
        <f t="shared" si="48"/>
        <v>0</v>
      </c>
      <c r="Q1550" s="1"/>
      <c r="S1550">
        <v>149928</v>
      </c>
    </row>
    <row r="1551" spans="1:19" x14ac:dyDescent="0.3">
      <c r="A1551">
        <v>149933</v>
      </c>
      <c r="C1551" t="s">
        <v>113</v>
      </c>
      <c r="D1551" t="s">
        <v>129</v>
      </c>
      <c r="E1551" t="s">
        <v>112</v>
      </c>
      <c r="F1551" t="s">
        <v>61</v>
      </c>
      <c r="G1551" t="s">
        <v>112</v>
      </c>
      <c r="H1551" t="s">
        <v>61</v>
      </c>
      <c r="I1551">
        <f t="shared" si="49"/>
        <v>0</v>
      </c>
      <c r="J1551">
        <v>149933</v>
      </c>
      <c r="K1551">
        <v>22</v>
      </c>
      <c r="L1551">
        <v>511</v>
      </c>
      <c r="M1551">
        <v>543</v>
      </c>
      <c r="N1551" s="128">
        <v>-0.51245095684202102</v>
      </c>
      <c r="O1551" s="1">
        <v>43118</v>
      </c>
      <c r="P1551">
        <f t="shared" si="48"/>
        <v>0</v>
      </c>
      <c r="Q1551" s="1"/>
      <c r="S1551">
        <v>149933</v>
      </c>
    </row>
    <row r="1552" spans="1:19" x14ac:dyDescent="0.3">
      <c r="A1552">
        <v>149943</v>
      </c>
      <c r="C1552" t="s">
        <v>113</v>
      </c>
      <c r="D1552" t="s">
        <v>129</v>
      </c>
      <c r="E1552" t="s">
        <v>112</v>
      </c>
      <c r="F1552" t="s">
        <v>61</v>
      </c>
      <c r="G1552" t="s">
        <v>112</v>
      </c>
      <c r="H1552" t="s">
        <v>61</v>
      </c>
      <c r="I1552">
        <f t="shared" si="49"/>
        <v>0</v>
      </c>
      <c r="J1552">
        <v>149943</v>
      </c>
      <c r="K1552">
        <v>25</v>
      </c>
      <c r="L1552">
        <v>701</v>
      </c>
      <c r="M1552">
        <v>819</v>
      </c>
      <c r="N1552" s="128">
        <v>-1.2528534267664702</v>
      </c>
      <c r="O1552" s="1">
        <v>42989</v>
      </c>
      <c r="P1552">
        <f t="shared" si="48"/>
        <v>0</v>
      </c>
      <c r="Q1552" s="1"/>
      <c r="S1552">
        <v>149943</v>
      </c>
    </row>
    <row r="1553" spans="1:19" x14ac:dyDescent="0.3">
      <c r="A1553">
        <v>149995</v>
      </c>
      <c r="C1553" t="s">
        <v>113</v>
      </c>
      <c r="D1553" t="s">
        <v>129</v>
      </c>
      <c r="E1553" t="s">
        <v>112</v>
      </c>
      <c r="F1553" t="s">
        <v>61</v>
      </c>
      <c r="G1553" t="s">
        <v>112</v>
      </c>
      <c r="H1553" t="s">
        <v>61</v>
      </c>
      <c r="I1553">
        <f t="shared" si="49"/>
        <v>0</v>
      </c>
      <c r="J1553">
        <v>149995</v>
      </c>
      <c r="K1553">
        <v>23</v>
      </c>
      <c r="L1553">
        <v>455</v>
      </c>
      <c r="M1553">
        <v>558</v>
      </c>
      <c r="N1553" s="128">
        <v>-1.6051114227832319</v>
      </c>
      <c r="O1553" s="1">
        <v>43063</v>
      </c>
      <c r="P1553">
        <f t="shared" si="48"/>
        <v>0</v>
      </c>
      <c r="Q1553" s="1"/>
      <c r="S1553">
        <v>149995</v>
      </c>
    </row>
    <row r="1554" spans="1:19" x14ac:dyDescent="0.3">
      <c r="A1554">
        <v>149997</v>
      </c>
      <c r="C1554" t="s">
        <v>113</v>
      </c>
      <c r="D1554" t="s">
        <v>129</v>
      </c>
      <c r="E1554" t="s">
        <v>112</v>
      </c>
      <c r="F1554" t="s">
        <v>61</v>
      </c>
      <c r="G1554" t="s">
        <v>112</v>
      </c>
      <c r="H1554" t="s">
        <v>61</v>
      </c>
      <c r="I1554">
        <f t="shared" si="49"/>
        <v>0</v>
      </c>
      <c r="J1554">
        <v>149997</v>
      </c>
      <c r="K1554">
        <v>24</v>
      </c>
      <c r="L1554">
        <v>650</v>
      </c>
      <c r="M1554">
        <v>744</v>
      </c>
      <c r="N1554" s="128">
        <v>-1.0986442262739597</v>
      </c>
      <c r="O1554" s="1">
        <v>42863</v>
      </c>
      <c r="P1554">
        <f t="shared" si="48"/>
        <v>0</v>
      </c>
      <c r="Q1554" s="1"/>
      <c r="S1554">
        <v>149997</v>
      </c>
    </row>
    <row r="1555" spans="1:19" x14ac:dyDescent="0.3">
      <c r="A1555">
        <v>150001</v>
      </c>
      <c r="C1555" t="s">
        <v>113</v>
      </c>
      <c r="D1555" t="s">
        <v>129</v>
      </c>
      <c r="E1555" t="s">
        <v>112</v>
      </c>
      <c r="F1555" t="s">
        <v>61</v>
      </c>
      <c r="G1555" t="s">
        <v>112</v>
      </c>
      <c r="H1555" t="s">
        <v>61</v>
      </c>
      <c r="I1555">
        <f t="shared" si="49"/>
        <v>0</v>
      </c>
      <c r="J1555">
        <v>150001</v>
      </c>
      <c r="K1555">
        <v>23</v>
      </c>
      <c r="L1555">
        <v>589</v>
      </c>
      <c r="M1555">
        <v>673</v>
      </c>
      <c r="N1555" s="128">
        <v>-1.0853414303249562</v>
      </c>
      <c r="O1555" s="1">
        <v>43097</v>
      </c>
      <c r="P1555">
        <f t="shared" si="48"/>
        <v>0</v>
      </c>
      <c r="Q1555" s="1"/>
      <c r="S1555">
        <v>150001</v>
      </c>
    </row>
    <row r="1556" spans="1:19" x14ac:dyDescent="0.3">
      <c r="A1556">
        <v>150060</v>
      </c>
      <c r="C1556" t="s">
        <v>113</v>
      </c>
      <c r="D1556" t="s">
        <v>129</v>
      </c>
      <c r="E1556" t="s">
        <v>112</v>
      </c>
      <c r="F1556" t="s">
        <v>61</v>
      </c>
      <c r="G1556" t="s">
        <v>112</v>
      </c>
      <c r="H1556" t="s">
        <v>61</v>
      </c>
      <c r="I1556">
        <f t="shared" si="49"/>
        <v>0</v>
      </c>
      <c r="J1556">
        <v>150060</v>
      </c>
      <c r="K1556">
        <v>27</v>
      </c>
      <c r="L1556">
        <v>750</v>
      </c>
      <c r="M1556">
        <v>1194</v>
      </c>
      <c r="N1556" s="128">
        <v>-3.2335590998470614</v>
      </c>
      <c r="O1556" s="1">
        <v>43119</v>
      </c>
      <c r="P1556">
        <f t="shared" si="48"/>
        <v>0</v>
      </c>
      <c r="Q1556" s="1"/>
      <c r="S1556">
        <v>150060</v>
      </c>
    </row>
    <row r="1557" spans="1:19" x14ac:dyDescent="0.3">
      <c r="A1557">
        <v>150183</v>
      </c>
      <c r="C1557" t="s">
        <v>113</v>
      </c>
      <c r="D1557" t="s">
        <v>129</v>
      </c>
      <c r="E1557" t="s">
        <v>112</v>
      </c>
      <c r="F1557" t="s">
        <v>61</v>
      </c>
      <c r="G1557" t="s">
        <v>112</v>
      </c>
      <c r="H1557" t="s">
        <v>61</v>
      </c>
      <c r="I1557">
        <f t="shared" si="49"/>
        <v>0</v>
      </c>
      <c r="J1557">
        <v>150183</v>
      </c>
      <c r="K1557">
        <v>26</v>
      </c>
      <c r="L1557">
        <v>840</v>
      </c>
      <c r="M1557">
        <v>979</v>
      </c>
      <c r="N1557" s="128">
        <v>-1.2346227294932717</v>
      </c>
      <c r="O1557" s="1">
        <v>43119</v>
      </c>
      <c r="P1557">
        <f t="shared" si="48"/>
        <v>0</v>
      </c>
      <c r="Q1557" s="1"/>
      <c r="S1557">
        <v>150183</v>
      </c>
    </row>
    <row r="1558" spans="1:19" x14ac:dyDescent="0.3">
      <c r="A1558">
        <v>150189</v>
      </c>
      <c r="C1558" t="s">
        <v>113</v>
      </c>
      <c r="D1558" t="s">
        <v>129</v>
      </c>
      <c r="E1558" t="s">
        <v>112</v>
      </c>
      <c r="F1558" t="s">
        <v>61</v>
      </c>
      <c r="G1558" t="s">
        <v>114</v>
      </c>
      <c r="H1558" t="s">
        <v>60</v>
      </c>
      <c r="I1558">
        <f t="shared" si="49"/>
        <v>0</v>
      </c>
      <c r="J1558">
        <v>150189</v>
      </c>
      <c r="K1558">
        <v>27</v>
      </c>
      <c r="L1558">
        <v>950</v>
      </c>
      <c r="M1558">
        <v>1108</v>
      </c>
      <c r="N1558" s="128">
        <v>-1.239993721550777</v>
      </c>
      <c r="O1558" s="1">
        <v>43134</v>
      </c>
      <c r="P1558">
        <f t="shared" si="48"/>
        <v>0</v>
      </c>
      <c r="Q1558" s="1"/>
      <c r="S1558">
        <v>150189</v>
      </c>
    </row>
    <row r="1559" spans="1:19" x14ac:dyDescent="0.3">
      <c r="A1559">
        <v>150273</v>
      </c>
      <c r="C1559" t="s">
        <v>111</v>
      </c>
      <c r="D1559" t="s">
        <v>130</v>
      </c>
      <c r="E1559" t="s">
        <v>112</v>
      </c>
      <c r="F1559" t="s">
        <v>61</v>
      </c>
      <c r="G1559" t="s">
        <v>112</v>
      </c>
      <c r="H1559" t="s">
        <v>61</v>
      </c>
      <c r="I1559">
        <f t="shared" si="49"/>
        <v>0</v>
      </c>
      <c r="J1559">
        <v>150273</v>
      </c>
      <c r="K1559">
        <v>27</v>
      </c>
      <c r="L1559">
        <v>1272</v>
      </c>
      <c r="M1559">
        <v>1171</v>
      </c>
      <c r="N1559" s="128">
        <v>0.75000928229309771</v>
      </c>
      <c r="O1559" s="1">
        <v>42943</v>
      </c>
      <c r="P1559">
        <f t="shared" si="48"/>
        <v>0</v>
      </c>
      <c r="Q1559" s="1"/>
      <c r="S1559">
        <v>150273</v>
      </c>
    </row>
    <row r="1560" spans="1:19" x14ac:dyDescent="0.3">
      <c r="A1560">
        <v>150274</v>
      </c>
      <c r="C1560" t="s">
        <v>111</v>
      </c>
      <c r="D1560" t="s">
        <v>130</v>
      </c>
      <c r="E1560" t="s">
        <v>112</v>
      </c>
      <c r="F1560" t="s">
        <v>61</v>
      </c>
      <c r="G1560" t="s">
        <v>112</v>
      </c>
      <c r="H1560" t="s">
        <v>61</v>
      </c>
      <c r="I1560">
        <f t="shared" si="49"/>
        <v>0</v>
      </c>
      <c r="J1560">
        <v>150274</v>
      </c>
      <c r="K1560">
        <v>27</v>
      </c>
      <c r="L1560">
        <v>885</v>
      </c>
      <c r="M1560">
        <v>1171</v>
      </c>
      <c r="N1560" s="128">
        <v>-2.1237886607507521</v>
      </c>
      <c r="O1560" s="1">
        <v>42984</v>
      </c>
      <c r="P1560">
        <f t="shared" si="48"/>
        <v>0</v>
      </c>
      <c r="Q1560" s="1"/>
      <c r="S1560">
        <v>150274</v>
      </c>
    </row>
    <row r="1561" spans="1:19" x14ac:dyDescent="0.3">
      <c r="A1561">
        <v>150353</v>
      </c>
      <c r="C1561" t="s">
        <v>111</v>
      </c>
      <c r="D1561" t="s">
        <v>130</v>
      </c>
      <c r="E1561" t="s">
        <v>114</v>
      </c>
      <c r="F1561" t="s">
        <v>60</v>
      </c>
      <c r="G1561" t="s">
        <v>112</v>
      </c>
      <c r="H1561" t="s">
        <v>61</v>
      </c>
      <c r="I1561">
        <f t="shared" si="49"/>
        <v>0</v>
      </c>
      <c r="J1561">
        <v>150353</v>
      </c>
      <c r="K1561">
        <v>27</v>
      </c>
      <c r="L1561">
        <v>1019</v>
      </c>
      <c r="M1561">
        <v>1131</v>
      </c>
      <c r="N1561" s="128">
        <v>-0.86110790758466926</v>
      </c>
      <c r="O1561" s="1">
        <v>43108</v>
      </c>
      <c r="P1561">
        <f t="shared" si="48"/>
        <v>0</v>
      </c>
      <c r="Q1561" s="1"/>
      <c r="S1561">
        <v>150353</v>
      </c>
    </row>
    <row r="1562" spans="1:19" x14ac:dyDescent="0.3">
      <c r="A1562">
        <v>150354</v>
      </c>
      <c r="C1562" t="s">
        <v>111</v>
      </c>
      <c r="D1562" t="s">
        <v>130</v>
      </c>
      <c r="E1562" t="s">
        <v>112</v>
      </c>
      <c r="F1562" t="s">
        <v>61</v>
      </c>
      <c r="G1562" t="s">
        <v>112</v>
      </c>
      <c r="H1562" t="s">
        <v>61</v>
      </c>
      <c r="I1562">
        <f t="shared" si="49"/>
        <v>0</v>
      </c>
      <c r="J1562">
        <v>150354</v>
      </c>
      <c r="K1562">
        <v>27</v>
      </c>
      <c r="L1562">
        <v>987</v>
      </c>
      <c r="M1562">
        <v>1131</v>
      </c>
      <c r="N1562" s="128">
        <v>-1.1071387383231461</v>
      </c>
      <c r="O1562" s="1">
        <v>43108</v>
      </c>
      <c r="P1562">
        <f t="shared" si="48"/>
        <v>0</v>
      </c>
      <c r="Q1562" s="1"/>
      <c r="S1562">
        <v>150354</v>
      </c>
    </row>
    <row r="1563" spans="1:19" x14ac:dyDescent="0.3">
      <c r="A1563">
        <v>150368</v>
      </c>
      <c r="C1563" t="s">
        <v>113</v>
      </c>
      <c r="D1563" t="s">
        <v>129</v>
      </c>
      <c r="E1563" t="s">
        <v>112</v>
      </c>
      <c r="F1563" t="s">
        <v>61</v>
      </c>
      <c r="G1563" t="s">
        <v>114</v>
      </c>
      <c r="H1563" t="s">
        <v>60</v>
      </c>
      <c r="I1563">
        <f t="shared" si="49"/>
        <v>0</v>
      </c>
      <c r="J1563">
        <v>150368</v>
      </c>
      <c r="K1563">
        <v>25</v>
      </c>
      <c r="L1563">
        <v>564</v>
      </c>
      <c r="M1563">
        <v>834</v>
      </c>
      <c r="N1563" s="128">
        <v>-2.8151391929934309</v>
      </c>
      <c r="O1563" s="1">
        <v>43116</v>
      </c>
      <c r="P1563">
        <f t="shared" si="48"/>
        <v>0</v>
      </c>
      <c r="Q1563" s="1"/>
      <c r="S1563">
        <v>150368</v>
      </c>
    </row>
    <row r="1564" spans="1:19" x14ac:dyDescent="0.3">
      <c r="A1564">
        <v>150369</v>
      </c>
      <c r="C1564" t="s">
        <v>113</v>
      </c>
      <c r="D1564" t="s">
        <v>129</v>
      </c>
      <c r="E1564" t="s">
        <v>112</v>
      </c>
      <c r="F1564" t="s">
        <v>61</v>
      </c>
      <c r="G1564" t="s">
        <v>112</v>
      </c>
      <c r="H1564" t="s">
        <v>61</v>
      </c>
      <c r="I1564">
        <f t="shared" si="49"/>
        <v>0</v>
      </c>
      <c r="J1564">
        <v>150369</v>
      </c>
      <c r="K1564">
        <v>27</v>
      </c>
      <c r="L1564">
        <v>1120</v>
      </c>
      <c r="M1564">
        <v>1153</v>
      </c>
      <c r="N1564" s="128">
        <v>-0.24887816282665259</v>
      </c>
      <c r="O1564" s="1">
        <v>43058</v>
      </c>
      <c r="P1564">
        <f t="shared" si="48"/>
        <v>0</v>
      </c>
      <c r="Q1564" s="1"/>
      <c r="S1564">
        <v>150369</v>
      </c>
    </row>
    <row r="1565" spans="1:19" x14ac:dyDescent="0.3">
      <c r="A1565">
        <v>150383</v>
      </c>
      <c r="C1565" t="s">
        <v>113</v>
      </c>
      <c r="D1565" t="s">
        <v>129</v>
      </c>
      <c r="E1565" t="s">
        <v>112</v>
      </c>
      <c r="F1565" t="s">
        <v>61</v>
      </c>
      <c r="G1565" t="s">
        <v>112</v>
      </c>
      <c r="H1565" t="s">
        <v>61</v>
      </c>
      <c r="I1565">
        <f t="shared" si="49"/>
        <v>0</v>
      </c>
      <c r="J1565">
        <v>150383</v>
      </c>
      <c r="K1565">
        <v>25</v>
      </c>
      <c r="L1565">
        <v>650</v>
      </c>
      <c r="M1565">
        <v>819</v>
      </c>
      <c r="N1565" s="128">
        <v>-1.7943409247757074</v>
      </c>
      <c r="O1565" s="1">
        <v>43180</v>
      </c>
      <c r="P1565">
        <f t="shared" si="48"/>
        <v>0</v>
      </c>
      <c r="Q1565" s="1"/>
      <c r="S1565">
        <v>150383</v>
      </c>
    </row>
    <row r="1566" spans="1:19" x14ac:dyDescent="0.3">
      <c r="A1566">
        <v>150443</v>
      </c>
      <c r="C1566" t="s">
        <v>111</v>
      </c>
      <c r="D1566" t="s">
        <v>130</v>
      </c>
      <c r="E1566" t="s">
        <v>112</v>
      </c>
      <c r="F1566" t="s">
        <v>61</v>
      </c>
      <c r="G1566" t="s">
        <v>112</v>
      </c>
      <c r="H1566" t="s">
        <v>61</v>
      </c>
      <c r="I1566">
        <f t="shared" si="49"/>
        <v>0</v>
      </c>
      <c r="J1566">
        <v>150443</v>
      </c>
      <c r="K1566">
        <v>24</v>
      </c>
      <c r="L1566">
        <v>755</v>
      </c>
      <c r="M1566">
        <v>778</v>
      </c>
      <c r="N1566" s="128">
        <v>-0.25706940874035988</v>
      </c>
      <c r="O1566" s="1">
        <v>43035</v>
      </c>
      <c r="P1566">
        <f t="shared" si="48"/>
        <v>0</v>
      </c>
      <c r="Q1566" s="1"/>
      <c r="S1566">
        <v>150443</v>
      </c>
    </row>
    <row r="1567" spans="1:19" x14ac:dyDescent="0.3">
      <c r="A1567">
        <v>150445</v>
      </c>
      <c r="C1567" t="s">
        <v>111</v>
      </c>
      <c r="D1567" t="s">
        <v>130</v>
      </c>
      <c r="E1567" t="s">
        <v>112</v>
      </c>
      <c r="F1567" t="s">
        <v>61</v>
      </c>
      <c r="G1567" t="s">
        <v>112</v>
      </c>
      <c r="H1567" t="s">
        <v>61</v>
      </c>
      <c r="I1567">
        <f t="shared" si="49"/>
        <v>0</v>
      </c>
      <c r="J1567">
        <v>150445</v>
      </c>
      <c r="K1567">
        <v>24</v>
      </c>
      <c r="L1567">
        <v>710</v>
      </c>
      <c r="M1567">
        <v>778</v>
      </c>
      <c r="N1567" s="128">
        <v>-0.76003129540628145</v>
      </c>
      <c r="O1567" s="1">
        <v>42927</v>
      </c>
      <c r="P1567">
        <f t="shared" si="48"/>
        <v>0</v>
      </c>
      <c r="Q1567" s="1"/>
      <c r="S1567">
        <v>150445</v>
      </c>
    </row>
    <row r="1568" spans="1:19" x14ac:dyDescent="0.3">
      <c r="A1568">
        <v>150449</v>
      </c>
      <c r="C1568" t="s">
        <v>113</v>
      </c>
      <c r="D1568" t="s">
        <v>129</v>
      </c>
      <c r="E1568" t="s">
        <v>112</v>
      </c>
      <c r="F1568" t="s">
        <v>61</v>
      </c>
      <c r="G1568" t="s">
        <v>112</v>
      </c>
      <c r="H1568" t="s">
        <v>61</v>
      </c>
      <c r="I1568">
        <f t="shared" si="49"/>
        <v>0</v>
      </c>
      <c r="J1568">
        <v>150449</v>
      </c>
      <c r="K1568">
        <v>26</v>
      </c>
      <c r="L1568">
        <v>852</v>
      </c>
      <c r="M1568">
        <v>996</v>
      </c>
      <c r="N1568" s="128">
        <v>-1.2572027239392352</v>
      </c>
      <c r="O1568" s="1">
        <v>42984</v>
      </c>
      <c r="P1568">
        <f t="shared" si="48"/>
        <v>0</v>
      </c>
      <c r="Q1568" s="1"/>
      <c r="S1568">
        <v>150449</v>
      </c>
    </row>
    <row r="1569" spans="1:19" x14ac:dyDescent="0.3">
      <c r="A1569">
        <v>150485</v>
      </c>
      <c r="C1569" t="s">
        <v>113</v>
      </c>
      <c r="D1569" t="s">
        <v>129</v>
      </c>
      <c r="E1569" t="s">
        <v>112</v>
      </c>
      <c r="F1569" t="s">
        <v>61</v>
      </c>
      <c r="G1569" t="s">
        <v>112</v>
      </c>
      <c r="H1569" t="s">
        <v>61</v>
      </c>
      <c r="I1569">
        <f t="shared" si="49"/>
        <v>0</v>
      </c>
      <c r="J1569">
        <v>150485</v>
      </c>
      <c r="K1569">
        <v>26</v>
      </c>
      <c r="L1569">
        <v>987</v>
      </c>
      <c r="M1569">
        <v>979</v>
      </c>
      <c r="N1569" s="128">
        <v>7.1057423280188298E-2</v>
      </c>
      <c r="O1569" s="1">
        <v>43008</v>
      </c>
      <c r="P1569">
        <f t="shared" si="48"/>
        <v>0</v>
      </c>
      <c r="Q1569" s="1"/>
      <c r="S1569">
        <v>150485</v>
      </c>
    </row>
    <row r="1570" spans="1:19" x14ac:dyDescent="0.3">
      <c r="A1570">
        <v>150509</v>
      </c>
      <c r="C1570" t="s">
        <v>113</v>
      </c>
      <c r="D1570" t="s">
        <v>129</v>
      </c>
      <c r="E1570" t="s">
        <v>112</v>
      </c>
      <c r="F1570" t="s">
        <v>61</v>
      </c>
      <c r="G1570" t="s">
        <v>114</v>
      </c>
      <c r="H1570" t="s">
        <v>60</v>
      </c>
      <c r="I1570">
        <f t="shared" si="49"/>
        <v>0</v>
      </c>
      <c r="J1570">
        <v>150509</v>
      </c>
      <c r="K1570">
        <v>25</v>
      </c>
      <c r="L1570">
        <v>760</v>
      </c>
      <c r="M1570">
        <v>873</v>
      </c>
      <c r="N1570" s="128">
        <v>-1.1255540614572437</v>
      </c>
      <c r="O1570" s="1">
        <v>43150</v>
      </c>
      <c r="P1570">
        <f t="shared" si="48"/>
        <v>0</v>
      </c>
      <c r="Q1570" s="1"/>
      <c r="S1570">
        <v>150509</v>
      </c>
    </row>
    <row r="1571" spans="1:19" x14ac:dyDescent="0.3">
      <c r="A1571">
        <v>150516</v>
      </c>
      <c r="C1571" t="s">
        <v>113</v>
      </c>
      <c r="D1571" t="s">
        <v>129</v>
      </c>
      <c r="E1571" t="s">
        <v>112</v>
      </c>
      <c r="F1571" t="s">
        <v>61</v>
      </c>
      <c r="G1571" t="s">
        <v>112</v>
      </c>
      <c r="H1571" t="s">
        <v>61</v>
      </c>
      <c r="I1571">
        <f t="shared" si="49"/>
        <v>0</v>
      </c>
      <c r="J1571">
        <v>150516</v>
      </c>
      <c r="K1571">
        <v>22</v>
      </c>
      <c r="L1571">
        <v>448</v>
      </c>
      <c r="M1571">
        <v>543</v>
      </c>
      <c r="N1571" s="128">
        <v>-1.5213387781247498</v>
      </c>
      <c r="O1571" s="1">
        <v>43202</v>
      </c>
      <c r="P1571">
        <f t="shared" si="48"/>
        <v>0</v>
      </c>
      <c r="Q1571" s="1"/>
      <c r="S1571">
        <v>150516</v>
      </c>
    </row>
    <row r="1572" spans="1:19" x14ac:dyDescent="0.3">
      <c r="A1572">
        <v>150522</v>
      </c>
      <c r="C1572" t="s">
        <v>113</v>
      </c>
      <c r="D1572" t="s">
        <v>129</v>
      </c>
      <c r="E1572" t="s">
        <v>112</v>
      </c>
      <c r="F1572" t="s">
        <v>61</v>
      </c>
      <c r="G1572" t="s">
        <v>112</v>
      </c>
      <c r="H1572" t="s">
        <v>61</v>
      </c>
      <c r="I1572">
        <f t="shared" si="49"/>
        <v>0</v>
      </c>
      <c r="J1572">
        <v>150522</v>
      </c>
      <c r="K1572">
        <v>26</v>
      </c>
      <c r="L1572">
        <v>860</v>
      </c>
      <c r="M1572">
        <v>996</v>
      </c>
      <c r="N1572" s="128">
        <v>-1.1873581281648331</v>
      </c>
      <c r="O1572" s="1">
        <v>43046</v>
      </c>
      <c r="P1572">
        <f t="shared" si="48"/>
        <v>0</v>
      </c>
      <c r="Q1572" s="1"/>
      <c r="S1572">
        <v>150522</v>
      </c>
    </row>
    <row r="1573" spans="1:19" x14ac:dyDescent="0.3">
      <c r="A1573">
        <v>150570</v>
      </c>
      <c r="C1573" t="s">
        <v>113</v>
      </c>
      <c r="D1573" t="s">
        <v>129</v>
      </c>
      <c r="E1573" t="s">
        <v>112</v>
      </c>
      <c r="F1573" t="s">
        <v>61</v>
      </c>
      <c r="G1573" t="s">
        <v>112</v>
      </c>
      <c r="H1573" t="s">
        <v>61</v>
      </c>
      <c r="I1573">
        <f t="shared" si="49"/>
        <v>0</v>
      </c>
      <c r="J1573">
        <v>150570</v>
      </c>
      <c r="K1573">
        <v>25</v>
      </c>
      <c r="L1573">
        <v>778</v>
      </c>
      <c r="M1573">
        <v>815</v>
      </c>
      <c r="N1573" s="128">
        <v>-0.39477193918378228</v>
      </c>
      <c r="O1573" s="1">
        <v>43172</v>
      </c>
      <c r="P1573">
        <f t="shared" si="48"/>
        <v>0</v>
      </c>
      <c r="Q1573" s="1"/>
      <c r="S1573">
        <v>150570</v>
      </c>
    </row>
    <row r="1574" spans="1:19" x14ac:dyDescent="0.3">
      <c r="A1574">
        <v>150571</v>
      </c>
      <c r="C1574" t="s">
        <v>113</v>
      </c>
      <c r="D1574" t="s">
        <v>129</v>
      </c>
      <c r="E1574" t="s">
        <v>112</v>
      </c>
      <c r="F1574" t="s">
        <v>61</v>
      </c>
      <c r="G1574" t="s">
        <v>112</v>
      </c>
      <c r="H1574" t="s">
        <v>61</v>
      </c>
      <c r="I1574">
        <f t="shared" si="49"/>
        <v>0</v>
      </c>
      <c r="J1574">
        <v>150571</v>
      </c>
      <c r="K1574">
        <v>27</v>
      </c>
      <c r="L1574">
        <v>390</v>
      </c>
      <c r="M1574">
        <v>1082</v>
      </c>
      <c r="N1574" s="130" t="s">
        <v>67</v>
      </c>
      <c r="O1574" s="1">
        <v>43164</v>
      </c>
      <c r="P1574">
        <f t="shared" si="48"/>
        <v>0</v>
      </c>
      <c r="Q1574" s="1"/>
      <c r="S1574">
        <v>150571</v>
      </c>
    </row>
    <row r="1575" spans="1:19" x14ac:dyDescent="0.3">
      <c r="A1575">
        <v>150713</v>
      </c>
      <c r="C1575" t="s">
        <v>113</v>
      </c>
      <c r="D1575" t="s">
        <v>129</v>
      </c>
      <c r="E1575" t="s">
        <v>112</v>
      </c>
      <c r="F1575" t="s">
        <v>61</v>
      </c>
      <c r="G1575" t="s">
        <v>112</v>
      </c>
      <c r="H1575" t="s">
        <v>61</v>
      </c>
      <c r="I1575">
        <f t="shared" si="49"/>
        <v>0</v>
      </c>
      <c r="J1575">
        <v>150713</v>
      </c>
      <c r="K1575">
        <v>26</v>
      </c>
      <c r="L1575">
        <v>662</v>
      </c>
      <c r="M1575">
        <v>1086</v>
      </c>
      <c r="N1575" s="128">
        <v>-3.3949875890783892</v>
      </c>
      <c r="O1575" s="1">
        <v>43077</v>
      </c>
      <c r="P1575">
        <f t="shared" si="48"/>
        <v>0</v>
      </c>
      <c r="Q1575" s="1"/>
      <c r="S1575">
        <v>150713</v>
      </c>
    </row>
    <row r="1576" spans="1:19" x14ac:dyDescent="0.3">
      <c r="A1576">
        <v>150802</v>
      </c>
      <c r="C1576" t="s">
        <v>113</v>
      </c>
      <c r="D1576" t="s">
        <v>129</v>
      </c>
      <c r="E1576" t="s">
        <v>112</v>
      </c>
      <c r="F1576" t="s">
        <v>61</v>
      </c>
      <c r="G1576" t="s">
        <v>112</v>
      </c>
      <c r="H1576" t="s">
        <v>61</v>
      </c>
      <c r="I1576">
        <f t="shared" si="49"/>
        <v>0</v>
      </c>
      <c r="J1576">
        <v>150802</v>
      </c>
      <c r="K1576">
        <v>24</v>
      </c>
      <c r="L1576">
        <v>771</v>
      </c>
      <c r="M1576">
        <v>706</v>
      </c>
      <c r="N1576" s="128">
        <v>0.80059120581352383</v>
      </c>
      <c r="O1576" s="1">
        <v>43174</v>
      </c>
      <c r="P1576">
        <f t="shared" si="48"/>
        <v>0</v>
      </c>
      <c r="Q1576" s="1"/>
      <c r="S1576">
        <v>150802</v>
      </c>
    </row>
    <row r="1577" spans="1:19" x14ac:dyDescent="0.3">
      <c r="A1577">
        <v>150803</v>
      </c>
      <c r="C1577" t="s">
        <v>113</v>
      </c>
      <c r="D1577" t="s">
        <v>129</v>
      </c>
      <c r="E1577" t="s">
        <v>112</v>
      </c>
      <c r="F1577" t="s">
        <v>61</v>
      </c>
      <c r="G1577" t="s">
        <v>112</v>
      </c>
      <c r="H1577" t="s">
        <v>61</v>
      </c>
      <c r="I1577">
        <f t="shared" si="49"/>
        <v>0</v>
      </c>
      <c r="J1577">
        <v>150803</v>
      </c>
      <c r="K1577">
        <v>27</v>
      </c>
      <c r="L1577">
        <v>1219</v>
      </c>
      <c r="M1577">
        <v>1222</v>
      </c>
      <c r="N1577" s="128">
        <v>-2.1347754927773428E-2</v>
      </c>
      <c r="O1577" s="1">
        <v>43173</v>
      </c>
      <c r="P1577">
        <f t="shared" si="48"/>
        <v>0</v>
      </c>
      <c r="Q1577" s="1"/>
      <c r="S1577">
        <v>150803</v>
      </c>
    </row>
    <row r="1578" spans="1:19" x14ac:dyDescent="0.3">
      <c r="A1578">
        <v>150920</v>
      </c>
      <c r="C1578" t="s">
        <v>113</v>
      </c>
      <c r="D1578" t="s">
        <v>129</v>
      </c>
      <c r="E1578" t="s">
        <v>112</v>
      </c>
      <c r="F1578" t="s">
        <v>61</v>
      </c>
      <c r="G1578" t="s">
        <v>112</v>
      </c>
      <c r="H1578" t="s">
        <v>61</v>
      </c>
      <c r="I1578">
        <f t="shared" si="49"/>
        <v>0</v>
      </c>
      <c r="J1578">
        <v>150920</v>
      </c>
      <c r="K1578">
        <v>24</v>
      </c>
      <c r="L1578">
        <v>824</v>
      </c>
      <c r="M1578">
        <v>763</v>
      </c>
      <c r="N1578" s="128">
        <v>0.69519630748190775</v>
      </c>
      <c r="O1578" s="1">
        <v>43171</v>
      </c>
      <c r="P1578">
        <f t="shared" si="48"/>
        <v>0</v>
      </c>
      <c r="Q1578" s="1"/>
      <c r="S1578">
        <v>150920</v>
      </c>
    </row>
    <row r="1579" spans="1:19" x14ac:dyDescent="0.3">
      <c r="A1579">
        <v>150990</v>
      </c>
      <c r="C1579" t="s">
        <v>111</v>
      </c>
      <c r="D1579" t="s">
        <v>130</v>
      </c>
      <c r="E1579" t="s">
        <v>112</v>
      </c>
      <c r="F1579" t="s">
        <v>61</v>
      </c>
      <c r="G1579" t="s">
        <v>112</v>
      </c>
      <c r="H1579" t="s">
        <v>61</v>
      </c>
      <c r="I1579">
        <f t="shared" si="49"/>
        <v>0</v>
      </c>
      <c r="J1579">
        <v>150990</v>
      </c>
      <c r="K1579">
        <v>25</v>
      </c>
      <c r="L1579">
        <v>730</v>
      </c>
      <c r="M1579">
        <v>938</v>
      </c>
      <c r="N1579" s="128">
        <v>-1.9282469639380735</v>
      </c>
      <c r="O1579" s="1">
        <v>43081</v>
      </c>
      <c r="P1579">
        <f t="shared" si="48"/>
        <v>0</v>
      </c>
      <c r="Q1579" s="1"/>
      <c r="S1579">
        <v>150990</v>
      </c>
    </row>
    <row r="1580" spans="1:19" x14ac:dyDescent="0.3">
      <c r="A1580">
        <v>150991</v>
      </c>
      <c r="C1580" t="s">
        <v>111</v>
      </c>
      <c r="D1580" t="s">
        <v>130</v>
      </c>
      <c r="E1580" t="s">
        <v>114</v>
      </c>
      <c r="F1580" t="s">
        <v>60</v>
      </c>
      <c r="G1580" t="s">
        <v>112</v>
      </c>
      <c r="H1580" t="s">
        <v>61</v>
      </c>
      <c r="I1580">
        <f t="shared" si="49"/>
        <v>0</v>
      </c>
      <c r="J1580">
        <v>150991</v>
      </c>
      <c r="K1580">
        <v>25</v>
      </c>
      <c r="L1580">
        <v>725</v>
      </c>
      <c r="M1580">
        <v>938</v>
      </c>
      <c r="N1580" s="128">
        <v>-1.9745990544173542</v>
      </c>
      <c r="O1580" s="1">
        <v>43196</v>
      </c>
      <c r="P1580">
        <f t="shared" si="48"/>
        <v>0</v>
      </c>
      <c r="Q1580" s="1"/>
      <c r="S1580">
        <v>150991</v>
      </c>
    </row>
    <row r="1581" spans="1:19" x14ac:dyDescent="0.3">
      <c r="A1581">
        <v>151002</v>
      </c>
      <c r="C1581" t="s">
        <v>113</v>
      </c>
      <c r="D1581" t="s">
        <v>129</v>
      </c>
      <c r="E1581" t="s">
        <v>112</v>
      </c>
      <c r="F1581" t="s">
        <v>61</v>
      </c>
      <c r="G1581" t="s">
        <v>114</v>
      </c>
      <c r="H1581" t="s">
        <v>60</v>
      </c>
      <c r="I1581">
        <f t="shared" si="49"/>
        <v>0</v>
      </c>
      <c r="J1581">
        <v>151002</v>
      </c>
      <c r="K1581">
        <v>23</v>
      </c>
      <c r="L1581">
        <v>600</v>
      </c>
      <c r="M1581">
        <v>673</v>
      </c>
      <c r="N1581" s="128">
        <v>-0.94321338587764059</v>
      </c>
      <c r="O1581" s="1">
        <v>43178</v>
      </c>
      <c r="P1581">
        <f t="shared" si="48"/>
        <v>0</v>
      </c>
      <c r="Q1581" s="1"/>
      <c r="S1581">
        <v>151002</v>
      </c>
    </row>
    <row r="1582" spans="1:19" x14ac:dyDescent="0.3">
      <c r="A1582">
        <v>151109</v>
      </c>
      <c r="C1582" t="s">
        <v>113</v>
      </c>
      <c r="D1582" t="s">
        <v>129</v>
      </c>
      <c r="E1582" t="s">
        <v>112</v>
      </c>
      <c r="F1582" t="s">
        <v>61</v>
      </c>
      <c r="G1582" t="s">
        <v>112</v>
      </c>
      <c r="H1582" t="s">
        <v>61</v>
      </c>
      <c r="I1582">
        <f t="shared" si="49"/>
        <v>0</v>
      </c>
      <c r="J1582">
        <v>151109</v>
      </c>
      <c r="K1582">
        <v>24</v>
      </c>
      <c r="L1582">
        <v>678</v>
      </c>
      <c r="M1582">
        <v>726</v>
      </c>
      <c r="N1582" s="128">
        <v>-0.5749191519942507</v>
      </c>
      <c r="O1582" s="1">
        <v>43206</v>
      </c>
      <c r="P1582">
        <f t="shared" si="48"/>
        <v>0</v>
      </c>
      <c r="Q1582" s="1"/>
      <c r="S1582">
        <v>151109</v>
      </c>
    </row>
    <row r="1583" spans="1:19" x14ac:dyDescent="0.3">
      <c r="A1583">
        <v>151117</v>
      </c>
      <c r="C1583" t="s">
        <v>113</v>
      </c>
      <c r="D1583" t="s">
        <v>129</v>
      </c>
      <c r="E1583" t="s">
        <v>112</v>
      </c>
      <c r="F1583" t="s">
        <v>61</v>
      </c>
      <c r="G1583" t="s">
        <v>112</v>
      </c>
      <c r="H1583" t="s">
        <v>61</v>
      </c>
      <c r="I1583">
        <f t="shared" si="49"/>
        <v>0</v>
      </c>
      <c r="J1583">
        <v>151117</v>
      </c>
      <c r="K1583">
        <v>27</v>
      </c>
      <c r="L1583">
        <v>557</v>
      </c>
      <c r="M1583">
        <v>1171</v>
      </c>
      <c r="N1583" s="128">
        <v>-4.5594623695837821</v>
      </c>
      <c r="O1583" s="1">
        <v>43081</v>
      </c>
      <c r="P1583">
        <f t="shared" si="48"/>
        <v>0</v>
      </c>
      <c r="Q1583" s="1"/>
      <c r="S1583">
        <v>151117</v>
      </c>
    </row>
    <row r="1584" spans="1:19" x14ac:dyDescent="0.3">
      <c r="A1584">
        <v>151118</v>
      </c>
      <c r="C1584" t="s">
        <v>113</v>
      </c>
      <c r="D1584" t="s">
        <v>129</v>
      </c>
      <c r="E1584" t="s">
        <v>112</v>
      </c>
      <c r="F1584" t="s">
        <v>61</v>
      </c>
      <c r="G1584" t="s">
        <v>112</v>
      </c>
      <c r="H1584" t="s">
        <v>61</v>
      </c>
      <c r="I1584">
        <f t="shared" si="49"/>
        <v>0</v>
      </c>
      <c r="J1584">
        <v>151118</v>
      </c>
      <c r="K1584">
        <v>27</v>
      </c>
      <c r="L1584">
        <v>440</v>
      </c>
      <c r="M1584">
        <v>1194</v>
      </c>
      <c r="N1584" s="130" t="s">
        <v>67</v>
      </c>
      <c r="O1584" s="1">
        <v>42244</v>
      </c>
      <c r="P1584">
        <f t="shared" si="48"/>
        <v>0</v>
      </c>
      <c r="Q1584" s="1"/>
      <c r="S1584">
        <v>151118</v>
      </c>
    </row>
    <row r="1585" spans="1:19" x14ac:dyDescent="0.3">
      <c r="A1585">
        <v>151135</v>
      </c>
      <c r="C1585" t="s">
        <v>111</v>
      </c>
      <c r="D1585" t="s">
        <v>130</v>
      </c>
      <c r="E1585" t="s">
        <v>112</v>
      </c>
      <c r="F1585" t="s">
        <v>61</v>
      </c>
      <c r="G1585" t="s">
        <v>112</v>
      </c>
      <c r="H1585" t="s">
        <v>61</v>
      </c>
      <c r="I1585">
        <f t="shared" si="49"/>
        <v>0</v>
      </c>
      <c r="J1585">
        <v>151135</v>
      </c>
      <c r="K1585">
        <v>22</v>
      </c>
      <c r="L1585">
        <v>500</v>
      </c>
      <c r="M1585">
        <v>559</v>
      </c>
      <c r="N1585" s="128">
        <v>-0.91778797542194923</v>
      </c>
      <c r="O1585" s="1">
        <v>43167</v>
      </c>
      <c r="P1585">
        <f t="shared" si="48"/>
        <v>0</v>
      </c>
      <c r="Q1585" s="1"/>
      <c r="S1585">
        <v>151135</v>
      </c>
    </row>
    <row r="1586" spans="1:19" x14ac:dyDescent="0.3">
      <c r="A1586">
        <v>151139</v>
      </c>
      <c r="C1586" t="s">
        <v>113</v>
      </c>
      <c r="D1586" t="s">
        <v>129</v>
      </c>
      <c r="E1586" t="s">
        <v>112</v>
      </c>
      <c r="F1586" t="s">
        <v>61</v>
      </c>
      <c r="G1586" t="s">
        <v>112</v>
      </c>
      <c r="H1586" t="s">
        <v>61</v>
      </c>
      <c r="I1586">
        <f t="shared" si="49"/>
        <v>0</v>
      </c>
      <c r="J1586">
        <v>151139</v>
      </c>
      <c r="K1586">
        <v>25</v>
      </c>
      <c r="L1586">
        <v>972</v>
      </c>
      <c r="M1586">
        <v>913</v>
      </c>
      <c r="N1586" s="128">
        <v>0.56193152054859752</v>
      </c>
      <c r="O1586" s="1">
        <v>43206</v>
      </c>
      <c r="P1586">
        <f t="shared" si="48"/>
        <v>0</v>
      </c>
      <c r="Q1586" s="1"/>
      <c r="S1586">
        <v>151139</v>
      </c>
    </row>
    <row r="1587" spans="1:19" x14ac:dyDescent="0.3">
      <c r="A1587">
        <v>151143</v>
      </c>
      <c r="C1587" t="s">
        <v>113</v>
      </c>
      <c r="D1587" t="s">
        <v>129</v>
      </c>
      <c r="E1587" t="s">
        <v>112</v>
      </c>
      <c r="F1587" t="s">
        <v>61</v>
      </c>
      <c r="G1587" t="s">
        <v>112</v>
      </c>
      <c r="H1587" t="s">
        <v>61</v>
      </c>
      <c r="I1587">
        <f t="shared" si="49"/>
        <v>0</v>
      </c>
      <c r="J1587">
        <v>151143</v>
      </c>
      <c r="K1587">
        <v>25</v>
      </c>
      <c r="L1587">
        <v>535</v>
      </c>
      <c r="M1587">
        <v>938</v>
      </c>
      <c r="N1587" s="128">
        <v>-3.7359784926300175</v>
      </c>
      <c r="O1587" s="1">
        <v>42307</v>
      </c>
      <c r="P1587">
        <f t="shared" si="48"/>
        <v>0</v>
      </c>
      <c r="Q1587" s="1"/>
      <c r="S1587">
        <v>151143</v>
      </c>
    </row>
    <row r="1588" spans="1:19" x14ac:dyDescent="0.3">
      <c r="A1588">
        <v>151165</v>
      </c>
      <c r="C1588" t="s">
        <v>113</v>
      </c>
      <c r="D1588" t="s">
        <v>129</v>
      </c>
      <c r="E1588" t="s">
        <v>112</v>
      </c>
      <c r="F1588" t="s">
        <v>61</v>
      </c>
      <c r="G1588" t="s">
        <v>112</v>
      </c>
      <c r="H1588" t="s">
        <v>61</v>
      </c>
      <c r="I1588">
        <f t="shared" si="49"/>
        <v>0</v>
      </c>
      <c r="J1588">
        <v>151165</v>
      </c>
      <c r="K1588">
        <v>25</v>
      </c>
      <c r="L1588">
        <v>530</v>
      </c>
      <c r="M1588">
        <v>893</v>
      </c>
      <c r="N1588" s="128">
        <v>-3.5347387896197477</v>
      </c>
      <c r="O1588" s="1">
        <v>43165</v>
      </c>
      <c r="P1588">
        <f t="shared" si="48"/>
        <v>0</v>
      </c>
      <c r="Q1588" s="1"/>
      <c r="S1588">
        <v>151165</v>
      </c>
    </row>
    <row r="1589" spans="1:19" x14ac:dyDescent="0.3">
      <c r="A1589">
        <v>151202</v>
      </c>
      <c r="C1589" t="s">
        <v>113</v>
      </c>
      <c r="D1589" t="s">
        <v>129</v>
      </c>
      <c r="E1589" t="s">
        <v>112</v>
      </c>
      <c r="F1589" t="s">
        <v>61</v>
      </c>
      <c r="G1589" t="s">
        <v>112</v>
      </c>
      <c r="H1589" t="s">
        <v>61</v>
      </c>
      <c r="I1589">
        <f t="shared" si="49"/>
        <v>0</v>
      </c>
      <c r="J1589">
        <v>151202</v>
      </c>
      <c r="K1589">
        <v>22</v>
      </c>
      <c r="L1589">
        <v>435</v>
      </c>
      <c r="M1589">
        <v>543</v>
      </c>
      <c r="N1589" s="128">
        <v>-1.7295219793418208</v>
      </c>
      <c r="O1589" s="1">
        <v>43245</v>
      </c>
      <c r="P1589">
        <f t="shared" si="48"/>
        <v>0</v>
      </c>
      <c r="Q1589" s="1"/>
      <c r="S1589">
        <v>151202</v>
      </c>
    </row>
    <row r="1590" spans="1:19" x14ac:dyDescent="0.3">
      <c r="A1590">
        <v>151207</v>
      </c>
      <c r="B1590" s="8" t="s">
        <v>152</v>
      </c>
      <c r="C1590" t="s">
        <v>113</v>
      </c>
      <c r="D1590" t="s">
        <v>129</v>
      </c>
      <c r="E1590" t="s">
        <v>112</v>
      </c>
      <c r="F1590" t="s">
        <v>61</v>
      </c>
      <c r="G1590" t="s">
        <v>112</v>
      </c>
      <c r="H1590" t="s">
        <v>61</v>
      </c>
      <c r="I1590">
        <f t="shared" si="49"/>
        <v>0</v>
      </c>
      <c r="J1590">
        <v>151207</v>
      </c>
      <c r="K1590">
        <v>23</v>
      </c>
      <c r="L1590" s="8" t="s">
        <v>67</v>
      </c>
      <c r="M1590">
        <v>639</v>
      </c>
      <c r="N1590" s="128"/>
      <c r="O1590" s="1">
        <v>43082</v>
      </c>
      <c r="P1590">
        <f t="shared" si="48"/>
        <v>0</v>
      </c>
      <c r="Q1590" s="1"/>
      <c r="S1590">
        <v>151207</v>
      </c>
    </row>
    <row r="1591" spans="1:19" x14ac:dyDescent="0.3">
      <c r="A1591">
        <v>151240</v>
      </c>
      <c r="C1591" t="s">
        <v>113</v>
      </c>
      <c r="D1591" t="s">
        <v>129</v>
      </c>
      <c r="E1591" t="s">
        <v>112</v>
      </c>
      <c r="F1591" t="s">
        <v>61</v>
      </c>
      <c r="G1591" t="s">
        <v>112</v>
      </c>
      <c r="H1591" t="s">
        <v>61</v>
      </c>
      <c r="I1591">
        <f t="shared" si="49"/>
        <v>0</v>
      </c>
      <c r="J1591">
        <v>151240</v>
      </c>
      <c r="K1591">
        <v>23</v>
      </c>
      <c r="L1591">
        <v>636</v>
      </c>
      <c r="M1591">
        <v>639</v>
      </c>
      <c r="N1591" s="128">
        <v>-4.0824658093488467E-2</v>
      </c>
      <c r="O1591" s="1">
        <v>43087</v>
      </c>
      <c r="P1591">
        <f t="shared" si="48"/>
        <v>0</v>
      </c>
      <c r="Q1591" s="1"/>
      <c r="S1591">
        <v>151240</v>
      </c>
    </row>
    <row r="1592" spans="1:19" x14ac:dyDescent="0.3">
      <c r="A1592">
        <v>151380</v>
      </c>
      <c r="C1592" t="s">
        <v>115</v>
      </c>
      <c r="D1592" t="s">
        <v>130</v>
      </c>
      <c r="E1592" t="s">
        <v>114</v>
      </c>
      <c r="F1592" t="s">
        <v>60</v>
      </c>
      <c r="G1592" t="s">
        <v>112</v>
      </c>
      <c r="H1592" t="s">
        <v>61</v>
      </c>
      <c r="I1592">
        <f t="shared" si="49"/>
        <v>0</v>
      </c>
      <c r="J1592">
        <v>151380</v>
      </c>
      <c r="K1592">
        <v>24</v>
      </c>
      <c r="L1592">
        <v>411</v>
      </c>
      <c r="M1592">
        <v>759</v>
      </c>
      <c r="N1592" s="128">
        <v>-3.9869393366557824</v>
      </c>
      <c r="O1592" s="1">
        <v>43009</v>
      </c>
      <c r="P1592">
        <f t="shared" si="48"/>
        <v>0</v>
      </c>
      <c r="Q1592" s="1"/>
      <c r="S1592">
        <v>151380</v>
      </c>
    </row>
    <row r="1593" spans="1:19" x14ac:dyDescent="0.3">
      <c r="A1593">
        <v>151386</v>
      </c>
      <c r="C1593" t="s">
        <v>113</v>
      </c>
      <c r="D1593" t="s">
        <v>129</v>
      </c>
      <c r="E1593" t="s">
        <v>112</v>
      </c>
      <c r="F1593" t="s">
        <v>61</v>
      </c>
      <c r="G1593" t="s">
        <v>112</v>
      </c>
      <c r="H1593" t="s">
        <v>61</v>
      </c>
      <c r="I1593">
        <f t="shared" si="49"/>
        <v>0</v>
      </c>
      <c r="J1593">
        <v>151386</v>
      </c>
      <c r="K1593">
        <v>27</v>
      </c>
      <c r="L1593">
        <v>801</v>
      </c>
      <c r="M1593">
        <v>1104</v>
      </c>
      <c r="N1593" s="128">
        <v>-2.3865784499054818</v>
      </c>
      <c r="O1593" s="1">
        <v>42987</v>
      </c>
      <c r="P1593">
        <f t="shared" si="48"/>
        <v>0</v>
      </c>
      <c r="Q1593" s="1"/>
      <c r="S1593">
        <v>151386</v>
      </c>
    </row>
    <row r="1594" spans="1:19" x14ac:dyDescent="0.3">
      <c r="A1594">
        <v>151409</v>
      </c>
      <c r="C1594" t="s">
        <v>113</v>
      </c>
      <c r="D1594" t="s">
        <v>129</v>
      </c>
      <c r="E1594" t="s">
        <v>112</v>
      </c>
      <c r="F1594" t="s">
        <v>61</v>
      </c>
      <c r="G1594" t="s">
        <v>112</v>
      </c>
      <c r="H1594" t="s">
        <v>61</v>
      </c>
      <c r="I1594">
        <f t="shared" si="49"/>
        <v>0</v>
      </c>
      <c r="J1594">
        <v>151409</v>
      </c>
      <c r="K1594">
        <v>26</v>
      </c>
      <c r="L1594">
        <v>841</v>
      </c>
      <c r="M1594">
        <v>979</v>
      </c>
      <c r="N1594" s="128">
        <v>-1.225740551583248</v>
      </c>
      <c r="O1594" s="1">
        <v>43152</v>
      </c>
      <c r="P1594">
        <f t="shared" si="48"/>
        <v>0</v>
      </c>
      <c r="Q1594" s="1"/>
      <c r="S1594">
        <v>151409</v>
      </c>
    </row>
    <row r="1595" spans="1:19" x14ac:dyDescent="0.3">
      <c r="A1595">
        <v>151445</v>
      </c>
      <c r="C1595" t="s">
        <v>115</v>
      </c>
      <c r="D1595" t="s">
        <v>130</v>
      </c>
      <c r="E1595" t="s">
        <v>112</v>
      </c>
      <c r="F1595" t="s">
        <v>61</v>
      </c>
      <c r="G1595" t="s">
        <v>112</v>
      </c>
      <c r="H1595" t="s">
        <v>61</v>
      </c>
      <c r="I1595">
        <f t="shared" si="49"/>
        <v>0</v>
      </c>
      <c r="J1595">
        <v>151445</v>
      </c>
      <c r="K1595">
        <v>24</v>
      </c>
      <c r="L1595">
        <v>598</v>
      </c>
      <c r="M1595">
        <v>781</v>
      </c>
      <c r="N1595" s="128">
        <v>-2.03752157212047</v>
      </c>
      <c r="O1595" s="1">
        <v>43009</v>
      </c>
      <c r="P1595">
        <f t="shared" si="48"/>
        <v>0</v>
      </c>
      <c r="Q1595" s="1"/>
      <c r="S1595">
        <v>151445</v>
      </c>
    </row>
    <row r="1596" spans="1:19" x14ac:dyDescent="0.3">
      <c r="A1596">
        <v>151446</v>
      </c>
      <c r="C1596" t="s">
        <v>115</v>
      </c>
      <c r="D1596" t="s">
        <v>130</v>
      </c>
      <c r="E1596" t="s">
        <v>112</v>
      </c>
      <c r="F1596" t="s">
        <v>61</v>
      </c>
      <c r="G1596" t="s">
        <v>112</v>
      </c>
      <c r="H1596" t="s">
        <v>61</v>
      </c>
      <c r="I1596">
        <f t="shared" si="49"/>
        <v>0</v>
      </c>
      <c r="J1596">
        <v>151446</v>
      </c>
      <c r="K1596">
        <v>24</v>
      </c>
      <c r="L1596">
        <v>720</v>
      </c>
      <c r="M1596">
        <v>781</v>
      </c>
      <c r="N1596" s="128">
        <v>-0.67917385737349001</v>
      </c>
      <c r="O1596" s="1">
        <v>43175</v>
      </c>
      <c r="P1596">
        <f t="shared" si="48"/>
        <v>0</v>
      </c>
      <c r="Q1596" s="1"/>
      <c r="S1596">
        <v>151446</v>
      </c>
    </row>
    <row r="1597" spans="1:19" x14ac:dyDescent="0.3">
      <c r="A1597">
        <v>151481</v>
      </c>
      <c r="C1597" t="s">
        <v>113</v>
      </c>
      <c r="D1597" t="s">
        <v>129</v>
      </c>
      <c r="E1597" t="s">
        <v>112</v>
      </c>
      <c r="F1597" t="s">
        <v>61</v>
      </c>
      <c r="G1597" t="s">
        <v>112</v>
      </c>
      <c r="H1597" t="s">
        <v>61</v>
      </c>
      <c r="I1597">
        <f t="shared" si="49"/>
        <v>0</v>
      </c>
      <c r="J1597">
        <v>151481</v>
      </c>
      <c r="K1597">
        <v>27</v>
      </c>
      <c r="L1597">
        <v>510</v>
      </c>
      <c r="M1597">
        <v>1148</v>
      </c>
      <c r="N1597" s="128">
        <v>-4.8326011210422664</v>
      </c>
      <c r="O1597" s="1">
        <v>43249</v>
      </c>
      <c r="P1597">
        <f t="shared" si="48"/>
        <v>0</v>
      </c>
      <c r="Q1597" s="1"/>
      <c r="S1597">
        <v>151481</v>
      </c>
    </row>
    <row r="1598" spans="1:19" x14ac:dyDescent="0.3">
      <c r="A1598">
        <v>151494</v>
      </c>
      <c r="C1598" t="s">
        <v>111</v>
      </c>
      <c r="D1598" t="s">
        <v>130</v>
      </c>
      <c r="E1598" t="s">
        <v>112</v>
      </c>
      <c r="F1598" t="s">
        <v>61</v>
      </c>
      <c r="G1598" t="s">
        <v>112</v>
      </c>
      <c r="H1598" t="s">
        <v>61</v>
      </c>
      <c r="I1598">
        <f t="shared" si="49"/>
        <v>0</v>
      </c>
      <c r="J1598">
        <v>151494</v>
      </c>
      <c r="K1598">
        <v>26</v>
      </c>
      <c r="L1598">
        <v>749</v>
      </c>
      <c r="M1598">
        <v>975</v>
      </c>
      <c r="N1598" s="128">
        <v>-2.0156075808249723</v>
      </c>
      <c r="O1598" s="1">
        <v>43168</v>
      </c>
      <c r="P1598">
        <f t="shared" si="48"/>
        <v>0</v>
      </c>
      <c r="Q1598" s="1"/>
      <c r="S1598">
        <v>151494</v>
      </c>
    </row>
    <row r="1599" spans="1:19" x14ac:dyDescent="0.3">
      <c r="A1599">
        <v>151495</v>
      </c>
      <c r="C1599" t="s">
        <v>111</v>
      </c>
      <c r="D1599" t="s">
        <v>130</v>
      </c>
      <c r="E1599" t="s">
        <v>112</v>
      </c>
      <c r="F1599" t="s">
        <v>61</v>
      </c>
      <c r="G1599" t="s">
        <v>112</v>
      </c>
      <c r="H1599" t="s">
        <v>61</v>
      </c>
      <c r="I1599">
        <f t="shared" si="49"/>
        <v>0</v>
      </c>
      <c r="J1599">
        <v>151495</v>
      </c>
      <c r="K1599">
        <v>26</v>
      </c>
      <c r="L1599">
        <v>1034</v>
      </c>
      <c r="M1599">
        <v>975</v>
      </c>
      <c r="N1599" s="128">
        <v>0.52619843924191745</v>
      </c>
      <c r="O1599" s="1">
        <v>43168</v>
      </c>
      <c r="P1599">
        <f t="shared" si="48"/>
        <v>0</v>
      </c>
      <c r="Q1599" s="1"/>
      <c r="S1599">
        <v>151495</v>
      </c>
    </row>
    <row r="1600" spans="1:19" x14ac:dyDescent="0.3">
      <c r="A1600">
        <v>151499</v>
      </c>
      <c r="C1600" t="s">
        <v>113</v>
      </c>
      <c r="D1600" t="s">
        <v>129</v>
      </c>
      <c r="E1600" t="s">
        <v>112</v>
      </c>
      <c r="F1600" t="s">
        <v>61</v>
      </c>
      <c r="G1600" t="s">
        <v>112</v>
      </c>
      <c r="H1600" t="s">
        <v>61</v>
      </c>
      <c r="I1600">
        <f t="shared" si="49"/>
        <v>0</v>
      </c>
      <c r="J1600">
        <v>151499</v>
      </c>
      <c r="K1600">
        <v>27</v>
      </c>
      <c r="L1600">
        <v>1071</v>
      </c>
      <c r="M1600">
        <v>1194</v>
      </c>
      <c r="N1600" s="128">
        <v>-0.89578326414682108</v>
      </c>
      <c r="O1600" s="1">
        <v>43208</v>
      </c>
      <c r="P1600">
        <f t="shared" si="48"/>
        <v>0</v>
      </c>
      <c r="Q1600" s="1"/>
      <c r="S1600">
        <v>151499</v>
      </c>
    </row>
    <row r="1601" spans="1:19" x14ac:dyDescent="0.3">
      <c r="A1601">
        <v>151502</v>
      </c>
      <c r="C1601" t="s">
        <v>113</v>
      </c>
      <c r="D1601" t="s">
        <v>129</v>
      </c>
      <c r="E1601" t="s">
        <v>112</v>
      </c>
      <c r="F1601" t="s">
        <v>61</v>
      </c>
      <c r="G1601" t="s">
        <v>112</v>
      </c>
      <c r="H1601" t="s">
        <v>61</v>
      </c>
      <c r="I1601">
        <f t="shared" si="49"/>
        <v>0</v>
      </c>
      <c r="J1601">
        <v>151502</v>
      </c>
      <c r="K1601">
        <v>26</v>
      </c>
      <c r="L1601">
        <v>835</v>
      </c>
      <c r="M1601">
        <v>933</v>
      </c>
      <c r="N1601" s="128">
        <v>-0.9133696817186262</v>
      </c>
      <c r="O1601" s="1">
        <v>43252</v>
      </c>
      <c r="P1601">
        <f t="shared" si="48"/>
        <v>0</v>
      </c>
      <c r="Q1601" s="1"/>
      <c r="S1601">
        <v>151502</v>
      </c>
    </row>
    <row r="1602" spans="1:19" x14ac:dyDescent="0.3">
      <c r="A1602">
        <v>151529</v>
      </c>
      <c r="C1602" t="s">
        <v>113</v>
      </c>
      <c r="D1602" t="s">
        <v>129</v>
      </c>
      <c r="E1602" t="s">
        <v>114</v>
      </c>
      <c r="F1602" t="s">
        <v>60</v>
      </c>
      <c r="G1602" t="s">
        <v>112</v>
      </c>
      <c r="H1602" t="s">
        <v>61</v>
      </c>
      <c r="I1602">
        <f t="shared" si="49"/>
        <v>0</v>
      </c>
      <c r="J1602">
        <v>151529</v>
      </c>
      <c r="K1602">
        <v>22</v>
      </c>
      <c r="L1602">
        <v>558</v>
      </c>
      <c r="M1602">
        <v>559</v>
      </c>
      <c r="N1602" s="128">
        <v>-1.555572839698219E-2</v>
      </c>
      <c r="O1602" s="1">
        <v>43258</v>
      </c>
      <c r="P1602">
        <f t="shared" ref="P1602:P1665" si="50">IF(J1602=S1602,0,1)</f>
        <v>0</v>
      </c>
      <c r="Q1602" s="1"/>
      <c r="S1602">
        <v>151529</v>
      </c>
    </row>
    <row r="1603" spans="1:19" x14ac:dyDescent="0.3">
      <c r="A1603">
        <v>151555</v>
      </c>
      <c r="C1603" t="s">
        <v>113</v>
      </c>
      <c r="D1603" t="s">
        <v>129</v>
      </c>
      <c r="E1603" t="s">
        <v>112</v>
      </c>
      <c r="F1603" t="s">
        <v>61</v>
      </c>
      <c r="G1603" t="s">
        <v>112</v>
      </c>
      <c r="H1603" t="s">
        <v>61</v>
      </c>
      <c r="I1603">
        <f t="shared" ref="I1603:I1666" si="51">IF(A1603=S1603,0,1)</f>
        <v>0</v>
      </c>
      <c r="J1603">
        <v>151555</v>
      </c>
      <c r="K1603">
        <v>23</v>
      </c>
      <c r="L1603">
        <v>409</v>
      </c>
      <c r="M1603">
        <v>621</v>
      </c>
      <c r="N1603" s="128">
        <v>-2.968564027165161</v>
      </c>
      <c r="O1603" s="1">
        <v>43172</v>
      </c>
      <c r="P1603">
        <f t="shared" si="50"/>
        <v>0</v>
      </c>
      <c r="Q1603" s="1"/>
      <c r="S1603">
        <v>151555</v>
      </c>
    </row>
    <row r="1604" spans="1:19" x14ac:dyDescent="0.3">
      <c r="A1604">
        <v>151587</v>
      </c>
      <c r="C1604" t="s">
        <v>113</v>
      </c>
      <c r="D1604" t="s">
        <v>129</v>
      </c>
      <c r="E1604" t="s">
        <v>112</v>
      </c>
      <c r="F1604" t="s">
        <v>61</v>
      </c>
      <c r="G1604" t="s">
        <v>112</v>
      </c>
      <c r="H1604" t="s">
        <v>61</v>
      </c>
      <c r="I1604">
        <f t="shared" si="51"/>
        <v>0</v>
      </c>
      <c r="J1604">
        <v>151587</v>
      </c>
      <c r="K1604">
        <v>25</v>
      </c>
      <c r="L1604">
        <v>716</v>
      </c>
      <c r="M1604">
        <v>815</v>
      </c>
      <c r="N1604" s="128">
        <v>-1.0562816751133635</v>
      </c>
      <c r="O1604" s="1">
        <v>43007</v>
      </c>
      <c r="P1604">
        <f t="shared" si="50"/>
        <v>0</v>
      </c>
      <c r="Q1604" s="1"/>
      <c r="S1604">
        <v>151587</v>
      </c>
    </row>
    <row r="1605" spans="1:19" x14ac:dyDescent="0.3">
      <c r="A1605">
        <v>151593</v>
      </c>
      <c r="C1605" t="s">
        <v>113</v>
      </c>
      <c r="D1605" t="s">
        <v>129</v>
      </c>
      <c r="E1605" t="s">
        <v>112</v>
      </c>
      <c r="F1605" t="s">
        <v>61</v>
      </c>
      <c r="G1605" t="s">
        <v>112</v>
      </c>
      <c r="H1605" t="s">
        <v>61</v>
      </c>
      <c r="I1605">
        <f t="shared" si="51"/>
        <v>0</v>
      </c>
      <c r="J1605">
        <v>151593</v>
      </c>
      <c r="K1605">
        <v>25</v>
      </c>
      <c r="L1605">
        <v>805</v>
      </c>
      <c r="M1605">
        <v>897</v>
      </c>
      <c r="N1605" s="128">
        <v>-0.89186176142697882</v>
      </c>
      <c r="O1605" s="1">
        <v>43175</v>
      </c>
      <c r="P1605">
        <f t="shared" si="50"/>
        <v>0</v>
      </c>
      <c r="Q1605" s="1"/>
      <c r="S1605">
        <v>151593</v>
      </c>
    </row>
    <row r="1606" spans="1:19" x14ac:dyDescent="0.3">
      <c r="A1606">
        <v>151594</v>
      </c>
      <c r="C1606" t="s">
        <v>111</v>
      </c>
      <c r="D1606" t="s">
        <v>130</v>
      </c>
      <c r="E1606" t="s">
        <v>112</v>
      </c>
      <c r="F1606" t="s">
        <v>61</v>
      </c>
      <c r="G1606" t="s">
        <v>112</v>
      </c>
      <c r="H1606" t="s">
        <v>61</v>
      </c>
      <c r="I1606">
        <f t="shared" si="51"/>
        <v>0</v>
      </c>
      <c r="J1606">
        <v>151594</v>
      </c>
      <c r="K1606">
        <v>26</v>
      </c>
      <c r="L1606">
        <v>1010</v>
      </c>
      <c r="M1606">
        <v>1021</v>
      </c>
      <c r="N1606" s="128">
        <v>-9.3684793254694879E-2</v>
      </c>
      <c r="O1606" s="1">
        <v>43214</v>
      </c>
      <c r="P1606">
        <f t="shared" si="50"/>
        <v>0</v>
      </c>
      <c r="Q1606" s="1"/>
      <c r="S1606">
        <v>151594</v>
      </c>
    </row>
    <row r="1607" spans="1:19" x14ac:dyDescent="0.3">
      <c r="A1607">
        <v>151595</v>
      </c>
      <c r="C1607" t="s">
        <v>111</v>
      </c>
      <c r="D1607" t="s">
        <v>130</v>
      </c>
      <c r="E1607" t="s">
        <v>112</v>
      </c>
      <c r="F1607" t="s">
        <v>61</v>
      </c>
      <c r="G1607" t="s">
        <v>112</v>
      </c>
      <c r="H1607" t="s">
        <v>61</v>
      </c>
      <c r="I1607">
        <f t="shared" si="51"/>
        <v>0</v>
      </c>
      <c r="J1607">
        <v>151595</v>
      </c>
      <c r="K1607">
        <v>26</v>
      </c>
      <c r="L1607">
        <v>965</v>
      </c>
      <c r="M1607">
        <v>996</v>
      </c>
      <c r="N1607" s="128">
        <v>-0.27064780862580756</v>
      </c>
      <c r="O1607" s="1">
        <v>43188</v>
      </c>
      <c r="P1607">
        <f t="shared" si="50"/>
        <v>0</v>
      </c>
      <c r="Q1607" s="1"/>
      <c r="S1607">
        <v>151595</v>
      </c>
    </row>
    <row r="1608" spans="1:19" x14ac:dyDescent="0.3">
      <c r="A1608">
        <v>151629</v>
      </c>
      <c r="C1608" t="s">
        <v>113</v>
      </c>
      <c r="D1608" t="s">
        <v>129</v>
      </c>
      <c r="E1608" t="s">
        <v>112</v>
      </c>
      <c r="F1608" t="s">
        <v>61</v>
      </c>
      <c r="G1608" t="s">
        <v>112</v>
      </c>
      <c r="H1608" t="s">
        <v>61</v>
      </c>
      <c r="I1608">
        <f t="shared" si="51"/>
        <v>0</v>
      </c>
      <c r="J1608">
        <v>151629</v>
      </c>
      <c r="K1608">
        <v>26</v>
      </c>
      <c r="L1608">
        <v>1160</v>
      </c>
      <c r="M1608">
        <v>1021</v>
      </c>
      <c r="N1608" s="128">
        <v>1.1838351147638717</v>
      </c>
      <c r="O1608" s="1">
        <v>43067</v>
      </c>
      <c r="P1608">
        <f t="shared" si="50"/>
        <v>0</v>
      </c>
      <c r="Q1608" s="1"/>
      <c r="S1608">
        <v>151629</v>
      </c>
    </row>
    <row r="1609" spans="1:19" x14ac:dyDescent="0.3">
      <c r="A1609">
        <v>151654</v>
      </c>
      <c r="C1609" t="s">
        <v>111</v>
      </c>
      <c r="D1609" t="s">
        <v>130</v>
      </c>
      <c r="E1609" t="s">
        <v>112</v>
      </c>
      <c r="F1609" t="s">
        <v>61</v>
      </c>
      <c r="G1609" t="s">
        <v>112</v>
      </c>
      <c r="H1609" t="s">
        <v>61</v>
      </c>
      <c r="I1609">
        <f t="shared" si="51"/>
        <v>0</v>
      </c>
      <c r="J1609">
        <v>151654</v>
      </c>
      <c r="K1609">
        <v>24</v>
      </c>
      <c r="L1609">
        <v>738</v>
      </c>
      <c r="M1609">
        <v>781</v>
      </c>
      <c r="N1609" s="128">
        <v>-0.47876189946000114</v>
      </c>
      <c r="O1609" s="1">
        <v>43167</v>
      </c>
      <c r="P1609">
        <f t="shared" si="50"/>
        <v>0</v>
      </c>
      <c r="Q1609" s="1"/>
      <c r="S1609">
        <v>151654</v>
      </c>
    </row>
    <row r="1610" spans="1:19" x14ac:dyDescent="0.3">
      <c r="A1610">
        <v>151730</v>
      </c>
      <c r="C1610" t="s">
        <v>113</v>
      </c>
      <c r="D1610" t="s">
        <v>129</v>
      </c>
      <c r="E1610" t="s">
        <v>112</v>
      </c>
      <c r="F1610" t="s">
        <v>61</v>
      </c>
      <c r="G1610" t="s">
        <v>112</v>
      </c>
      <c r="H1610" t="s">
        <v>61</v>
      </c>
      <c r="I1610">
        <f t="shared" si="51"/>
        <v>0</v>
      </c>
      <c r="J1610">
        <v>151730</v>
      </c>
      <c r="K1610">
        <v>27</v>
      </c>
      <c r="L1610">
        <v>1095</v>
      </c>
      <c r="M1610">
        <v>1176</v>
      </c>
      <c r="N1610" s="128">
        <v>-0.59893522626441875</v>
      </c>
      <c r="O1610" s="1">
        <v>43066</v>
      </c>
      <c r="P1610">
        <f t="shared" si="50"/>
        <v>0</v>
      </c>
      <c r="Q1610" s="1"/>
      <c r="S1610">
        <v>151730</v>
      </c>
    </row>
    <row r="1611" spans="1:19" x14ac:dyDescent="0.3">
      <c r="A1611">
        <v>151757</v>
      </c>
      <c r="C1611" t="s">
        <v>113</v>
      </c>
      <c r="D1611" t="s">
        <v>129</v>
      </c>
      <c r="E1611" t="s">
        <v>112</v>
      </c>
      <c r="F1611" t="s">
        <v>61</v>
      </c>
      <c r="G1611" t="s">
        <v>112</v>
      </c>
      <c r="H1611" t="s">
        <v>61</v>
      </c>
      <c r="I1611">
        <f t="shared" si="51"/>
        <v>0</v>
      </c>
      <c r="J1611">
        <v>151757</v>
      </c>
      <c r="K1611">
        <v>24</v>
      </c>
      <c r="L1611">
        <v>724</v>
      </c>
      <c r="M1611">
        <v>726</v>
      </c>
      <c r="N1611" s="128">
        <v>-2.3954964666427114E-2</v>
      </c>
      <c r="O1611" s="1">
        <v>43234</v>
      </c>
      <c r="P1611">
        <f t="shared" si="50"/>
        <v>0</v>
      </c>
      <c r="Q1611" s="1"/>
      <c r="S1611">
        <v>151757</v>
      </c>
    </row>
    <row r="1612" spans="1:19" x14ac:dyDescent="0.3">
      <c r="A1612">
        <v>151806</v>
      </c>
      <c r="C1612" t="s">
        <v>113</v>
      </c>
      <c r="D1612" t="s">
        <v>129</v>
      </c>
      <c r="E1612" t="s">
        <v>112</v>
      </c>
      <c r="F1612" t="s">
        <v>61</v>
      </c>
      <c r="G1612" t="s">
        <v>112</v>
      </c>
      <c r="H1612" t="s">
        <v>61</v>
      </c>
      <c r="I1612">
        <f t="shared" si="51"/>
        <v>0</v>
      </c>
      <c r="J1612">
        <v>151806</v>
      </c>
      <c r="K1612">
        <v>27</v>
      </c>
      <c r="L1612">
        <v>1135</v>
      </c>
      <c r="M1612">
        <v>1126</v>
      </c>
      <c r="N1612" s="128">
        <v>6.9503436558807627E-2</v>
      </c>
      <c r="O1612" s="1">
        <v>43174</v>
      </c>
      <c r="P1612">
        <f t="shared" si="50"/>
        <v>0</v>
      </c>
      <c r="Q1612" s="1"/>
      <c r="S1612">
        <v>151806</v>
      </c>
    </row>
    <row r="1613" spans="1:19" x14ac:dyDescent="0.3">
      <c r="A1613">
        <v>151840</v>
      </c>
      <c r="C1613" t="s">
        <v>113</v>
      </c>
      <c r="D1613" t="s">
        <v>129</v>
      </c>
      <c r="E1613" t="s">
        <v>112</v>
      </c>
      <c r="F1613" t="s">
        <v>61</v>
      </c>
      <c r="G1613" t="s">
        <v>112</v>
      </c>
      <c r="H1613" t="s">
        <v>61</v>
      </c>
      <c r="I1613">
        <f t="shared" si="51"/>
        <v>0</v>
      </c>
      <c r="J1613">
        <v>151840</v>
      </c>
      <c r="K1613">
        <v>22</v>
      </c>
      <c r="L1613">
        <v>410</v>
      </c>
      <c r="M1613">
        <v>470</v>
      </c>
      <c r="N1613" s="128">
        <v>-1.1100832562442182</v>
      </c>
      <c r="O1613" s="1">
        <v>43223</v>
      </c>
      <c r="P1613">
        <f t="shared" si="50"/>
        <v>0</v>
      </c>
      <c r="Q1613" s="1"/>
      <c r="S1613">
        <v>151840</v>
      </c>
    </row>
    <row r="1614" spans="1:19" x14ac:dyDescent="0.3">
      <c r="A1614">
        <v>151945</v>
      </c>
      <c r="C1614" t="s">
        <v>111</v>
      </c>
      <c r="D1614" t="s">
        <v>130</v>
      </c>
      <c r="E1614" t="s">
        <v>112</v>
      </c>
      <c r="F1614" t="s">
        <v>61</v>
      </c>
      <c r="G1614" t="s">
        <v>114</v>
      </c>
      <c r="H1614" t="s">
        <v>60</v>
      </c>
      <c r="I1614">
        <f t="shared" si="51"/>
        <v>0</v>
      </c>
      <c r="J1614">
        <v>151945</v>
      </c>
      <c r="K1614">
        <v>27</v>
      </c>
      <c r="L1614">
        <v>1030</v>
      </c>
      <c r="M1614">
        <v>1194</v>
      </c>
      <c r="N1614" s="128">
        <v>-1.1943776855290946</v>
      </c>
      <c r="O1614" s="1">
        <v>43158</v>
      </c>
      <c r="P1614">
        <f t="shared" si="50"/>
        <v>0</v>
      </c>
      <c r="Q1614" s="1"/>
      <c r="S1614">
        <v>151945</v>
      </c>
    </row>
    <row r="1615" spans="1:19" x14ac:dyDescent="0.3">
      <c r="A1615">
        <v>151979</v>
      </c>
      <c r="C1615" t="s">
        <v>113</v>
      </c>
      <c r="D1615" t="s">
        <v>129</v>
      </c>
      <c r="E1615" t="s">
        <v>112</v>
      </c>
      <c r="F1615" t="s">
        <v>61</v>
      </c>
      <c r="G1615" t="s">
        <v>112</v>
      </c>
      <c r="H1615" t="s">
        <v>61</v>
      </c>
      <c r="I1615">
        <f t="shared" si="51"/>
        <v>0</v>
      </c>
      <c r="J1615">
        <v>151979</v>
      </c>
      <c r="K1615">
        <v>22</v>
      </c>
      <c r="L1615">
        <v>525</v>
      </c>
      <c r="M1615">
        <v>528</v>
      </c>
      <c r="N1615" s="128">
        <v>-4.9407114624505921E-2</v>
      </c>
      <c r="O1615" s="1">
        <v>43097</v>
      </c>
      <c r="P1615">
        <f t="shared" si="50"/>
        <v>0</v>
      </c>
      <c r="Q1615" s="1"/>
      <c r="S1615">
        <v>151979</v>
      </c>
    </row>
    <row r="1616" spans="1:19" x14ac:dyDescent="0.3">
      <c r="A1616">
        <v>152037</v>
      </c>
      <c r="C1616" t="s">
        <v>113</v>
      </c>
      <c r="D1616" t="s">
        <v>129</v>
      </c>
      <c r="E1616" t="s">
        <v>112</v>
      </c>
      <c r="F1616" t="s">
        <v>61</v>
      </c>
      <c r="G1616" t="s">
        <v>112</v>
      </c>
      <c r="H1616" t="s">
        <v>61</v>
      </c>
      <c r="I1616">
        <f t="shared" si="51"/>
        <v>0</v>
      </c>
      <c r="J1616">
        <v>152037</v>
      </c>
      <c r="K1616">
        <v>26</v>
      </c>
      <c r="L1616">
        <v>970</v>
      </c>
      <c r="M1616">
        <v>1043</v>
      </c>
      <c r="N1616" s="128">
        <v>-0.60861228062862138</v>
      </c>
      <c r="O1616" s="1">
        <v>42985</v>
      </c>
      <c r="P1616">
        <f t="shared" si="50"/>
        <v>0</v>
      </c>
      <c r="Q1616" s="1"/>
      <c r="S1616">
        <v>152037</v>
      </c>
    </row>
    <row r="1617" spans="1:19" x14ac:dyDescent="0.3">
      <c r="A1617">
        <v>152075</v>
      </c>
      <c r="C1617" t="s">
        <v>113</v>
      </c>
      <c r="D1617" t="s">
        <v>129</v>
      </c>
      <c r="E1617" t="s">
        <v>112</v>
      </c>
      <c r="F1617" t="s">
        <v>61</v>
      </c>
      <c r="G1617" t="s">
        <v>112</v>
      </c>
      <c r="H1617" t="s">
        <v>61</v>
      </c>
      <c r="I1617">
        <f t="shared" si="51"/>
        <v>0</v>
      </c>
      <c r="J1617">
        <v>152075</v>
      </c>
      <c r="K1617">
        <v>25</v>
      </c>
      <c r="L1617">
        <v>965</v>
      </c>
      <c r="M1617">
        <v>938</v>
      </c>
      <c r="N1617" s="128">
        <v>0.25030128858811529</v>
      </c>
      <c r="O1617" s="1">
        <v>43207</v>
      </c>
      <c r="P1617">
        <f t="shared" si="50"/>
        <v>0</v>
      </c>
      <c r="Q1617" s="1"/>
      <c r="S1617">
        <v>152075</v>
      </c>
    </row>
    <row r="1618" spans="1:19" x14ac:dyDescent="0.3">
      <c r="A1618">
        <v>152147</v>
      </c>
      <c r="C1618" t="s">
        <v>113</v>
      </c>
      <c r="D1618" t="s">
        <v>129</v>
      </c>
      <c r="E1618" t="s">
        <v>112</v>
      </c>
      <c r="F1618" t="s">
        <v>61</v>
      </c>
      <c r="G1618" t="s">
        <v>112</v>
      </c>
      <c r="H1618" t="s">
        <v>61</v>
      </c>
      <c r="I1618">
        <f t="shared" si="51"/>
        <v>0</v>
      </c>
      <c r="J1618">
        <v>152147</v>
      </c>
      <c r="K1618">
        <v>25</v>
      </c>
      <c r="L1618">
        <v>600</v>
      </c>
      <c r="M1618">
        <v>893</v>
      </c>
      <c r="N1618" s="128">
        <v>-2.8531087199961047</v>
      </c>
      <c r="O1618" s="1">
        <v>43237</v>
      </c>
      <c r="P1618">
        <f t="shared" si="50"/>
        <v>0</v>
      </c>
      <c r="Q1618" s="1"/>
      <c r="S1618">
        <v>152147</v>
      </c>
    </row>
    <row r="1619" spans="1:19" x14ac:dyDescent="0.3">
      <c r="A1619">
        <v>152165</v>
      </c>
      <c r="C1619" t="s">
        <v>113</v>
      </c>
      <c r="D1619" t="s">
        <v>129</v>
      </c>
      <c r="E1619" t="s">
        <v>112</v>
      </c>
      <c r="F1619" t="s">
        <v>61</v>
      </c>
      <c r="G1619" t="s">
        <v>112</v>
      </c>
      <c r="H1619" t="s">
        <v>61</v>
      </c>
      <c r="I1619">
        <f t="shared" si="51"/>
        <v>0</v>
      </c>
      <c r="J1619">
        <v>152165</v>
      </c>
      <c r="K1619">
        <v>27</v>
      </c>
      <c r="L1619">
        <v>1110</v>
      </c>
      <c r="M1619">
        <v>1108</v>
      </c>
      <c r="N1619" s="128">
        <v>1.5696123057604771E-2</v>
      </c>
      <c r="O1619" s="1">
        <v>43231</v>
      </c>
      <c r="P1619">
        <f t="shared" si="50"/>
        <v>0</v>
      </c>
      <c r="Q1619" s="1"/>
      <c r="S1619">
        <v>152165</v>
      </c>
    </row>
    <row r="1620" spans="1:19" x14ac:dyDescent="0.3">
      <c r="A1620">
        <v>152170</v>
      </c>
      <c r="C1620" t="s">
        <v>111</v>
      </c>
      <c r="D1620" t="s">
        <v>130</v>
      </c>
      <c r="E1620" t="s">
        <v>112</v>
      </c>
      <c r="F1620" t="s">
        <v>61</v>
      </c>
      <c r="G1620" t="s">
        <v>112</v>
      </c>
      <c r="H1620" t="s">
        <v>61</v>
      </c>
      <c r="I1620">
        <f t="shared" si="51"/>
        <v>0</v>
      </c>
      <c r="J1620">
        <v>152170</v>
      </c>
      <c r="K1620">
        <v>25</v>
      </c>
      <c r="L1620">
        <v>660</v>
      </c>
      <c r="M1620">
        <v>796</v>
      </c>
      <c r="N1620" s="128">
        <v>-1.485689316145947</v>
      </c>
      <c r="O1620" s="1">
        <v>43056</v>
      </c>
      <c r="P1620">
        <f t="shared" si="50"/>
        <v>0</v>
      </c>
      <c r="Q1620" s="1"/>
      <c r="S1620">
        <v>152170</v>
      </c>
    </row>
    <row r="1621" spans="1:19" x14ac:dyDescent="0.3">
      <c r="A1621">
        <v>152175</v>
      </c>
      <c r="C1621" t="s">
        <v>111</v>
      </c>
      <c r="D1621" t="s">
        <v>130</v>
      </c>
      <c r="E1621" t="s">
        <v>112</v>
      </c>
      <c r="F1621" t="s">
        <v>61</v>
      </c>
      <c r="G1621" t="s">
        <v>112</v>
      </c>
      <c r="H1621" t="s">
        <v>61</v>
      </c>
      <c r="I1621">
        <f t="shared" si="51"/>
        <v>0</v>
      </c>
      <c r="J1621">
        <v>152175</v>
      </c>
      <c r="K1621">
        <v>27</v>
      </c>
      <c r="L1621">
        <v>900</v>
      </c>
      <c r="M1621">
        <v>1194</v>
      </c>
      <c r="N1621" s="128">
        <v>-2.1411404850338651</v>
      </c>
      <c r="O1621" s="1">
        <v>43181</v>
      </c>
      <c r="P1621">
        <f t="shared" si="50"/>
        <v>0</v>
      </c>
      <c r="Q1621" s="1"/>
      <c r="S1621">
        <v>152175</v>
      </c>
    </row>
    <row r="1622" spans="1:19" x14ac:dyDescent="0.3">
      <c r="A1622">
        <v>152180</v>
      </c>
      <c r="C1622" t="s">
        <v>111</v>
      </c>
      <c r="D1622" t="s">
        <v>130</v>
      </c>
      <c r="E1622" t="s">
        <v>112</v>
      </c>
      <c r="F1622" t="s">
        <v>61</v>
      </c>
      <c r="G1622" t="s">
        <v>112</v>
      </c>
      <c r="H1622" t="s">
        <v>61</v>
      </c>
      <c r="I1622">
        <f t="shared" si="51"/>
        <v>0</v>
      </c>
      <c r="J1622">
        <v>152180</v>
      </c>
      <c r="K1622">
        <v>25</v>
      </c>
      <c r="L1622">
        <v>827</v>
      </c>
      <c r="M1622">
        <v>877</v>
      </c>
      <c r="N1622" s="128">
        <v>-0.49576124138614841</v>
      </c>
      <c r="O1622" s="1">
        <v>43262</v>
      </c>
      <c r="P1622">
        <f t="shared" si="50"/>
        <v>0</v>
      </c>
      <c r="Q1622" s="1"/>
      <c r="S1622">
        <v>152180</v>
      </c>
    </row>
    <row r="1623" spans="1:19" x14ac:dyDescent="0.3">
      <c r="A1623">
        <v>152208</v>
      </c>
      <c r="C1623" t="s">
        <v>111</v>
      </c>
      <c r="D1623" t="s">
        <v>130</v>
      </c>
      <c r="E1623" t="s">
        <v>112</v>
      </c>
      <c r="F1623" t="s">
        <v>61</v>
      </c>
      <c r="G1623" t="s">
        <v>112</v>
      </c>
      <c r="H1623" t="s">
        <v>61</v>
      </c>
      <c r="I1623">
        <f t="shared" si="51"/>
        <v>0</v>
      </c>
      <c r="J1623">
        <v>152208</v>
      </c>
      <c r="K1623">
        <v>27</v>
      </c>
      <c r="L1623">
        <v>1080</v>
      </c>
      <c r="M1623">
        <v>1171</v>
      </c>
      <c r="N1623" s="128">
        <v>-0.67575093751160287</v>
      </c>
      <c r="O1623" s="1">
        <v>43167</v>
      </c>
      <c r="P1623">
        <f t="shared" si="50"/>
        <v>0</v>
      </c>
      <c r="Q1623" s="1"/>
      <c r="S1623">
        <v>152208</v>
      </c>
    </row>
    <row r="1624" spans="1:19" x14ac:dyDescent="0.3">
      <c r="A1624">
        <v>152209</v>
      </c>
      <c r="C1624" t="s">
        <v>111</v>
      </c>
      <c r="D1624" t="s">
        <v>130</v>
      </c>
      <c r="E1624" t="s">
        <v>112</v>
      </c>
      <c r="F1624" t="s">
        <v>61</v>
      </c>
      <c r="G1624" t="s">
        <v>112</v>
      </c>
      <c r="H1624" t="s">
        <v>61</v>
      </c>
      <c r="I1624">
        <f t="shared" si="51"/>
        <v>0</v>
      </c>
      <c r="J1624">
        <v>152209</v>
      </c>
      <c r="K1624">
        <v>27</v>
      </c>
      <c r="L1624">
        <v>1070</v>
      </c>
      <c r="M1624">
        <v>1199</v>
      </c>
      <c r="N1624" s="128">
        <v>-0.93556224389890108</v>
      </c>
      <c r="O1624" s="1">
        <v>43167</v>
      </c>
      <c r="P1624">
        <f t="shared" si="50"/>
        <v>0</v>
      </c>
      <c r="Q1624" s="1"/>
      <c r="S1624">
        <v>152209</v>
      </c>
    </row>
    <row r="1625" spans="1:19" x14ac:dyDescent="0.3">
      <c r="A1625">
        <v>152240</v>
      </c>
      <c r="C1625" t="s">
        <v>113</v>
      </c>
      <c r="D1625" t="s">
        <v>129</v>
      </c>
      <c r="E1625" t="s">
        <v>112</v>
      </c>
      <c r="F1625" t="s">
        <v>61</v>
      </c>
      <c r="G1625" t="s">
        <v>112</v>
      </c>
      <c r="H1625" t="s">
        <v>61</v>
      </c>
      <c r="I1625">
        <f t="shared" si="51"/>
        <v>0</v>
      </c>
      <c r="J1625">
        <v>152240</v>
      </c>
      <c r="K1625">
        <v>23</v>
      </c>
      <c r="L1625">
        <v>690</v>
      </c>
      <c r="M1625">
        <v>605</v>
      </c>
      <c r="N1625" s="128">
        <v>1.2217031979877828</v>
      </c>
      <c r="O1625" s="1">
        <v>43206</v>
      </c>
      <c r="P1625">
        <f t="shared" si="50"/>
        <v>0</v>
      </c>
      <c r="Q1625" s="1"/>
      <c r="S1625">
        <v>152240</v>
      </c>
    </row>
    <row r="1626" spans="1:19" x14ac:dyDescent="0.3">
      <c r="A1626">
        <v>152242</v>
      </c>
      <c r="C1626" t="s">
        <v>113</v>
      </c>
      <c r="D1626" t="s">
        <v>129</v>
      </c>
      <c r="E1626" t="s">
        <v>112</v>
      </c>
      <c r="F1626" t="s">
        <v>61</v>
      </c>
      <c r="G1626" t="s">
        <v>112</v>
      </c>
      <c r="H1626" t="s">
        <v>61</v>
      </c>
      <c r="I1626">
        <f t="shared" si="51"/>
        <v>0</v>
      </c>
      <c r="J1626">
        <v>152242</v>
      </c>
      <c r="K1626">
        <v>24</v>
      </c>
      <c r="L1626">
        <v>615</v>
      </c>
      <c r="M1626">
        <v>744</v>
      </c>
      <c r="N1626" s="128">
        <v>-1.5077138849929874</v>
      </c>
      <c r="O1626" s="1">
        <v>43269</v>
      </c>
      <c r="P1626">
        <f t="shared" si="50"/>
        <v>0</v>
      </c>
      <c r="Q1626" s="1"/>
      <c r="S1626">
        <v>152242</v>
      </c>
    </row>
    <row r="1627" spans="1:19" x14ac:dyDescent="0.3">
      <c r="A1627">
        <v>152285</v>
      </c>
      <c r="C1627" t="s">
        <v>111</v>
      </c>
      <c r="D1627" t="s">
        <v>130</v>
      </c>
      <c r="E1627" t="s">
        <v>112</v>
      </c>
      <c r="F1627" t="s">
        <v>61</v>
      </c>
      <c r="G1627" t="s">
        <v>112</v>
      </c>
      <c r="H1627" t="s">
        <v>61</v>
      </c>
      <c r="I1627">
        <f t="shared" si="51"/>
        <v>0</v>
      </c>
      <c r="J1627">
        <v>152285</v>
      </c>
      <c r="K1627">
        <v>23</v>
      </c>
      <c r="L1627">
        <v>440</v>
      </c>
      <c r="M1627">
        <v>558</v>
      </c>
      <c r="N1627" s="128">
        <v>-1.8388655134798191</v>
      </c>
      <c r="O1627" s="1">
        <v>43091</v>
      </c>
      <c r="P1627">
        <f t="shared" si="50"/>
        <v>0</v>
      </c>
      <c r="Q1627" s="1"/>
      <c r="S1627">
        <v>152285</v>
      </c>
    </row>
    <row r="1628" spans="1:19" x14ac:dyDescent="0.3">
      <c r="A1628">
        <v>152287</v>
      </c>
      <c r="C1628" t="s">
        <v>111</v>
      </c>
      <c r="D1628" t="s">
        <v>130</v>
      </c>
      <c r="E1628" t="s">
        <v>112</v>
      </c>
      <c r="F1628" t="s">
        <v>61</v>
      </c>
      <c r="G1628" t="s">
        <v>112</v>
      </c>
      <c r="H1628" t="s">
        <v>61</v>
      </c>
      <c r="I1628">
        <f t="shared" si="51"/>
        <v>0</v>
      </c>
      <c r="J1628">
        <v>152287</v>
      </c>
      <c r="K1628">
        <v>23</v>
      </c>
      <c r="L1628">
        <v>520</v>
      </c>
      <c r="M1628">
        <v>574</v>
      </c>
      <c r="N1628" s="128">
        <v>-0.81805787001969388</v>
      </c>
      <c r="O1628" s="1">
        <v>43091</v>
      </c>
      <c r="P1628">
        <f t="shared" si="50"/>
        <v>0</v>
      </c>
      <c r="Q1628" s="1"/>
      <c r="S1628">
        <v>152287</v>
      </c>
    </row>
    <row r="1629" spans="1:19" x14ac:dyDescent="0.3">
      <c r="A1629">
        <v>152298</v>
      </c>
      <c r="C1629" t="s">
        <v>111</v>
      </c>
      <c r="D1629" t="s">
        <v>130</v>
      </c>
      <c r="E1629" t="s">
        <v>112</v>
      </c>
      <c r="F1629" t="s">
        <v>61</v>
      </c>
      <c r="G1629" t="s">
        <v>112</v>
      </c>
      <c r="H1629" t="s">
        <v>61</v>
      </c>
      <c r="I1629">
        <f t="shared" si="51"/>
        <v>0</v>
      </c>
      <c r="J1629">
        <v>152298</v>
      </c>
      <c r="K1629">
        <v>25</v>
      </c>
      <c r="L1629">
        <v>715</v>
      </c>
      <c r="M1629">
        <v>877</v>
      </c>
      <c r="N1629" s="128">
        <v>-1.6062664220911209</v>
      </c>
      <c r="O1629" s="1">
        <v>43262</v>
      </c>
      <c r="P1629">
        <f t="shared" si="50"/>
        <v>0</v>
      </c>
      <c r="Q1629" s="1"/>
      <c r="S1629">
        <v>152298</v>
      </c>
    </row>
    <row r="1630" spans="1:19" x14ac:dyDescent="0.3">
      <c r="A1630">
        <v>152299</v>
      </c>
      <c r="C1630" t="s">
        <v>113</v>
      </c>
      <c r="D1630" t="s">
        <v>129</v>
      </c>
      <c r="E1630" t="s">
        <v>112</v>
      </c>
      <c r="F1630" t="s">
        <v>61</v>
      </c>
      <c r="G1630" t="s">
        <v>112</v>
      </c>
      <c r="H1630" t="s">
        <v>61</v>
      </c>
      <c r="I1630">
        <f t="shared" si="51"/>
        <v>0</v>
      </c>
      <c r="J1630">
        <v>152299</v>
      </c>
      <c r="K1630">
        <v>27</v>
      </c>
      <c r="L1630">
        <v>1240</v>
      </c>
      <c r="M1630">
        <v>1148</v>
      </c>
      <c r="N1630" s="128">
        <v>0.69686411149825778</v>
      </c>
      <c r="O1630" s="1">
        <v>43196</v>
      </c>
      <c r="P1630">
        <f t="shared" si="50"/>
        <v>0</v>
      </c>
      <c r="Q1630" s="1"/>
      <c r="S1630">
        <v>152299</v>
      </c>
    </row>
    <row r="1631" spans="1:19" x14ac:dyDescent="0.3">
      <c r="A1631">
        <v>152315</v>
      </c>
      <c r="C1631" t="s">
        <v>113</v>
      </c>
      <c r="D1631" t="s">
        <v>129</v>
      </c>
      <c r="E1631" t="s">
        <v>112</v>
      </c>
      <c r="F1631" t="s">
        <v>61</v>
      </c>
      <c r="G1631" t="s">
        <v>112</v>
      </c>
      <c r="H1631" t="s">
        <v>61</v>
      </c>
      <c r="I1631">
        <f t="shared" si="51"/>
        <v>0</v>
      </c>
      <c r="J1631">
        <v>152315</v>
      </c>
      <c r="K1631">
        <v>26</v>
      </c>
      <c r="L1631">
        <v>975</v>
      </c>
      <c r="M1631">
        <v>1064</v>
      </c>
      <c r="N1631" s="128">
        <v>-0.7273618829682903</v>
      </c>
      <c r="O1631" s="1">
        <v>43238</v>
      </c>
      <c r="P1631">
        <f t="shared" si="50"/>
        <v>0</v>
      </c>
      <c r="Q1631" s="1"/>
      <c r="S1631">
        <v>152315</v>
      </c>
    </row>
    <row r="1632" spans="1:19" x14ac:dyDescent="0.3">
      <c r="A1632">
        <v>152324</v>
      </c>
      <c r="C1632" t="s">
        <v>111</v>
      </c>
      <c r="D1632" t="s">
        <v>130</v>
      </c>
      <c r="E1632" t="s">
        <v>112</v>
      </c>
      <c r="F1632" t="s">
        <v>61</v>
      </c>
      <c r="G1632" t="s">
        <v>114</v>
      </c>
      <c r="H1632" t="s">
        <v>60</v>
      </c>
      <c r="I1632">
        <f t="shared" si="51"/>
        <v>0</v>
      </c>
      <c r="J1632">
        <v>152324</v>
      </c>
      <c r="K1632">
        <v>23</v>
      </c>
      <c r="L1632">
        <v>595</v>
      </c>
      <c r="M1632">
        <v>621</v>
      </c>
      <c r="N1632" s="128">
        <v>-0.36406917314289711</v>
      </c>
      <c r="O1632" s="1">
        <v>43102</v>
      </c>
      <c r="P1632">
        <f t="shared" si="50"/>
        <v>0</v>
      </c>
      <c r="Q1632" s="1"/>
      <c r="S1632">
        <v>152324</v>
      </c>
    </row>
    <row r="1633" spans="1:19" x14ac:dyDescent="0.3">
      <c r="A1633">
        <v>152331</v>
      </c>
      <c r="C1633" t="s">
        <v>113</v>
      </c>
      <c r="D1633" t="s">
        <v>129</v>
      </c>
      <c r="E1633" t="s">
        <v>112</v>
      </c>
      <c r="F1633" t="s">
        <v>61</v>
      </c>
      <c r="G1633" t="s">
        <v>112</v>
      </c>
      <c r="H1633" t="s">
        <v>61</v>
      </c>
      <c r="I1633">
        <f t="shared" si="51"/>
        <v>0</v>
      </c>
      <c r="J1633">
        <v>152331</v>
      </c>
      <c r="K1633">
        <v>27</v>
      </c>
      <c r="L1633">
        <v>1130</v>
      </c>
      <c r="M1633">
        <v>1131</v>
      </c>
      <c r="N1633" s="128">
        <v>-7.6884634605774039E-3</v>
      </c>
      <c r="O1633" s="1">
        <v>43043</v>
      </c>
      <c r="P1633">
        <f t="shared" si="50"/>
        <v>0</v>
      </c>
      <c r="Q1633" s="1"/>
      <c r="S1633">
        <v>152331</v>
      </c>
    </row>
    <row r="1634" spans="1:19" x14ac:dyDescent="0.3">
      <c r="A1634">
        <v>152346</v>
      </c>
      <c r="C1634" t="s">
        <v>113</v>
      </c>
      <c r="D1634" t="s">
        <v>129</v>
      </c>
      <c r="E1634" t="s">
        <v>112</v>
      </c>
      <c r="F1634" t="s">
        <v>61</v>
      </c>
      <c r="G1634" t="s">
        <v>112</v>
      </c>
      <c r="H1634" t="s">
        <v>61</v>
      </c>
      <c r="I1634">
        <f t="shared" si="51"/>
        <v>0</v>
      </c>
      <c r="J1634">
        <v>152346</v>
      </c>
      <c r="K1634">
        <v>27</v>
      </c>
      <c r="L1634">
        <v>1175</v>
      </c>
      <c r="M1634">
        <v>1148</v>
      </c>
      <c r="N1634" s="128">
        <v>0.20451446750492347</v>
      </c>
      <c r="O1634" s="1">
        <v>43109</v>
      </c>
      <c r="P1634">
        <f t="shared" si="50"/>
        <v>0</v>
      </c>
      <c r="Q1634" s="1"/>
      <c r="S1634">
        <v>152346</v>
      </c>
    </row>
    <row r="1635" spans="1:19" x14ac:dyDescent="0.3">
      <c r="A1635">
        <v>152445</v>
      </c>
      <c r="C1635" t="s">
        <v>113</v>
      </c>
      <c r="D1635" t="s">
        <v>129</v>
      </c>
      <c r="E1635" t="s">
        <v>112</v>
      </c>
      <c r="F1635" t="s">
        <v>61</v>
      </c>
      <c r="G1635" t="s">
        <v>112</v>
      </c>
      <c r="H1635" t="s">
        <v>61</v>
      </c>
      <c r="I1635">
        <f t="shared" si="51"/>
        <v>0</v>
      </c>
      <c r="J1635">
        <v>152445</v>
      </c>
      <c r="K1635">
        <v>24</v>
      </c>
      <c r="L1635">
        <v>610</v>
      </c>
      <c r="M1635">
        <v>723</v>
      </c>
      <c r="N1635" s="128">
        <v>-1.3590715015936015</v>
      </c>
      <c r="O1635" s="1">
        <v>43116</v>
      </c>
      <c r="P1635">
        <f t="shared" si="50"/>
        <v>0</v>
      </c>
      <c r="Q1635" s="1"/>
      <c r="S1635">
        <v>152445</v>
      </c>
    </row>
    <row r="1636" spans="1:19" x14ac:dyDescent="0.3">
      <c r="A1636">
        <v>152506</v>
      </c>
      <c r="C1636" t="s">
        <v>113</v>
      </c>
      <c r="D1636" t="s">
        <v>129</v>
      </c>
      <c r="E1636" t="s">
        <v>112</v>
      </c>
      <c r="F1636" t="s">
        <v>61</v>
      </c>
      <c r="G1636" t="s">
        <v>112</v>
      </c>
      <c r="H1636" t="s">
        <v>61</v>
      </c>
      <c r="I1636">
        <f t="shared" si="51"/>
        <v>0</v>
      </c>
      <c r="J1636">
        <v>152506</v>
      </c>
      <c r="K1636">
        <v>27</v>
      </c>
      <c r="L1636">
        <v>523</v>
      </c>
      <c r="M1636">
        <v>1126</v>
      </c>
      <c r="N1636" s="128">
        <v>-4.6567302494401108</v>
      </c>
      <c r="O1636" s="1">
        <v>43073</v>
      </c>
      <c r="P1636">
        <f t="shared" si="50"/>
        <v>0</v>
      </c>
      <c r="Q1636" s="1"/>
      <c r="S1636">
        <v>152506</v>
      </c>
    </row>
    <row r="1637" spans="1:19" x14ac:dyDescent="0.3">
      <c r="A1637">
        <v>152545</v>
      </c>
      <c r="C1637" t="s">
        <v>111</v>
      </c>
      <c r="D1637" t="s">
        <v>130</v>
      </c>
      <c r="E1637" t="s">
        <v>112</v>
      </c>
      <c r="F1637" t="s">
        <v>61</v>
      </c>
      <c r="G1637" t="s">
        <v>112</v>
      </c>
      <c r="H1637" t="s">
        <v>61</v>
      </c>
      <c r="I1637">
        <f t="shared" si="51"/>
        <v>0</v>
      </c>
      <c r="J1637">
        <v>152545</v>
      </c>
      <c r="K1637">
        <v>25</v>
      </c>
      <c r="L1637">
        <v>640</v>
      </c>
      <c r="M1637">
        <v>819</v>
      </c>
      <c r="N1637" s="128">
        <v>-1.9005149439932048</v>
      </c>
      <c r="O1637" s="1">
        <v>43056</v>
      </c>
      <c r="P1637">
        <f t="shared" si="50"/>
        <v>0</v>
      </c>
      <c r="Q1637" s="1"/>
      <c r="S1637">
        <v>152545</v>
      </c>
    </row>
    <row r="1638" spans="1:19" x14ac:dyDescent="0.3">
      <c r="A1638">
        <v>152576</v>
      </c>
      <c r="C1638" t="s">
        <v>113</v>
      </c>
      <c r="D1638" t="s">
        <v>129</v>
      </c>
      <c r="E1638" t="s">
        <v>112</v>
      </c>
      <c r="F1638" t="s">
        <v>61</v>
      </c>
      <c r="G1638" t="s">
        <v>112</v>
      </c>
      <c r="H1638" t="s">
        <v>61</v>
      </c>
      <c r="I1638">
        <f t="shared" si="51"/>
        <v>0</v>
      </c>
      <c r="J1638">
        <v>152576</v>
      </c>
      <c r="K1638">
        <v>22</v>
      </c>
      <c r="L1638">
        <v>475</v>
      </c>
      <c r="M1638">
        <v>513</v>
      </c>
      <c r="N1638" s="128">
        <v>-0.64412238325281801</v>
      </c>
      <c r="O1638" s="1">
        <v>43251</v>
      </c>
      <c r="P1638">
        <f t="shared" si="50"/>
        <v>0</v>
      </c>
      <c r="Q1638" s="1"/>
      <c r="S1638">
        <v>152576</v>
      </c>
    </row>
    <row r="1639" spans="1:19" x14ac:dyDescent="0.3">
      <c r="A1639">
        <v>152680</v>
      </c>
      <c r="C1639" t="s">
        <v>113</v>
      </c>
      <c r="D1639" t="s">
        <v>129</v>
      </c>
      <c r="E1639" t="s">
        <v>112</v>
      </c>
      <c r="F1639" t="s">
        <v>61</v>
      </c>
      <c r="G1639" t="s">
        <v>112</v>
      </c>
      <c r="H1639" t="s">
        <v>61</v>
      </c>
      <c r="I1639">
        <f t="shared" si="51"/>
        <v>0</v>
      </c>
      <c r="J1639">
        <v>152680</v>
      </c>
      <c r="K1639">
        <v>25</v>
      </c>
      <c r="L1639">
        <v>705</v>
      </c>
      <c r="M1639">
        <v>838</v>
      </c>
      <c r="N1639" s="128">
        <v>-1.3800975407284424</v>
      </c>
      <c r="O1639" s="1">
        <v>43103</v>
      </c>
      <c r="P1639">
        <f t="shared" si="50"/>
        <v>0</v>
      </c>
      <c r="Q1639" s="1"/>
      <c r="S1639">
        <v>152680</v>
      </c>
    </row>
    <row r="1640" spans="1:19" x14ac:dyDescent="0.3">
      <c r="A1640">
        <v>152688</v>
      </c>
      <c r="C1640" t="s">
        <v>113</v>
      </c>
      <c r="D1640" t="s">
        <v>129</v>
      </c>
      <c r="E1640" t="s">
        <v>112</v>
      </c>
      <c r="F1640" t="s">
        <v>61</v>
      </c>
      <c r="G1640" t="s">
        <v>112</v>
      </c>
      <c r="H1640" t="s">
        <v>61</v>
      </c>
      <c r="I1640">
        <f t="shared" si="51"/>
        <v>0</v>
      </c>
      <c r="J1640">
        <v>152688</v>
      </c>
      <c r="K1640">
        <v>22</v>
      </c>
      <c r="L1640">
        <v>395</v>
      </c>
      <c r="M1640">
        <v>484</v>
      </c>
      <c r="N1640" s="128">
        <v>-1.5989938914840101</v>
      </c>
      <c r="O1640" s="1">
        <v>43109</v>
      </c>
      <c r="P1640">
        <f t="shared" si="50"/>
        <v>0</v>
      </c>
      <c r="Q1640" s="1"/>
      <c r="S1640">
        <v>152688</v>
      </c>
    </row>
    <row r="1641" spans="1:19" x14ac:dyDescent="0.3">
      <c r="A1641">
        <v>152731</v>
      </c>
      <c r="C1641" t="s">
        <v>113</v>
      </c>
      <c r="D1641" t="s">
        <v>129</v>
      </c>
      <c r="E1641" t="s">
        <v>112</v>
      </c>
      <c r="F1641" t="s">
        <v>61</v>
      </c>
      <c r="G1641" t="s">
        <v>112</v>
      </c>
      <c r="H1641" t="s">
        <v>61</v>
      </c>
      <c r="I1641">
        <f t="shared" si="51"/>
        <v>0</v>
      </c>
      <c r="J1641">
        <v>152731</v>
      </c>
      <c r="K1641">
        <v>26</v>
      </c>
      <c r="L1641">
        <v>610</v>
      </c>
      <c r="M1641">
        <v>1086</v>
      </c>
      <c r="N1641" s="128">
        <v>-3.8113539915125312</v>
      </c>
      <c r="O1641" s="1">
        <v>43258</v>
      </c>
      <c r="P1641">
        <f t="shared" si="50"/>
        <v>0</v>
      </c>
      <c r="Q1641" s="1"/>
      <c r="S1641">
        <v>152731</v>
      </c>
    </row>
    <row r="1642" spans="1:19" x14ac:dyDescent="0.3">
      <c r="A1642">
        <v>152756</v>
      </c>
      <c r="C1642" t="s">
        <v>113</v>
      </c>
      <c r="D1642" t="s">
        <v>129</v>
      </c>
      <c r="E1642" t="s">
        <v>112</v>
      </c>
      <c r="F1642" t="s">
        <v>61</v>
      </c>
      <c r="G1642" t="s">
        <v>112</v>
      </c>
      <c r="H1642" t="s">
        <v>61</v>
      </c>
      <c r="I1642">
        <f t="shared" si="51"/>
        <v>0</v>
      </c>
      <c r="J1642">
        <v>152756</v>
      </c>
      <c r="K1642">
        <v>25</v>
      </c>
      <c r="L1642">
        <v>535</v>
      </c>
      <c r="M1642">
        <v>834</v>
      </c>
      <c r="N1642" s="128">
        <v>-3.1175059952038366</v>
      </c>
      <c r="O1642" s="1">
        <v>43241</v>
      </c>
      <c r="P1642">
        <f t="shared" si="50"/>
        <v>0</v>
      </c>
      <c r="Q1642" s="1"/>
      <c r="S1642">
        <v>152756</v>
      </c>
    </row>
    <row r="1643" spans="1:19" x14ac:dyDescent="0.3">
      <c r="A1643">
        <v>152767</v>
      </c>
      <c r="C1643" t="s">
        <v>113</v>
      </c>
      <c r="D1643" t="s">
        <v>129</v>
      </c>
      <c r="E1643" t="s">
        <v>112</v>
      </c>
      <c r="F1643" t="s">
        <v>61</v>
      </c>
      <c r="G1643" t="s">
        <v>112</v>
      </c>
      <c r="H1643" t="s">
        <v>61</v>
      </c>
      <c r="I1643">
        <f t="shared" si="51"/>
        <v>0</v>
      </c>
      <c r="J1643">
        <v>152767</v>
      </c>
      <c r="K1643">
        <v>23</v>
      </c>
      <c r="L1643">
        <v>634</v>
      </c>
      <c r="M1643">
        <v>621</v>
      </c>
      <c r="N1643" s="128">
        <v>0.18203458657144855</v>
      </c>
      <c r="O1643" s="1">
        <v>43249</v>
      </c>
      <c r="P1643">
        <f t="shared" si="50"/>
        <v>0</v>
      </c>
      <c r="Q1643" s="1"/>
      <c r="S1643">
        <v>152767</v>
      </c>
    </row>
    <row r="1644" spans="1:19" x14ac:dyDescent="0.3">
      <c r="A1644">
        <v>152773</v>
      </c>
      <c r="C1644" t="s">
        <v>113</v>
      </c>
      <c r="D1644" t="s">
        <v>129</v>
      </c>
      <c r="E1644" t="s">
        <v>112</v>
      </c>
      <c r="F1644" t="s">
        <v>61</v>
      </c>
      <c r="G1644" t="s">
        <v>112</v>
      </c>
      <c r="H1644" t="s">
        <v>61</v>
      </c>
      <c r="I1644">
        <f t="shared" si="51"/>
        <v>0</v>
      </c>
      <c r="J1644">
        <v>152773</v>
      </c>
      <c r="K1644">
        <v>25</v>
      </c>
      <c r="L1644">
        <v>667</v>
      </c>
      <c r="M1644">
        <v>897</v>
      </c>
      <c r="N1644" s="128">
        <v>-2.229654403567447</v>
      </c>
      <c r="O1644" s="1">
        <v>43182</v>
      </c>
      <c r="P1644">
        <f t="shared" si="50"/>
        <v>0</v>
      </c>
      <c r="Q1644" s="1"/>
      <c r="S1644">
        <v>152773</v>
      </c>
    </row>
    <row r="1645" spans="1:19" x14ac:dyDescent="0.3">
      <c r="A1645">
        <v>152826</v>
      </c>
      <c r="C1645" t="s">
        <v>113</v>
      </c>
      <c r="D1645" t="s">
        <v>129</v>
      </c>
      <c r="E1645" t="s">
        <v>112</v>
      </c>
      <c r="F1645" t="s">
        <v>61</v>
      </c>
      <c r="G1645" t="s">
        <v>112</v>
      </c>
      <c r="H1645" t="s">
        <v>61</v>
      </c>
      <c r="I1645">
        <f t="shared" si="51"/>
        <v>0</v>
      </c>
      <c r="J1645">
        <v>152826</v>
      </c>
      <c r="K1645">
        <v>22</v>
      </c>
      <c r="L1645">
        <v>432</v>
      </c>
      <c r="M1645">
        <v>528</v>
      </c>
      <c r="N1645" s="128">
        <v>-1.5810276679841895</v>
      </c>
      <c r="O1645" s="1">
        <v>43130</v>
      </c>
      <c r="P1645">
        <f t="shared" si="50"/>
        <v>0</v>
      </c>
      <c r="Q1645" s="1"/>
      <c r="S1645">
        <v>152826</v>
      </c>
    </row>
    <row r="1646" spans="1:19" x14ac:dyDescent="0.3">
      <c r="A1646">
        <v>152877</v>
      </c>
      <c r="C1646" t="s">
        <v>111</v>
      </c>
      <c r="D1646" t="s">
        <v>130</v>
      </c>
      <c r="E1646" t="s">
        <v>112</v>
      </c>
      <c r="F1646" t="s">
        <v>61</v>
      </c>
      <c r="G1646" t="s">
        <v>112</v>
      </c>
      <c r="H1646" t="s">
        <v>61</v>
      </c>
      <c r="I1646">
        <f t="shared" si="51"/>
        <v>0</v>
      </c>
      <c r="J1646">
        <v>152877</v>
      </c>
      <c r="K1646">
        <v>26</v>
      </c>
      <c r="L1646">
        <v>1060</v>
      </c>
      <c r="M1646">
        <v>979</v>
      </c>
      <c r="N1646" s="128">
        <v>0.71945641071190647</v>
      </c>
      <c r="O1646" s="1">
        <v>43145</v>
      </c>
      <c r="P1646">
        <f t="shared" si="50"/>
        <v>0</v>
      </c>
      <c r="Q1646" s="1"/>
      <c r="S1646">
        <v>152877</v>
      </c>
    </row>
    <row r="1647" spans="1:19" x14ac:dyDescent="0.3">
      <c r="A1647">
        <v>153013</v>
      </c>
      <c r="C1647" t="s">
        <v>111</v>
      </c>
      <c r="D1647" t="s">
        <v>130</v>
      </c>
      <c r="E1647" t="s">
        <v>112</v>
      </c>
      <c r="F1647" t="s">
        <v>61</v>
      </c>
      <c r="G1647" t="s">
        <v>112</v>
      </c>
      <c r="H1647" t="s">
        <v>61</v>
      </c>
      <c r="I1647">
        <f t="shared" si="51"/>
        <v>0</v>
      </c>
      <c r="J1647">
        <v>153013</v>
      </c>
      <c r="K1647">
        <v>24</v>
      </c>
      <c r="L1647">
        <v>776</v>
      </c>
      <c r="M1647">
        <v>800</v>
      </c>
      <c r="N1647" s="128">
        <v>-0.2608695652173913</v>
      </c>
      <c r="O1647" s="1">
        <v>43146</v>
      </c>
      <c r="P1647">
        <f t="shared" si="50"/>
        <v>0</v>
      </c>
      <c r="Q1647" s="1"/>
      <c r="S1647">
        <v>153013</v>
      </c>
    </row>
    <row r="1648" spans="1:19" x14ac:dyDescent="0.3">
      <c r="A1648">
        <v>153031</v>
      </c>
      <c r="C1648" t="s">
        <v>113</v>
      </c>
      <c r="D1648" t="s">
        <v>129</v>
      </c>
      <c r="E1648" t="s">
        <v>112</v>
      </c>
      <c r="F1648" t="s">
        <v>61</v>
      </c>
      <c r="G1648" t="s">
        <v>112</v>
      </c>
      <c r="H1648" t="s">
        <v>61</v>
      </c>
      <c r="I1648">
        <f t="shared" si="51"/>
        <v>0</v>
      </c>
      <c r="J1648">
        <v>153031</v>
      </c>
      <c r="K1648">
        <v>24</v>
      </c>
      <c r="L1648">
        <v>850</v>
      </c>
      <c r="M1648">
        <v>781</v>
      </c>
      <c r="N1648" s="128">
        <v>0.76824583866837393</v>
      </c>
      <c r="O1648" s="1">
        <v>43181</v>
      </c>
      <c r="P1648">
        <f t="shared" si="50"/>
        <v>0</v>
      </c>
      <c r="Q1648" s="1"/>
      <c r="S1648">
        <v>153031</v>
      </c>
    </row>
    <row r="1649" spans="1:19" x14ac:dyDescent="0.3">
      <c r="A1649">
        <v>153033</v>
      </c>
      <c r="C1649" t="s">
        <v>111</v>
      </c>
      <c r="D1649" t="s">
        <v>130</v>
      </c>
      <c r="E1649" t="s">
        <v>112</v>
      </c>
      <c r="F1649" t="s">
        <v>61</v>
      </c>
      <c r="G1649" t="s">
        <v>112</v>
      </c>
      <c r="H1649" t="s">
        <v>61</v>
      </c>
      <c r="I1649">
        <f t="shared" si="51"/>
        <v>0</v>
      </c>
      <c r="J1649">
        <v>153033</v>
      </c>
      <c r="K1649">
        <v>24</v>
      </c>
      <c r="L1649">
        <v>665</v>
      </c>
      <c r="M1649">
        <v>800</v>
      </c>
      <c r="N1649" s="128">
        <v>-1.4673913043478262</v>
      </c>
      <c r="O1649" s="1">
        <v>43227</v>
      </c>
      <c r="P1649">
        <f t="shared" si="50"/>
        <v>0</v>
      </c>
      <c r="Q1649" s="1"/>
      <c r="S1649">
        <v>153033</v>
      </c>
    </row>
    <row r="1650" spans="1:19" x14ac:dyDescent="0.3">
      <c r="A1650">
        <v>153047</v>
      </c>
      <c r="C1650" t="s">
        <v>113</v>
      </c>
      <c r="D1650" t="s">
        <v>129</v>
      </c>
      <c r="E1650" t="s">
        <v>112</v>
      </c>
      <c r="F1650" t="s">
        <v>61</v>
      </c>
      <c r="G1650" t="s">
        <v>112</v>
      </c>
      <c r="H1650" t="s">
        <v>61</v>
      </c>
      <c r="I1650">
        <f t="shared" si="51"/>
        <v>0</v>
      </c>
      <c r="J1650">
        <v>153047</v>
      </c>
      <c r="K1650">
        <v>24</v>
      </c>
      <c r="L1650">
        <v>670</v>
      </c>
      <c r="M1650">
        <v>671</v>
      </c>
      <c r="N1650" s="128">
        <v>-1.2959243180198275E-2</v>
      </c>
      <c r="O1650" s="1">
        <v>42917</v>
      </c>
      <c r="P1650">
        <f t="shared" si="50"/>
        <v>0</v>
      </c>
      <c r="Q1650" s="1"/>
      <c r="S1650">
        <v>153047</v>
      </c>
    </row>
    <row r="1651" spans="1:19" x14ac:dyDescent="0.3">
      <c r="A1651">
        <v>153086</v>
      </c>
      <c r="C1651" t="s">
        <v>113</v>
      </c>
      <c r="D1651" t="s">
        <v>129</v>
      </c>
      <c r="E1651" t="s">
        <v>112</v>
      </c>
      <c r="F1651" t="s">
        <v>61</v>
      </c>
      <c r="G1651" t="s">
        <v>112</v>
      </c>
      <c r="H1651" t="s">
        <v>61</v>
      </c>
      <c r="I1651">
        <f t="shared" si="51"/>
        <v>0</v>
      </c>
      <c r="J1651">
        <v>153086</v>
      </c>
      <c r="K1651">
        <v>27</v>
      </c>
      <c r="L1651">
        <v>944</v>
      </c>
      <c r="M1651">
        <v>1245</v>
      </c>
      <c r="N1651" s="128">
        <v>-2.1023223328094987</v>
      </c>
      <c r="O1651" s="1">
        <v>43277</v>
      </c>
      <c r="P1651">
        <f t="shared" si="50"/>
        <v>0</v>
      </c>
      <c r="Q1651" s="1"/>
      <c r="S1651">
        <v>153086</v>
      </c>
    </row>
    <row r="1652" spans="1:19" x14ac:dyDescent="0.3">
      <c r="A1652">
        <v>153102</v>
      </c>
      <c r="C1652" t="s">
        <v>113</v>
      </c>
      <c r="D1652" t="s">
        <v>129</v>
      </c>
      <c r="E1652" t="s">
        <v>112</v>
      </c>
      <c r="F1652" t="s">
        <v>61</v>
      </c>
      <c r="G1652" t="s">
        <v>112</v>
      </c>
      <c r="H1652" t="s">
        <v>61</v>
      </c>
      <c r="I1652">
        <f t="shared" si="51"/>
        <v>0</v>
      </c>
      <c r="J1652">
        <v>153102</v>
      </c>
      <c r="K1652">
        <v>23</v>
      </c>
      <c r="L1652">
        <v>536</v>
      </c>
      <c r="M1652">
        <v>590</v>
      </c>
      <c r="N1652" s="128">
        <v>-0.79587324981577001</v>
      </c>
      <c r="O1652" s="1">
        <v>43254</v>
      </c>
      <c r="P1652">
        <f t="shared" si="50"/>
        <v>0</v>
      </c>
      <c r="Q1652" s="1"/>
      <c r="S1652">
        <v>153102</v>
      </c>
    </row>
    <row r="1653" spans="1:19" x14ac:dyDescent="0.3">
      <c r="A1653">
        <v>153110</v>
      </c>
      <c r="C1653" t="s">
        <v>113</v>
      </c>
      <c r="D1653" t="s">
        <v>129</v>
      </c>
      <c r="E1653" t="s">
        <v>112</v>
      </c>
      <c r="F1653" t="s">
        <v>61</v>
      </c>
      <c r="G1653" t="s">
        <v>112</v>
      </c>
      <c r="H1653" t="s">
        <v>61</v>
      </c>
      <c r="I1653">
        <f t="shared" si="51"/>
        <v>0</v>
      </c>
      <c r="J1653">
        <v>153110</v>
      </c>
      <c r="K1653">
        <v>25</v>
      </c>
      <c r="L1653">
        <v>805</v>
      </c>
      <c r="M1653">
        <v>913</v>
      </c>
      <c r="N1653" s="128">
        <v>-1.0286204104957379</v>
      </c>
      <c r="O1653" s="1">
        <v>43217</v>
      </c>
      <c r="P1653">
        <f t="shared" si="50"/>
        <v>0</v>
      </c>
      <c r="Q1653" s="1"/>
      <c r="S1653">
        <v>153110</v>
      </c>
    </row>
    <row r="1654" spans="1:19" x14ac:dyDescent="0.3">
      <c r="A1654">
        <v>153166</v>
      </c>
      <c r="C1654" t="s">
        <v>111</v>
      </c>
      <c r="D1654" t="s">
        <v>130</v>
      </c>
      <c r="E1654" t="s">
        <v>112</v>
      </c>
      <c r="F1654" t="s">
        <v>61</v>
      </c>
      <c r="G1654" t="s">
        <v>112</v>
      </c>
      <c r="H1654" t="s">
        <v>61</v>
      </c>
      <c r="I1654">
        <f t="shared" si="51"/>
        <v>0</v>
      </c>
      <c r="J1654">
        <v>153166</v>
      </c>
      <c r="K1654">
        <v>27</v>
      </c>
      <c r="L1654">
        <v>1108</v>
      </c>
      <c r="M1654">
        <v>1217</v>
      </c>
      <c r="N1654" s="128">
        <v>-0.77882176413847304</v>
      </c>
      <c r="O1654" s="1">
        <v>43199</v>
      </c>
      <c r="P1654">
        <f t="shared" si="50"/>
        <v>0</v>
      </c>
      <c r="Q1654" s="1"/>
      <c r="S1654">
        <v>153166</v>
      </c>
    </row>
    <row r="1655" spans="1:19" x14ac:dyDescent="0.3">
      <c r="A1655">
        <v>153167</v>
      </c>
      <c r="C1655" t="s">
        <v>111</v>
      </c>
      <c r="D1655" t="s">
        <v>130</v>
      </c>
      <c r="E1655" t="s">
        <v>112</v>
      </c>
      <c r="F1655" t="s">
        <v>61</v>
      </c>
      <c r="G1655" t="s">
        <v>112</v>
      </c>
      <c r="H1655" t="s">
        <v>61</v>
      </c>
      <c r="I1655">
        <f t="shared" si="51"/>
        <v>0</v>
      </c>
      <c r="J1655">
        <v>153167</v>
      </c>
      <c r="K1655">
        <v>27</v>
      </c>
      <c r="L1655">
        <v>1140</v>
      </c>
      <c r="M1655">
        <v>1217</v>
      </c>
      <c r="N1655" s="128">
        <v>-0.55017684255653598</v>
      </c>
      <c r="O1655" s="1">
        <v>43199</v>
      </c>
      <c r="P1655">
        <f t="shared" si="50"/>
        <v>0</v>
      </c>
      <c r="Q1655" s="1"/>
      <c r="S1655">
        <v>153167</v>
      </c>
    </row>
    <row r="1656" spans="1:19" x14ac:dyDescent="0.3">
      <c r="A1656">
        <v>153170</v>
      </c>
      <c r="C1656" t="s">
        <v>113</v>
      </c>
      <c r="D1656" t="s">
        <v>129</v>
      </c>
      <c r="E1656" t="s">
        <v>112</v>
      </c>
      <c r="F1656" t="s">
        <v>61</v>
      </c>
      <c r="G1656" t="s">
        <v>112</v>
      </c>
      <c r="H1656" t="s">
        <v>61</v>
      </c>
      <c r="I1656">
        <f t="shared" si="51"/>
        <v>0</v>
      </c>
      <c r="J1656">
        <v>153170</v>
      </c>
      <c r="K1656">
        <v>22</v>
      </c>
      <c r="L1656">
        <v>570</v>
      </c>
      <c r="M1656">
        <v>543</v>
      </c>
      <c r="N1656" s="128">
        <v>0.43238049483545521</v>
      </c>
      <c r="O1656" s="1">
        <v>43265</v>
      </c>
      <c r="P1656">
        <f t="shared" si="50"/>
        <v>0</v>
      </c>
      <c r="Q1656" s="1"/>
      <c r="S1656">
        <v>153170</v>
      </c>
    </row>
    <row r="1657" spans="1:19" x14ac:dyDescent="0.3">
      <c r="A1657">
        <v>153180</v>
      </c>
      <c r="C1657" t="s">
        <v>113</v>
      </c>
      <c r="D1657" t="s">
        <v>129</v>
      </c>
      <c r="E1657" t="s">
        <v>112</v>
      </c>
      <c r="F1657" t="s">
        <v>61</v>
      </c>
      <c r="G1657" t="s">
        <v>112</v>
      </c>
      <c r="H1657" t="s">
        <v>61</v>
      </c>
      <c r="I1657">
        <f t="shared" si="51"/>
        <v>0</v>
      </c>
      <c r="J1657">
        <v>153180</v>
      </c>
      <c r="K1657">
        <v>27</v>
      </c>
      <c r="L1657">
        <v>1156</v>
      </c>
      <c r="M1657">
        <v>1171</v>
      </c>
      <c r="N1657" s="128">
        <v>-0.11138751717224224</v>
      </c>
      <c r="O1657" s="1">
        <v>43118</v>
      </c>
      <c r="P1657">
        <f t="shared" si="50"/>
        <v>0</v>
      </c>
      <c r="Q1657" s="1"/>
      <c r="S1657">
        <v>153180</v>
      </c>
    </row>
    <row r="1658" spans="1:19" x14ac:dyDescent="0.3">
      <c r="A1658">
        <v>153204</v>
      </c>
      <c r="C1658" t="s">
        <v>111</v>
      </c>
      <c r="D1658" t="s">
        <v>130</v>
      </c>
      <c r="E1658" t="s">
        <v>112</v>
      </c>
      <c r="F1658" t="s">
        <v>61</v>
      </c>
      <c r="G1658" t="s">
        <v>112</v>
      </c>
      <c r="H1658" t="s">
        <v>61</v>
      </c>
      <c r="I1658">
        <f t="shared" si="51"/>
        <v>0</v>
      </c>
      <c r="J1658">
        <v>153204</v>
      </c>
      <c r="K1658">
        <v>24</v>
      </c>
      <c r="L1658">
        <v>630</v>
      </c>
      <c r="M1658">
        <v>708</v>
      </c>
      <c r="N1658" s="128">
        <v>-0.9579955784819455</v>
      </c>
      <c r="O1658" s="1">
        <v>42881</v>
      </c>
      <c r="P1658">
        <f t="shared" si="50"/>
        <v>0</v>
      </c>
      <c r="Q1658" s="1"/>
      <c r="S1658">
        <v>153204</v>
      </c>
    </row>
    <row r="1659" spans="1:19" x14ac:dyDescent="0.3">
      <c r="A1659">
        <v>153217</v>
      </c>
      <c r="C1659" t="s">
        <v>113</v>
      </c>
      <c r="D1659" t="s">
        <v>129</v>
      </c>
      <c r="E1659" t="s">
        <v>112</v>
      </c>
      <c r="F1659" t="s">
        <v>61</v>
      </c>
      <c r="G1659" t="s">
        <v>112</v>
      </c>
      <c r="H1659" t="s">
        <v>61</v>
      </c>
      <c r="I1659">
        <f t="shared" si="51"/>
        <v>0</v>
      </c>
      <c r="J1659">
        <v>153217</v>
      </c>
      <c r="K1659">
        <v>27</v>
      </c>
      <c r="L1659">
        <v>1035</v>
      </c>
      <c r="M1659">
        <v>1131</v>
      </c>
      <c r="N1659" s="128">
        <v>-0.73809249221543072</v>
      </c>
      <c r="O1659" s="1">
        <v>43241</v>
      </c>
      <c r="P1659">
        <f t="shared" si="50"/>
        <v>0</v>
      </c>
      <c r="Q1659" s="1"/>
      <c r="S1659">
        <v>153217</v>
      </c>
    </row>
    <row r="1660" spans="1:19" x14ac:dyDescent="0.3">
      <c r="A1660">
        <v>153281</v>
      </c>
      <c r="C1660" t="s">
        <v>111</v>
      </c>
      <c r="D1660" t="s">
        <v>130</v>
      </c>
      <c r="E1660" t="s">
        <v>112</v>
      </c>
      <c r="F1660" t="s">
        <v>61</v>
      </c>
      <c r="G1660" t="s">
        <v>112</v>
      </c>
      <c r="H1660" t="s">
        <v>61</v>
      </c>
      <c r="I1660">
        <f t="shared" si="51"/>
        <v>0</v>
      </c>
      <c r="J1660">
        <v>153281</v>
      </c>
      <c r="K1660">
        <v>25</v>
      </c>
      <c r="L1660">
        <v>930</v>
      </c>
      <c r="M1660">
        <v>858</v>
      </c>
      <c r="N1660" s="128">
        <v>0.72970507753116443</v>
      </c>
      <c r="O1660" s="1">
        <v>43248</v>
      </c>
      <c r="P1660">
        <f t="shared" si="50"/>
        <v>0</v>
      </c>
      <c r="Q1660" s="1"/>
      <c r="S1660">
        <v>153281</v>
      </c>
    </row>
    <row r="1661" spans="1:19" x14ac:dyDescent="0.3">
      <c r="A1661">
        <v>153283</v>
      </c>
      <c r="C1661" t="s">
        <v>111</v>
      </c>
      <c r="D1661" t="s">
        <v>130</v>
      </c>
      <c r="E1661" t="s">
        <v>112</v>
      </c>
      <c r="F1661" t="s">
        <v>61</v>
      </c>
      <c r="G1661" t="s">
        <v>112</v>
      </c>
      <c r="H1661" t="s">
        <v>61</v>
      </c>
      <c r="I1661">
        <f t="shared" si="51"/>
        <v>0</v>
      </c>
      <c r="J1661">
        <v>153283</v>
      </c>
      <c r="K1661">
        <v>25</v>
      </c>
      <c r="L1661">
        <v>690</v>
      </c>
      <c r="M1661">
        <v>858</v>
      </c>
      <c r="N1661" s="128">
        <v>-1.7026451809060505</v>
      </c>
      <c r="O1661" s="1">
        <v>43248</v>
      </c>
      <c r="P1661">
        <f t="shared" si="50"/>
        <v>0</v>
      </c>
      <c r="Q1661" s="1"/>
      <c r="S1661">
        <v>153283</v>
      </c>
    </row>
    <row r="1662" spans="1:19" x14ac:dyDescent="0.3">
      <c r="A1662">
        <v>153285</v>
      </c>
      <c r="C1662" t="s">
        <v>113</v>
      </c>
      <c r="D1662" t="s">
        <v>129</v>
      </c>
      <c r="E1662" t="s">
        <v>112</v>
      </c>
      <c r="F1662" t="s">
        <v>61</v>
      </c>
      <c r="G1662" t="s">
        <v>112</v>
      </c>
      <c r="H1662" t="s">
        <v>61</v>
      </c>
      <c r="I1662">
        <f t="shared" si="51"/>
        <v>0</v>
      </c>
      <c r="J1662">
        <v>153285</v>
      </c>
      <c r="K1662">
        <v>27</v>
      </c>
      <c r="L1662">
        <v>690</v>
      </c>
      <c r="M1662">
        <v>1104</v>
      </c>
      <c r="N1662" s="128">
        <v>-3.2608695652173911</v>
      </c>
      <c r="O1662" s="1">
        <v>43229</v>
      </c>
      <c r="P1662">
        <f t="shared" si="50"/>
        <v>0</v>
      </c>
      <c r="Q1662" s="1"/>
      <c r="S1662">
        <v>153285</v>
      </c>
    </row>
    <row r="1663" spans="1:19" x14ac:dyDescent="0.3">
      <c r="A1663">
        <v>153295</v>
      </c>
      <c r="C1663" t="s">
        <v>113</v>
      </c>
      <c r="D1663" t="s">
        <v>129</v>
      </c>
      <c r="E1663" t="s">
        <v>112</v>
      </c>
      <c r="F1663" t="s">
        <v>61</v>
      </c>
      <c r="G1663" t="s">
        <v>112</v>
      </c>
      <c r="H1663" t="s">
        <v>61</v>
      </c>
      <c r="I1663">
        <f t="shared" si="51"/>
        <v>0</v>
      </c>
      <c r="J1663">
        <v>153295</v>
      </c>
      <c r="K1663">
        <v>25</v>
      </c>
      <c r="L1663">
        <v>760</v>
      </c>
      <c r="M1663">
        <v>893</v>
      </c>
      <c r="N1663" s="128">
        <v>-1.2950971322849212</v>
      </c>
      <c r="O1663" s="1">
        <v>43230</v>
      </c>
      <c r="P1663">
        <f t="shared" si="50"/>
        <v>0</v>
      </c>
      <c r="Q1663" s="1"/>
      <c r="S1663">
        <v>153295</v>
      </c>
    </row>
    <row r="1664" spans="1:19" x14ac:dyDescent="0.3">
      <c r="A1664">
        <v>153309</v>
      </c>
      <c r="C1664" t="s">
        <v>113</v>
      </c>
      <c r="D1664" t="s">
        <v>129</v>
      </c>
      <c r="E1664" t="s">
        <v>112</v>
      </c>
      <c r="F1664" t="s">
        <v>61</v>
      </c>
      <c r="G1664" t="s">
        <v>112</v>
      </c>
      <c r="H1664" t="s">
        <v>61</v>
      </c>
      <c r="I1664">
        <f t="shared" si="51"/>
        <v>0</v>
      </c>
      <c r="J1664">
        <v>153309</v>
      </c>
      <c r="K1664">
        <v>27</v>
      </c>
      <c r="L1664">
        <v>950</v>
      </c>
      <c r="M1664">
        <v>1148</v>
      </c>
      <c r="N1664" s="128">
        <v>-1.4997727617027723</v>
      </c>
      <c r="O1664" s="1">
        <v>43248</v>
      </c>
      <c r="P1664">
        <f t="shared" si="50"/>
        <v>0</v>
      </c>
      <c r="Q1664" s="1"/>
      <c r="S1664">
        <v>153309</v>
      </c>
    </row>
    <row r="1665" spans="1:19" x14ac:dyDescent="0.3">
      <c r="A1665">
        <v>153331</v>
      </c>
      <c r="C1665" t="s">
        <v>113</v>
      </c>
      <c r="D1665" t="s">
        <v>129</v>
      </c>
      <c r="E1665" t="s">
        <v>112</v>
      </c>
      <c r="F1665" t="s">
        <v>61</v>
      </c>
      <c r="G1665" t="s">
        <v>112</v>
      </c>
      <c r="H1665" t="s">
        <v>61</v>
      </c>
      <c r="I1665">
        <f t="shared" si="51"/>
        <v>0</v>
      </c>
      <c r="J1665">
        <v>153331</v>
      </c>
      <c r="K1665">
        <v>24</v>
      </c>
      <c r="L1665">
        <v>590</v>
      </c>
      <c r="M1665">
        <v>691</v>
      </c>
      <c r="N1665" s="128">
        <v>-1.2709998112376517</v>
      </c>
      <c r="O1665" s="1">
        <v>43242</v>
      </c>
      <c r="P1665">
        <f t="shared" si="50"/>
        <v>0</v>
      </c>
      <c r="Q1665" s="1"/>
      <c r="S1665">
        <v>153331</v>
      </c>
    </row>
    <row r="1666" spans="1:19" x14ac:dyDescent="0.3">
      <c r="A1666">
        <v>153546</v>
      </c>
      <c r="C1666" t="s">
        <v>113</v>
      </c>
      <c r="D1666" t="s">
        <v>129</v>
      </c>
      <c r="E1666" t="s">
        <v>114</v>
      </c>
      <c r="F1666" t="s">
        <v>60</v>
      </c>
      <c r="G1666" t="s">
        <v>112</v>
      </c>
      <c r="H1666" t="s">
        <v>61</v>
      </c>
      <c r="I1666">
        <f t="shared" si="51"/>
        <v>0</v>
      </c>
      <c r="J1666">
        <v>153546</v>
      </c>
      <c r="K1666">
        <v>22</v>
      </c>
      <c r="L1666">
        <v>524</v>
      </c>
      <c r="M1666">
        <v>513</v>
      </c>
      <c r="N1666" s="128">
        <v>0.18645647936265783</v>
      </c>
      <c r="O1666" s="1">
        <v>43009</v>
      </c>
      <c r="P1666">
        <f t="shared" ref="P1666:P1729" si="52">IF(J1666=S1666,0,1)</f>
        <v>0</v>
      </c>
      <c r="Q1666" s="1"/>
      <c r="S1666">
        <v>153546</v>
      </c>
    </row>
    <row r="1667" spans="1:19" x14ac:dyDescent="0.3">
      <c r="A1667">
        <v>153569</v>
      </c>
      <c r="C1667" t="s">
        <v>113</v>
      </c>
      <c r="D1667" t="s">
        <v>129</v>
      </c>
      <c r="E1667" t="s">
        <v>112</v>
      </c>
      <c r="F1667" t="s">
        <v>61</v>
      </c>
      <c r="G1667" t="s">
        <v>112</v>
      </c>
      <c r="H1667" t="s">
        <v>61</v>
      </c>
      <c r="I1667">
        <f t="shared" ref="I1667:I1730" si="53">IF(A1667=S1667,0,1)</f>
        <v>0</v>
      </c>
      <c r="J1667">
        <v>153569</v>
      </c>
      <c r="K1667">
        <v>25</v>
      </c>
      <c r="L1667">
        <v>699</v>
      </c>
      <c r="M1667">
        <v>834</v>
      </c>
      <c r="N1667" s="128">
        <v>-1.4075695964967154</v>
      </c>
      <c r="O1667" s="1">
        <v>43250</v>
      </c>
      <c r="P1667">
        <f t="shared" si="52"/>
        <v>0</v>
      </c>
      <c r="Q1667" s="1"/>
      <c r="S1667">
        <v>153569</v>
      </c>
    </row>
    <row r="1668" spans="1:19" x14ac:dyDescent="0.3">
      <c r="A1668">
        <v>153581</v>
      </c>
      <c r="C1668" t="s">
        <v>111</v>
      </c>
      <c r="D1668" t="s">
        <v>130</v>
      </c>
      <c r="E1668" t="s">
        <v>112</v>
      </c>
      <c r="F1668" t="s">
        <v>61</v>
      </c>
      <c r="G1668" t="s">
        <v>112</v>
      </c>
      <c r="H1668" t="s">
        <v>61</v>
      </c>
      <c r="I1668">
        <f t="shared" si="53"/>
        <v>0</v>
      </c>
      <c r="J1668">
        <v>153581</v>
      </c>
      <c r="K1668">
        <v>27</v>
      </c>
      <c r="L1668">
        <v>645</v>
      </c>
      <c r="M1668">
        <v>1104</v>
      </c>
      <c r="N1668" s="128">
        <v>-3.6153119092627599</v>
      </c>
      <c r="O1668" s="1">
        <v>43228</v>
      </c>
      <c r="P1668">
        <f t="shared" si="52"/>
        <v>0</v>
      </c>
      <c r="Q1668" s="1"/>
      <c r="S1668">
        <v>153581</v>
      </c>
    </row>
    <row r="1669" spans="1:19" x14ac:dyDescent="0.3">
      <c r="A1669">
        <v>153590</v>
      </c>
      <c r="C1669" t="s">
        <v>113</v>
      </c>
      <c r="D1669" t="s">
        <v>129</v>
      </c>
      <c r="E1669" t="s">
        <v>114</v>
      </c>
      <c r="F1669" t="s">
        <v>60</v>
      </c>
      <c r="G1669" t="s">
        <v>112</v>
      </c>
      <c r="H1669" t="s">
        <v>61</v>
      </c>
      <c r="I1669">
        <f t="shared" si="53"/>
        <v>0</v>
      </c>
      <c r="J1669">
        <v>153590</v>
      </c>
      <c r="K1669">
        <v>26</v>
      </c>
      <c r="L1669">
        <v>540</v>
      </c>
      <c r="M1669">
        <v>1043</v>
      </c>
      <c r="N1669" s="128">
        <v>-4.1935887281670761</v>
      </c>
      <c r="O1669" s="1">
        <v>43151</v>
      </c>
      <c r="P1669">
        <f t="shared" si="52"/>
        <v>0</v>
      </c>
      <c r="Q1669" s="1"/>
      <c r="S1669">
        <v>153590</v>
      </c>
    </row>
    <row r="1670" spans="1:19" x14ac:dyDescent="0.3">
      <c r="A1670">
        <v>153595</v>
      </c>
      <c r="C1670" t="s">
        <v>113</v>
      </c>
      <c r="D1670" t="s">
        <v>129</v>
      </c>
      <c r="E1670" t="s">
        <v>112</v>
      </c>
      <c r="F1670" t="s">
        <v>61</v>
      </c>
      <c r="G1670" t="s">
        <v>112</v>
      </c>
      <c r="H1670" t="s">
        <v>61</v>
      </c>
      <c r="I1670">
        <f t="shared" si="53"/>
        <v>0</v>
      </c>
      <c r="J1670">
        <v>153595</v>
      </c>
      <c r="K1670">
        <v>27</v>
      </c>
      <c r="L1670">
        <v>925</v>
      </c>
      <c r="M1670">
        <v>1176</v>
      </c>
      <c r="N1670" s="128">
        <v>-1.8559597752144334</v>
      </c>
      <c r="O1670" s="1">
        <v>43238</v>
      </c>
      <c r="P1670">
        <f t="shared" si="52"/>
        <v>0</v>
      </c>
      <c r="Q1670" s="1"/>
      <c r="S1670">
        <v>153595</v>
      </c>
    </row>
    <row r="1671" spans="1:19" x14ac:dyDescent="0.3">
      <c r="A1671">
        <v>153676</v>
      </c>
      <c r="C1671" t="s">
        <v>113</v>
      </c>
      <c r="D1671" t="s">
        <v>129</v>
      </c>
      <c r="E1671" t="s">
        <v>112</v>
      </c>
      <c r="F1671" t="s">
        <v>61</v>
      </c>
      <c r="G1671" t="s">
        <v>112</v>
      </c>
      <c r="H1671" t="s">
        <v>61</v>
      </c>
      <c r="I1671">
        <f t="shared" si="53"/>
        <v>0</v>
      </c>
      <c r="J1671">
        <v>153676</v>
      </c>
      <c r="K1671">
        <v>27</v>
      </c>
      <c r="L1671">
        <v>1170</v>
      </c>
      <c r="M1671">
        <v>1153</v>
      </c>
      <c r="N1671" s="128">
        <v>0.12820996266827558</v>
      </c>
      <c r="O1671" s="1">
        <v>43279</v>
      </c>
      <c r="P1671">
        <f t="shared" si="52"/>
        <v>0</v>
      </c>
      <c r="Q1671" s="1"/>
      <c r="S1671">
        <v>153676</v>
      </c>
    </row>
    <row r="1672" spans="1:19" x14ac:dyDescent="0.3">
      <c r="A1672">
        <v>153813</v>
      </c>
      <c r="C1672" t="s">
        <v>113</v>
      </c>
      <c r="D1672" t="s">
        <v>129</v>
      </c>
      <c r="E1672" t="s">
        <v>112</v>
      </c>
      <c r="F1672" t="s">
        <v>61</v>
      </c>
      <c r="G1672" t="s">
        <v>112</v>
      </c>
      <c r="H1672" t="s">
        <v>61</v>
      </c>
      <c r="I1672">
        <f t="shared" si="53"/>
        <v>0</v>
      </c>
      <c r="J1672">
        <v>153813</v>
      </c>
      <c r="K1672">
        <v>26</v>
      </c>
      <c r="L1672">
        <v>959</v>
      </c>
      <c r="M1672">
        <v>1086</v>
      </c>
      <c r="N1672" s="128">
        <v>-1.0168948674833853</v>
      </c>
      <c r="O1672" s="1">
        <v>43238</v>
      </c>
      <c r="P1672">
        <f t="shared" si="52"/>
        <v>0</v>
      </c>
      <c r="Q1672" s="1"/>
      <c r="S1672">
        <v>153813</v>
      </c>
    </row>
    <row r="1673" spans="1:19" x14ac:dyDescent="0.3">
      <c r="A1673">
        <v>153961</v>
      </c>
      <c r="C1673" t="s">
        <v>113</v>
      </c>
      <c r="D1673" t="s">
        <v>129</v>
      </c>
      <c r="E1673" t="s">
        <v>112</v>
      </c>
      <c r="F1673" t="s">
        <v>61</v>
      </c>
      <c r="G1673" t="s">
        <v>112</v>
      </c>
      <c r="H1673" t="s">
        <v>61</v>
      </c>
      <c r="I1673">
        <f t="shared" si="53"/>
        <v>0</v>
      </c>
      <c r="J1673">
        <v>153961</v>
      </c>
      <c r="K1673">
        <v>27</v>
      </c>
      <c r="L1673">
        <v>1086</v>
      </c>
      <c r="M1673">
        <v>1176</v>
      </c>
      <c r="N1673" s="128">
        <v>-0.66548358473824309</v>
      </c>
      <c r="O1673" s="1">
        <v>43242</v>
      </c>
      <c r="P1673">
        <f t="shared" si="52"/>
        <v>0</v>
      </c>
      <c r="Q1673" s="1"/>
      <c r="S1673">
        <v>153961</v>
      </c>
    </row>
    <row r="1674" spans="1:19" x14ac:dyDescent="0.3">
      <c r="A1674">
        <v>154089</v>
      </c>
      <c r="C1674" t="s">
        <v>113</v>
      </c>
      <c r="D1674" t="s">
        <v>129</v>
      </c>
      <c r="E1674" t="s">
        <v>112</v>
      </c>
      <c r="F1674" t="s">
        <v>61</v>
      </c>
      <c r="G1674" t="s">
        <v>112</v>
      </c>
      <c r="H1674" t="s">
        <v>61</v>
      </c>
      <c r="I1674">
        <f t="shared" si="53"/>
        <v>0</v>
      </c>
      <c r="J1674">
        <v>154089</v>
      </c>
      <c r="K1674">
        <v>23</v>
      </c>
      <c r="L1674">
        <v>600</v>
      </c>
      <c r="M1674">
        <v>673</v>
      </c>
      <c r="N1674" s="128">
        <v>-0.94321338587764059</v>
      </c>
      <c r="O1674" s="1">
        <v>43165</v>
      </c>
      <c r="P1674">
        <f t="shared" si="52"/>
        <v>0</v>
      </c>
      <c r="Q1674" s="1"/>
      <c r="S1674">
        <v>154089</v>
      </c>
    </row>
    <row r="1675" spans="1:19" x14ac:dyDescent="0.3">
      <c r="A1675">
        <v>154095</v>
      </c>
      <c r="C1675" t="s">
        <v>113</v>
      </c>
      <c r="D1675" t="s">
        <v>129</v>
      </c>
      <c r="E1675" t="s">
        <v>112</v>
      </c>
      <c r="F1675" t="s">
        <v>61</v>
      </c>
      <c r="G1675" t="s">
        <v>112</v>
      </c>
      <c r="H1675" t="s">
        <v>61</v>
      </c>
      <c r="I1675">
        <f t="shared" si="53"/>
        <v>0</v>
      </c>
      <c r="J1675">
        <v>154095</v>
      </c>
      <c r="K1675">
        <v>24</v>
      </c>
      <c r="L1675">
        <v>676</v>
      </c>
      <c r="M1675">
        <v>723</v>
      </c>
      <c r="N1675" s="128">
        <v>-0.56527752721149793</v>
      </c>
      <c r="O1675" s="1">
        <v>43168</v>
      </c>
      <c r="P1675">
        <f t="shared" si="52"/>
        <v>0</v>
      </c>
      <c r="Q1675" s="1"/>
      <c r="S1675">
        <v>154095</v>
      </c>
    </row>
    <row r="1676" spans="1:19" x14ac:dyDescent="0.3">
      <c r="A1676">
        <v>154127</v>
      </c>
      <c r="C1676" t="s">
        <v>113</v>
      </c>
      <c r="D1676" t="s">
        <v>129</v>
      </c>
      <c r="E1676" t="s">
        <v>112</v>
      </c>
      <c r="F1676" t="s">
        <v>61</v>
      </c>
      <c r="G1676" t="s">
        <v>112</v>
      </c>
      <c r="H1676" t="s">
        <v>61</v>
      </c>
      <c r="I1676">
        <f t="shared" si="53"/>
        <v>0</v>
      </c>
      <c r="J1676">
        <v>154127</v>
      </c>
      <c r="K1676">
        <v>22</v>
      </c>
      <c r="L1676">
        <v>438</v>
      </c>
      <c r="M1676">
        <v>528</v>
      </c>
      <c r="N1676" s="128">
        <v>-1.4822134387351777</v>
      </c>
      <c r="O1676" s="1">
        <v>43164</v>
      </c>
      <c r="P1676">
        <f t="shared" si="52"/>
        <v>0</v>
      </c>
      <c r="Q1676" s="1"/>
      <c r="S1676">
        <v>154127</v>
      </c>
    </row>
    <row r="1677" spans="1:19" x14ac:dyDescent="0.3">
      <c r="A1677">
        <v>154159</v>
      </c>
      <c r="C1677" t="s">
        <v>111</v>
      </c>
      <c r="D1677" t="s">
        <v>130</v>
      </c>
      <c r="E1677" t="s">
        <v>112</v>
      </c>
      <c r="F1677" t="s">
        <v>61</v>
      </c>
      <c r="G1677" t="s">
        <v>112</v>
      </c>
      <c r="H1677" t="s">
        <v>61</v>
      </c>
      <c r="I1677">
        <f t="shared" si="53"/>
        <v>0</v>
      </c>
      <c r="J1677">
        <v>154159</v>
      </c>
      <c r="K1677">
        <v>27</v>
      </c>
      <c r="L1677">
        <v>1175</v>
      </c>
      <c r="M1677">
        <v>1131</v>
      </c>
      <c r="N1677" s="128">
        <v>0.33829239226540575</v>
      </c>
      <c r="O1677" s="1">
        <v>43195</v>
      </c>
      <c r="P1677">
        <f t="shared" si="52"/>
        <v>0</v>
      </c>
      <c r="Q1677" s="1"/>
      <c r="S1677">
        <v>154159</v>
      </c>
    </row>
    <row r="1678" spans="1:19" x14ac:dyDescent="0.3">
      <c r="A1678">
        <v>154264</v>
      </c>
      <c r="C1678" t="s">
        <v>113</v>
      </c>
      <c r="D1678" t="s">
        <v>129</v>
      </c>
      <c r="E1678" t="s">
        <v>112</v>
      </c>
      <c r="F1678" t="s">
        <v>61</v>
      </c>
      <c r="G1678" t="s">
        <v>112</v>
      </c>
      <c r="H1678" t="s">
        <v>61</v>
      </c>
      <c r="I1678">
        <f t="shared" si="53"/>
        <v>0</v>
      </c>
      <c r="J1678">
        <v>154264</v>
      </c>
      <c r="K1678">
        <v>25</v>
      </c>
      <c r="L1678">
        <v>720</v>
      </c>
      <c r="M1678">
        <v>938</v>
      </c>
      <c r="N1678" s="128">
        <v>-2.0209511448966349</v>
      </c>
      <c r="O1678" s="1">
        <v>43070</v>
      </c>
      <c r="P1678">
        <f t="shared" si="52"/>
        <v>0</v>
      </c>
      <c r="Q1678" s="1"/>
      <c r="S1678">
        <v>154264</v>
      </c>
    </row>
    <row r="1679" spans="1:19" x14ac:dyDescent="0.3">
      <c r="A1679">
        <v>154272</v>
      </c>
      <c r="C1679" t="s">
        <v>113</v>
      </c>
      <c r="D1679" t="s">
        <v>129</v>
      </c>
      <c r="E1679" t="s">
        <v>112</v>
      </c>
      <c r="F1679" t="s">
        <v>61</v>
      </c>
      <c r="G1679" t="s">
        <v>112</v>
      </c>
      <c r="H1679" t="s">
        <v>61</v>
      </c>
      <c r="I1679">
        <f t="shared" si="53"/>
        <v>0</v>
      </c>
      <c r="J1679">
        <v>154272</v>
      </c>
      <c r="K1679">
        <v>24</v>
      </c>
      <c r="L1679">
        <v>743</v>
      </c>
      <c r="M1679">
        <v>706</v>
      </c>
      <c r="N1679" s="128">
        <v>0.45572114792462126</v>
      </c>
      <c r="O1679" s="1">
        <v>43263</v>
      </c>
      <c r="P1679">
        <f t="shared" si="52"/>
        <v>0</v>
      </c>
      <c r="Q1679" s="1"/>
      <c r="S1679">
        <v>154272</v>
      </c>
    </row>
    <row r="1680" spans="1:19" x14ac:dyDescent="0.3">
      <c r="A1680">
        <v>154295</v>
      </c>
      <c r="C1680" t="s">
        <v>113</v>
      </c>
      <c r="D1680" t="s">
        <v>129</v>
      </c>
      <c r="E1680" t="s">
        <v>112</v>
      </c>
      <c r="F1680" t="s">
        <v>61</v>
      </c>
      <c r="G1680" t="s">
        <v>112</v>
      </c>
      <c r="H1680" t="s">
        <v>61</v>
      </c>
      <c r="I1680">
        <f t="shared" si="53"/>
        <v>0</v>
      </c>
      <c r="J1680">
        <v>154295</v>
      </c>
      <c r="K1680">
        <v>25</v>
      </c>
      <c r="L1680">
        <v>815</v>
      </c>
      <c r="M1680">
        <v>858</v>
      </c>
      <c r="N1680" s="128">
        <v>-0.43579608797000102</v>
      </c>
      <c r="O1680" s="1">
        <v>43265</v>
      </c>
      <c r="P1680">
        <f t="shared" si="52"/>
        <v>0</v>
      </c>
      <c r="Q1680" s="1"/>
      <c r="S1680">
        <v>154295</v>
      </c>
    </row>
    <row r="1681" spans="1:19" x14ac:dyDescent="0.3">
      <c r="A1681">
        <v>154323</v>
      </c>
      <c r="C1681" t="s">
        <v>113</v>
      </c>
      <c r="D1681" t="s">
        <v>129</v>
      </c>
      <c r="E1681" t="s">
        <v>112</v>
      </c>
      <c r="F1681" t="s">
        <v>61</v>
      </c>
      <c r="G1681" t="s">
        <v>112</v>
      </c>
      <c r="H1681" t="s">
        <v>61</v>
      </c>
      <c r="I1681">
        <f t="shared" si="53"/>
        <v>0</v>
      </c>
      <c r="J1681">
        <v>154323</v>
      </c>
      <c r="K1681">
        <v>24</v>
      </c>
      <c r="L1681">
        <v>745</v>
      </c>
      <c r="M1681">
        <v>778</v>
      </c>
      <c r="N1681" s="128">
        <v>-0.36883871688834247</v>
      </c>
      <c r="O1681" s="1">
        <v>43270</v>
      </c>
      <c r="P1681">
        <f t="shared" si="52"/>
        <v>0</v>
      </c>
      <c r="Q1681" s="1"/>
      <c r="S1681">
        <v>154323</v>
      </c>
    </row>
    <row r="1682" spans="1:19" x14ac:dyDescent="0.3">
      <c r="A1682">
        <v>154345</v>
      </c>
      <c r="C1682" t="s">
        <v>111</v>
      </c>
      <c r="D1682" t="s">
        <v>130</v>
      </c>
      <c r="E1682" t="s">
        <v>112</v>
      </c>
      <c r="F1682" t="s">
        <v>61</v>
      </c>
      <c r="G1682" t="s">
        <v>112</v>
      </c>
      <c r="H1682" t="s">
        <v>61</v>
      </c>
      <c r="I1682">
        <f t="shared" si="53"/>
        <v>0</v>
      </c>
      <c r="J1682">
        <v>154345</v>
      </c>
      <c r="K1682">
        <v>26</v>
      </c>
      <c r="L1682">
        <v>485</v>
      </c>
      <c r="M1682">
        <v>958</v>
      </c>
      <c r="N1682" s="128">
        <v>-4.2933647998547695</v>
      </c>
      <c r="O1682" s="1">
        <v>43283</v>
      </c>
      <c r="P1682">
        <f t="shared" si="52"/>
        <v>0</v>
      </c>
      <c r="Q1682" s="1"/>
      <c r="S1682">
        <v>154345</v>
      </c>
    </row>
    <row r="1683" spans="1:19" x14ac:dyDescent="0.3">
      <c r="A1683">
        <v>154347</v>
      </c>
      <c r="C1683" t="s">
        <v>111</v>
      </c>
      <c r="D1683" t="s">
        <v>130</v>
      </c>
      <c r="E1683" t="s">
        <v>112</v>
      </c>
      <c r="F1683" t="s">
        <v>61</v>
      </c>
      <c r="G1683" t="s">
        <v>112</v>
      </c>
      <c r="H1683" t="s">
        <v>61</v>
      </c>
      <c r="I1683">
        <f t="shared" si="53"/>
        <v>0</v>
      </c>
      <c r="J1683">
        <v>154347</v>
      </c>
      <c r="K1683">
        <v>26</v>
      </c>
      <c r="L1683">
        <v>676</v>
      </c>
      <c r="M1683">
        <v>958</v>
      </c>
      <c r="N1683" s="128">
        <v>-2.5596804937823365</v>
      </c>
      <c r="O1683" s="1">
        <v>43180</v>
      </c>
      <c r="P1683">
        <f t="shared" si="52"/>
        <v>0</v>
      </c>
      <c r="Q1683" s="1"/>
      <c r="S1683">
        <v>154347</v>
      </c>
    </row>
    <row r="1684" spans="1:19" x14ac:dyDescent="0.3">
      <c r="A1684">
        <v>154381</v>
      </c>
      <c r="C1684" t="s">
        <v>113</v>
      </c>
      <c r="D1684" t="s">
        <v>129</v>
      </c>
      <c r="E1684" t="s">
        <v>112</v>
      </c>
      <c r="F1684" t="s">
        <v>61</v>
      </c>
      <c r="G1684" t="s">
        <v>112</v>
      </c>
      <c r="H1684" t="s">
        <v>61</v>
      </c>
      <c r="I1684">
        <f t="shared" si="53"/>
        <v>0</v>
      </c>
      <c r="J1684">
        <v>154381</v>
      </c>
      <c r="K1684">
        <v>26</v>
      </c>
      <c r="L1684">
        <v>909</v>
      </c>
      <c r="M1684">
        <v>933</v>
      </c>
      <c r="N1684" s="128">
        <v>-0.22368237103313296</v>
      </c>
      <c r="O1684" s="1">
        <v>43116</v>
      </c>
      <c r="P1684">
        <f t="shared" si="52"/>
        <v>0</v>
      </c>
      <c r="Q1684" s="1"/>
      <c r="S1684">
        <v>154381</v>
      </c>
    </row>
    <row r="1685" spans="1:19" x14ac:dyDescent="0.3">
      <c r="A1685">
        <v>154406</v>
      </c>
      <c r="B1685" s="8" t="s">
        <v>153</v>
      </c>
      <c r="C1685" t="s">
        <v>113</v>
      </c>
      <c r="D1685" t="s">
        <v>129</v>
      </c>
      <c r="E1685" t="s">
        <v>112</v>
      </c>
      <c r="F1685" t="s">
        <v>61</v>
      </c>
      <c r="G1685" t="s">
        <v>112</v>
      </c>
      <c r="H1685" t="s">
        <v>61</v>
      </c>
      <c r="I1685">
        <f t="shared" si="53"/>
        <v>0</v>
      </c>
      <c r="J1685">
        <v>154406</v>
      </c>
      <c r="K1685">
        <v>26</v>
      </c>
      <c r="L1685" s="8" t="s">
        <v>67</v>
      </c>
      <c r="M1685">
        <v>1060</v>
      </c>
      <c r="N1685" s="128"/>
      <c r="O1685" s="1">
        <v>43252</v>
      </c>
      <c r="P1685">
        <f t="shared" si="52"/>
        <v>0</v>
      </c>
      <c r="Q1685" s="1"/>
      <c r="S1685">
        <v>154406</v>
      </c>
    </row>
    <row r="1686" spans="1:19" x14ac:dyDescent="0.3">
      <c r="A1686">
        <v>154431</v>
      </c>
      <c r="C1686" t="s">
        <v>111</v>
      </c>
      <c r="D1686" t="s">
        <v>130</v>
      </c>
      <c r="E1686" t="s">
        <v>112</v>
      </c>
      <c r="F1686" t="s">
        <v>61</v>
      </c>
      <c r="G1686" t="s">
        <v>112</v>
      </c>
      <c r="H1686" t="s">
        <v>61</v>
      </c>
      <c r="I1686">
        <f t="shared" si="53"/>
        <v>0</v>
      </c>
      <c r="J1686">
        <v>154431</v>
      </c>
      <c r="K1686">
        <v>27</v>
      </c>
      <c r="L1686">
        <v>1100</v>
      </c>
      <c r="M1686">
        <v>1131</v>
      </c>
      <c r="N1686" s="128">
        <v>-0.23834236727789951</v>
      </c>
      <c r="O1686" s="1">
        <v>43195</v>
      </c>
      <c r="P1686">
        <f t="shared" si="52"/>
        <v>0</v>
      </c>
      <c r="Q1686" s="1"/>
      <c r="S1686">
        <v>154431</v>
      </c>
    </row>
    <row r="1687" spans="1:19" x14ac:dyDescent="0.3">
      <c r="A1687">
        <v>154434</v>
      </c>
      <c r="C1687" t="s">
        <v>111</v>
      </c>
      <c r="D1687" t="s">
        <v>130</v>
      </c>
      <c r="E1687" t="s">
        <v>112</v>
      </c>
      <c r="F1687" t="s">
        <v>61</v>
      </c>
      <c r="G1687" t="s">
        <v>112</v>
      </c>
      <c r="H1687" t="s">
        <v>61</v>
      </c>
      <c r="I1687">
        <f t="shared" si="53"/>
        <v>0</v>
      </c>
      <c r="J1687">
        <v>154434</v>
      </c>
      <c r="K1687">
        <v>23</v>
      </c>
      <c r="L1687">
        <v>568</v>
      </c>
      <c r="M1687">
        <v>623</v>
      </c>
      <c r="N1687" s="128">
        <v>-0.76767394793774868</v>
      </c>
      <c r="O1687" s="1">
        <v>43160</v>
      </c>
      <c r="P1687">
        <f t="shared" si="52"/>
        <v>0</v>
      </c>
      <c r="Q1687" s="1"/>
      <c r="S1687">
        <v>154434</v>
      </c>
    </row>
    <row r="1688" spans="1:19" x14ac:dyDescent="0.3">
      <c r="A1688">
        <v>154440</v>
      </c>
      <c r="C1688" t="s">
        <v>113</v>
      </c>
      <c r="D1688" t="s">
        <v>129</v>
      </c>
      <c r="E1688" t="s">
        <v>112</v>
      </c>
      <c r="F1688" t="s">
        <v>61</v>
      </c>
      <c r="G1688" t="s">
        <v>112</v>
      </c>
      <c r="H1688" t="s">
        <v>61</v>
      </c>
      <c r="I1688">
        <f t="shared" si="53"/>
        <v>0</v>
      </c>
      <c r="J1688">
        <v>154440</v>
      </c>
      <c r="K1688">
        <v>23</v>
      </c>
      <c r="L1688">
        <v>600</v>
      </c>
      <c r="M1688">
        <v>605</v>
      </c>
      <c r="N1688" s="128">
        <v>-7.1864893999281351E-2</v>
      </c>
      <c r="O1688" s="1">
        <v>43164</v>
      </c>
      <c r="P1688">
        <f t="shared" si="52"/>
        <v>0</v>
      </c>
      <c r="Q1688" s="1"/>
      <c r="S1688">
        <v>154440</v>
      </c>
    </row>
    <row r="1689" spans="1:19" x14ac:dyDescent="0.3">
      <c r="A1689">
        <v>154474</v>
      </c>
      <c r="C1689" t="s">
        <v>113</v>
      </c>
      <c r="D1689" t="s">
        <v>129</v>
      </c>
      <c r="E1689" t="s">
        <v>112</v>
      </c>
      <c r="F1689" t="s">
        <v>61</v>
      </c>
      <c r="G1689" t="s">
        <v>112</v>
      </c>
      <c r="H1689" t="s">
        <v>61</v>
      </c>
      <c r="I1689">
        <f t="shared" si="53"/>
        <v>0</v>
      </c>
      <c r="J1689">
        <v>154474</v>
      </c>
      <c r="K1689">
        <v>26</v>
      </c>
      <c r="L1689">
        <v>870</v>
      </c>
      <c r="M1689">
        <v>954</v>
      </c>
      <c r="N1689" s="128">
        <v>-0.76565490839485917</v>
      </c>
      <c r="O1689" s="1">
        <v>43277</v>
      </c>
      <c r="P1689">
        <f t="shared" si="52"/>
        <v>0</v>
      </c>
      <c r="Q1689" s="1"/>
      <c r="S1689">
        <v>154474</v>
      </c>
    </row>
    <row r="1690" spans="1:19" x14ac:dyDescent="0.3">
      <c r="A1690">
        <v>154486</v>
      </c>
      <c r="C1690" t="s">
        <v>113</v>
      </c>
      <c r="D1690" t="s">
        <v>129</v>
      </c>
      <c r="E1690" t="s">
        <v>112</v>
      </c>
      <c r="F1690" t="s">
        <v>61</v>
      </c>
      <c r="G1690" t="s">
        <v>112</v>
      </c>
      <c r="H1690" t="s">
        <v>61</v>
      </c>
      <c r="I1690">
        <f t="shared" si="53"/>
        <v>0</v>
      </c>
      <c r="J1690">
        <v>154486</v>
      </c>
      <c r="K1690">
        <v>26</v>
      </c>
      <c r="L1690">
        <v>1040</v>
      </c>
      <c r="M1690">
        <v>979</v>
      </c>
      <c r="N1690" s="128">
        <v>0.54181285251143574</v>
      </c>
      <c r="O1690" s="1">
        <v>43262</v>
      </c>
      <c r="P1690">
        <f t="shared" si="52"/>
        <v>0</v>
      </c>
      <c r="Q1690" s="1"/>
      <c r="S1690">
        <v>154486</v>
      </c>
    </row>
    <row r="1691" spans="1:19" x14ac:dyDescent="0.3">
      <c r="A1691">
        <v>154510</v>
      </c>
      <c r="C1691" t="s">
        <v>111</v>
      </c>
      <c r="D1691" t="s">
        <v>130</v>
      </c>
      <c r="E1691" t="s">
        <v>112</v>
      </c>
      <c r="F1691" t="s">
        <v>61</v>
      </c>
      <c r="G1691" t="s">
        <v>112</v>
      </c>
      <c r="H1691" t="s">
        <v>61</v>
      </c>
      <c r="I1691">
        <f t="shared" si="53"/>
        <v>0</v>
      </c>
      <c r="J1691">
        <v>154510</v>
      </c>
      <c r="K1691">
        <v>23</v>
      </c>
      <c r="L1691">
        <v>432</v>
      </c>
      <c r="M1691">
        <v>623</v>
      </c>
      <c r="N1691" s="128">
        <v>-2.6659222555656363</v>
      </c>
      <c r="O1691" s="1">
        <v>42995</v>
      </c>
      <c r="P1691">
        <f t="shared" si="52"/>
        <v>0</v>
      </c>
      <c r="Q1691" s="1"/>
      <c r="S1691">
        <v>154510</v>
      </c>
    </row>
    <row r="1692" spans="1:19" x14ac:dyDescent="0.3">
      <c r="A1692">
        <v>154581</v>
      </c>
      <c r="B1692" s="8" t="s">
        <v>155</v>
      </c>
      <c r="C1692" t="s">
        <v>113</v>
      </c>
      <c r="D1692" t="s">
        <v>129</v>
      </c>
      <c r="E1692" t="s">
        <v>112</v>
      </c>
      <c r="F1692" t="s">
        <v>61</v>
      </c>
      <c r="G1692" t="s">
        <v>112</v>
      </c>
      <c r="H1692" t="s">
        <v>61</v>
      </c>
      <c r="I1692">
        <f t="shared" si="53"/>
        <v>0</v>
      </c>
      <c r="J1692">
        <v>154581</v>
      </c>
      <c r="K1692">
        <v>26</v>
      </c>
      <c r="L1692" s="8" t="s">
        <v>67</v>
      </c>
      <c r="M1692">
        <v>1000</v>
      </c>
      <c r="N1692" s="128"/>
      <c r="O1692" s="1">
        <v>43299</v>
      </c>
      <c r="P1692">
        <f t="shared" si="52"/>
        <v>0</v>
      </c>
      <c r="Q1692" s="1"/>
      <c r="S1692">
        <v>154581</v>
      </c>
    </row>
    <row r="1693" spans="1:19" x14ac:dyDescent="0.3">
      <c r="A1693">
        <v>154608</v>
      </c>
      <c r="C1693" t="s">
        <v>111</v>
      </c>
      <c r="D1693" t="s">
        <v>130</v>
      </c>
      <c r="E1693" t="s">
        <v>112</v>
      </c>
      <c r="F1693" t="s">
        <v>61</v>
      </c>
      <c r="G1693" t="s">
        <v>112</v>
      </c>
      <c r="H1693" t="s">
        <v>61</v>
      </c>
      <c r="I1693">
        <f t="shared" si="53"/>
        <v>0</v>
      </c>
      <c r="J1693">
        <v>154608</v>
      </c>
      <c r="K1693">
        <v>26</v>
      </c>
      <c r="L1693">
        <v>960</v>
      </c>
      <c r="M1693">
        <v>979</v>
      </c>
      <c r="N1693" s="128">
        <v>-0.16876138029044721</v>
      </c>
      <c r="O1693" s="1">
        <v>43145</v>
      </c>
      <c r="P1693">
        <f t="shared" si="52"/>
        <v>0</v>
      </c>
      <c r="Q1693" s="1"/>
      <c r="S1693">
        <v>154608</v>
      </c>
    </row>
    <row r="1694" spans="1:19" x14ac:dyDescent="0.3">
      <c r="A1694">
        <v>154670</v>
      </c>
      <c r="C1694" t="s">
        <v>113</v>
      </c>
      <c r="D1694" t="s">
        <v>129</v>
      </c>
      <c r="E1694" t="s">
        <v>112</v>
      </c>
      <c r="F1694" t="s">
        <v>61</v>
      </c>
      <c r="G1694" t="s">
        <v>114</v>
      </c>
      <c r="H1694" t="s">
        <v>60</v>
      </c>
      <c r="I1694">
        <f t="shared" si="53"/>
        <v>0</v>
      </c>
      <c r="J1694">
        <v>154670</v>
      </c>
      <c r="K1694">
        <v>24</v>
      </c>
      <c r="L1694">
        <v>470</v>
      </c>
      <c r="M1694">
        <v>671</v>
      </c>
      <c r="N1694" s="128">
        <v>-2.6048078792198535</v>
      </c>
      <c r="O1694" s="1">
        <v>43291</v>
      </c>
      <c r="P1694">
        <f t="shared" si="52"/>
        <v>0</v>
      </c>
      <c r="Q1694" s="1"/>
      <c r="S1694">
        <v>154670</v>
      </c>
    </row>
    <row r="1695" spans="1:19" x14ac:dyDescent="0.3">
      <c r="A1695">
        <v>154721</v>
      </c>
      <c r="C1695" t="s">
        <v>113</v>
      </c>
      <c r="D1695" t="s">
        <v>129</v>
      </c>
      <c r="E1695" t="s">
        <v>112</v>
      </c>
      <c r="F1695" t="s">
        <v>61</v>
      </c>
      <c r="G1695" t="s">
        <v>112</v>
      </c>
      <c r="H1695" t="s">
        <v>61</v>
      </c>
      <c r="I1695">
        <f t="shared" si="53"/>
        <v>0</v>
      </c>
      <c r="J1695">
        <v>154721</v>
      </c>
      <c r="K1695">
        <v>26</v>
      </c>
      <c r="L1695">
        <v>926</v>
      </c>
      <c r="M1695">
        <v>996</v>
      </c>
      <c r="N1695" s="128">
        <v>-0.61114021302601707</v>
      </c>
      <c r="O1695" s="1">
        <v>43321</v>
      </c>
      <c r="P1695">
        <f t="shared" si="52"/>
        <v>0</v>
      </c>
      <c r="Q1695" s="1"/>
      <c r="S1695">
        <v>154721</v>
      </c>
    </row>
    <row r="1696" spans="1:19" x14ac:dyDescent="0.3">
      <c r="A1696">
        <v>154757</v>
      </c>
      <c r="C1696" t="s">
        <v>113</v>
      </c>
      <c r="D1696" t="s">
        <v>129</v>
      </c>
      <c r="E1696" t="s">
        <v>112</v>
      </c>
      <c r="F1696" t="s">
        <v>61</v>
      </c>
      <c r="G1696" t="s">
        <v>112</v>
      </c>
      <c r="H1696" t="s">
        <v>61</v>
      </c>
      <c r="I1696">
        <f t="shared" si="53"/>
        <v>0</v>
      </c>
      <c r="J1696">
        <v>154757</v>
      </c>
      <c r="K1696">
        <v>23</v>
      </c>
      <c r="L1696">
        <v>560</v>
      </c>
      <c r="M1696">
        <v>574</v>
      </c>
      <c r="N1696" s="128">
        <v>-0.21208907741251323</v>
      </c>
      <c r="O1696" s="1">
        <v>43200</v>
      </c>
      <c r="P1696">
        <f t="shared" si="52"/>
        <v>0</v>
      </c>
      <c r="Q1696" s="1"/>
      <c r="S1696">
        <v>154757</v>
      </c>
    </row>
    <row r="1697" spans="1:19" x14ac:dyDescent="0.3">
      <c r="A1697">
        <v>154785</v>
      </c>
      <c r="C1697" t="s">
        <v>113</v>
      </c>
      <c r="D1697" t="s">
        <v>129</v>
      </c>
      <c r="E1697" t="s">
        <v>112</v>
      </c>
      <c r="F1697" t="s">
        <v>61</v>
      </c>
      <c r="G1697" t="s">
        <v>112</v>
      </c>
      <c r="H1697" t="s">
        <v>61</v>
      </c>
      <c r="I1697">
        <f t="shared" si="53"/>
        <v>0</v>
      </c>
      <c r="J1697">
        <v>154785</v>
      </c>
      <c r="K1697">
        <v>24</v>
      </c>
      <c r="L1697">
        <v>640</v>
      </c>
      <c r="M1697">
        <v>723</v>
      </c>
      <c r="N1697" s="128">
        <v>-0.99825605869264522</v>
      </c>
      <c r="O1697" s="1">
        <v>43192</v>
      </c>
      <c r="P1697">
        <f t="shared" si="52"/>
        <v>0</v>
      </c>
      <c r="Q1697" s="1"/>
      <c r="S1697">
        <v>154785</v>
      </c>
    </row>
    <row r="1698" spans="1:19" x14ac:dyDescent="0.3">
      <c r="A1698">
        <v>154822</v>
      </c>
      <c r="C1698" t="s">
        <v>113</v>
      </c>
      <c r="D1698" t="s">
        <v>129</v>
      </c>
      <c r="E1698" t="s">
        <v>112</v>
      </c>
      <c r="F1698" t="s">
        <v>61</v>
      </c>
      <c r="G1698" t="s">
        <v>112</v>
      </c>
      <c r="H1698" t="s">
        <v>61</v>
      </c>
      <c r="I1698">
        <f t="shared" si="53"/>
        <v>0</v>
      </c>
      <c r="J1698">
        <v>154822</v>
      </c>
      <c r="K1698">
        <v>27</v>
      </c>
      <c r="L1698">
        <v>1211</v>
      </c>
      <c r="M1698">
        <v>1153</v>
      </c>
      <c r="N1698" s="128">
        <v>0.4374222255741167</v>
      </c>
      <c r="O1698" s="1">
        <v>43119</v>
      </c>
      <c r="P1698">
        <f t="shared" si="52"/>
        <v>0</v>
      </c>
      <c r="Q1698" s="1"/>
      <c r="S1698">
        <v>154822</v>
      </c>
    </row>
    <row r="1699" spans="1:19" x14ac:dyDescent="0.3">
      <c r="A1699">
        <v>154842</v>
      </c>
      <c r="C1699" t="s">
        <v>111</v>
      </c>
      <c r="D1699" t="s">
        <v>130</v>
      </c>
      <c r="E1699" t="s">
        <v>112</v>
      </c>
      <c r="F1699" t="s">
        <v>61</v>
      </c>
      <c r="G1699" t="s">
        <v>112</v>
      </c>
      <c r="H1699" t="s">
        <v>61</v>
      </c>
      <c r="I1699">
        <f t="shared" si="53"/>
        <v>0</v>
      </c>
      <c r="J1699">
        <v>154842</v>
      </c>
      <c r="K1699">
        <v>26</v>
      </c>
      <c r="L1699">
        <v>730</v>
      </c>
      <c r="M1699">
        <v>996</v>
      </c>
      <c r="N1699" s="128">
        <v>-2.3223328094988651</v>
      </c>
      <c r="O1699" s="1">
        <v>43040</v>
      </c>
      <c r="P1699">
        <f t="shared" si="52"/>
        <v>0</v>
      </c>
      <c r="Q1699" s="1"/>
      <c r="S1699">
        <v>154842</v>
      </c>
    </row>
    <row r="1700" spans="1:19" x14ac:dyDescent="0.3">
      <c r="A1700">
        <v>154843</v>
      </c>
      <c r="C1700" t="s">
        <v>111</v>
      </c>
      <c r="D1700" t="s">
        <v>130</v>
      </c>
      <c r="E1700" t="s">
        <v>112</v>
      </c>
      <c r="F1700" t="s">
        <v>61</v>
      </c>
      <c r="G1700" t="s">
        <v>112</v>
      </c>
      <c r="H1700" t="s">
        <v>61</v>
      </c>
      <c r="I1700">
        <f t="shared" si="53"/>
        <v>0</v>
      </c>
      <c r="J1700">
        <v>154843</v>
      </c>
      <c r="K1700">
        <v>26</v>
      </c>
      <c r="L1700">
        <v>807</v>
      </c>
      <c r="M1700">
        <v>996</v>
      </c>
      <c r="N1700" s="128">
        <v>-1.650078575170246</v>
      </c>
      <c r="O1700" s="1">
        <v>43050</v>
      </c>
      <c r="P1700">
        <f t="shared" si="52"/>
        <v>0</v>
      </c>
      <c r="Q1700" s="1"/>
      <c r="S1700">
        <v>154843</v>
      </c>
    </row>
    <row r="1701" spans="1:19" x14ac:dyDescent="0.3">
      <c r="A1701">
        <v>154918</v>
      </c>
      <c r="C1701" t="s">
        <v>113</v>
      </c>
      <c r="D1701" t="s">
        <v>129</v>
      </c>
      <c r="E1701" t="s">
        <v>112</v>
      </c>
      <c r="F1701" t="s">
        <v>61</v>
      </c>
      <c r="G1701" t="s">
        <v>112</v>
      </c>
      <c r="H1701" t="s">
        <v>61</v>
      </c>
      <c r="I1701">
        <f t="shared" si="53"/>
        <v>0</v>
      </c>
      <c r="J1701">
        <v>154918</v>
      </c>
      <c r="K1701">
        <v>24</v>
      </c>
      <c r="L1701">
        <v>570</v>
      </c>
      <c r="M1701">
        <v>691</v>
      </c>
      <c r="N1701" s="128">
        <v>-1.5226829421758006</v>
      </c>
      <c r="O1701" s="1">
        <v>43315</v>
      </c>
      <c r="P1701">
        <f t="shared" si="52"/>
        <v>0</v>
      </c>
      <c r="Q1701" s="1"/>
      <c r="S1701">
        <v>154918</v>
      </c>
    </row>
    <row r="1702" spans="1:19" x14ac:dyDescent="0.3">
      <c r="A1702">
        <v>154939</v>
      </c>
      <c r="C1702" t="s">
        <v>111</v>
      </c>
      <c r="D1702" t="s">
        <v>130</v>
      </c>
      <c r="E1702" t="s">
        <v>112</v>
      </c>
      <c r="F1702" t="s">
        <v>61</v>
      </c>
      <c r="G1702" t="s">
        <v>112</v>
      </c>
      <c r="H1702" t="s">
        <v>61</v>
      </c>
      <c r="I1702">
        <f t="shared" si="53"/>
        <v>0</v>
      </c>
      <c r="J1702">
        <v>154939</v>
      </c>
      <c r="K1702">
        <v>24</v>
      </c>
      <c r="L1702">
        <v>700</v>
      </c>
      <c r="M1702">
        <v>691</v>
      </c>
      <c r="N1702" s="128">
        <v>0.11325740892216699</v>
      </c>
      <c r="O1702" s="1">
        <v>43163</v>
      </c>
      <c r="P1702">
        <f t="shared" si="52"/>
        <v>0</v>
      </c>
      <c r="Q1702" s="1"/>
      <c r="S1702">
        <v>154939</v>
      </c>
    </row>
    <row r="1703" spans="1:19" x14ac:dyDescent="0.3">
      <c r="A1703">
        <v>154941</v>
      </c>
      <c r="C1703" t="s">
        <v>113</v>
      </c>
      <c r="D1703" t="s">
        <v>129</v>
      </c>
      <c r="E1703" t="s">
        <v>112</v>
      </c>
      <c r="F1703" t="s">
        <v>61</v>
      </c>
      <c r="G1703" t="s">
        <v>112</v>
      </c>
      <c r="H1703" t="s">
        <v>61</v>
      </c>
      <c r="I1703">
        <f t="shared" si="53"/>
        <v>0</v>
      </c>
      <c r="J1703">
        <v>154941</v>
      </c>
      <c r="K1703">
        <v>25</v>
      </c>
      <c r="L1703">
        <v>750</v>
      </c>
      <c r="M1703">
        <v>897</v>
      </c>
      <c r="N1703" s="128">
        <v>-1.4250399883670204</v>
      </c>
      <c r="O1703" s="1">
        <v>43182</v>
      </c>
      <c r="P1703">
        <f t="shared" si="52"/>
        <v>0</v>
      </c>
      <c r="Q1703" s="1"/>
      <c r="S1703">
        <v>154941</v>
      </c>
    </row>
    <row r="1704" spans="1:19" x14ac:dyDescent="0.3">
      <c r="A1704">
        <v>154976</v>
      </c>
      <c r="C1704" t="s">
        <v>113</v>
      </c>
      <c r="D1704" t="s">
        <v>129</v>
      </c>
      <c r="E1704" t="s">
        <v>112</v>
      </c>
      <c r="F1704" t="s">
        <v>61</v>
      </c>
      <c r="G1704" t="s">
        <v>112</v>
      </c>
      <c r="H1704" t="s">
        <v>61</v>
      </c>
      <c r="I1704">
        <f t="shared" si="53"/>
        <v>0</v>
      </c>
      <c r="J1704">
        <v>154976</v>
      </c>
      <c r="K1704">
        <v>25</v>
      </c>
      <c r="L1704">
        <v>800</v>
      </c>
      <c r="M1704">
        <v>938</v>
      </c>
      <c r="N1704" s="128">
        <v>-1.279317697228145</v>
      </c>
      <c r="O1704" s="1">
        <v>43272</v>
      </c>
      <c r="P1704">
        <f t="shared" si="52"/>
        <v>0</v>
      </c>
      <c r="Q1704" s="1"/>
      <c r="S1704">
        <v>154976</v>
      </c>
    </row>
    <row r="1705" spans="1:19" x14ac:dyDescent="0.3">
      <c r="A1705">
        <v>155034</v>
      </c>
      <c r="C1705" t="s">
        <v>111</v>
      </c>
      <c r="D1705" t="s">
        <v>130</v>
      </c>
      <c r="E1705" t="s">
        <v>112</v>
      </c>
      <c r="F1705" t="s">
        <v>61</v>
      </c>
      <c r="G1705" t="s">
        <v>112</v>
      </c>
      <c r="H1705" t="s">
        <v>61</v>
      </c>
      <c r="I1705">
        <f t="shared" si="53"/>
        <v>0</v>
      </c>
      <c r="J1705">
        <v>155034</v>
      </c>
      <c r="K1705">
        <v>26</v>
      </c>
      <c r="L1705">
        <v>9752</v>
      </c>
      <c r="M1705">
        <v>1043</v>
      </c>
      <c r="N1705" s="130" t="s">
        <v>67</v>
      </c>
      <c r="O1705" s="1">
        <v>43286</v>
      </c>
      <c r="P1705">
        <f t="shared" si="52"/>
        <v>0</v>
      </c>
      <c r="Q1705" s="9" t="s">
        <v>134</v>
      </c>
      <c r="S1705">
        <v>155034</v>
      </c>
    </row>
    <row r="1706" spans="1:19" x14ac:dyDescent="0.3">
      <c r="A1706">
        <v>155035</v>
      </c>
      <c r="C1706" t="s">
        <v>111</v>
      </c>
      <c r="D1706" t="s">
        <v>130</v>
      </c>
      <c r="E1706" t="s">
        <v>112</v>
      </c>
      <c r="F1706" t="s">
        <v>61</v>
      </c>
      <c r="G1706" t="s">
        <v>112</v>
      </c>
      <c r="H1706" t="s">
        <v>61</v>
      </c>
      <c r="I1706">
        <f t="shared" si="53"/>
        <v>0</v>
      </c>
      <c r="J1706">
        <v>155035</v>
      </c>
      <c r="K1706">
        <v>26</v>
      </c>
      <c r="L1706">
        <v>725</v>
      </c>
      <c r="M1706">
        <v>1043</v>
      </c>
      <c r="N1706" s="128">
        <v>-2.6512151402726247</v>
      </c>
      <c r="O1706" s="1">
        <v>43199</v>
      </c>
      <c r="P1706">
        <f t="shared" si="52"/>
        <v>0</v>
      </c>
      <c r="Q1706" s="1"/>
      <c r="S1706">
        <v>155035</v>
      </c>
    </row>
    <row r="1707" spans="1:19" x14ac:dyDescent="0.3">
      <c r="A1707">
        <v>155073</v>
      </c>
      <c r="C1707" t="s">
        <v>113</v>
      </c>
      <c r="D1707" t="s">
        <v>129</v>
      </c>
      <c r="E1707" t="s">
        <v>112</v>
      </c>
      <c r="F1707" t="s">
        <v>61</v>
      </c>
      <c r="G1707" t="s">
        <v>112</v>
      </c>
      <c r="H1707" t="s">
        <v>61</v>
      </c>
      <c r="I1707">
        <f t="shared" si="53"/>
        <v>0</v>
      </c>
      <c r="J1707">
        <v>155073</v>
      </c>
      <c r="K1707">
        <v>27</v>
      </c>
      <c r="L1707">
        <v>595</v>
      </c>
      <c r="M1707">
        <v>1148</v>
      </c>
      <c r="N1707" s="128">
        <v>-4.1887592788971366</v>
      </c>
      <c r="O1707" s="1">
        <v>43223</v>
      </c>
      <c r="P1707">
        <f t="shared" si="52"/>
        <v>0</v>
      </c>
      <c r="Q1707" s="1"/>
      <c r="S1707">
        <v>155073</v>
      </c>
    </row>
    <row r="1708" spans="1:19" x14ac:dyDescent="0.3">
      <c r="A1708">
        <v>155076</v>
      </c>
      <c r="C1708" t="s">
        <v>113</v>
      </c>
      <c r="D1708" t="s">
        <v>129</v>
      </c>
      <c r="E1708" t="s">
        <v>112</v>
      </c>
      <c r="F1708" t="s">
        <v>61</v>
      </c>
      <c r="G1708" t="s">
        <v>112</v>
      </c>
      <c r="H1708" t="s">
        <v>61</v>
      </c>
      <c r="I1708">
        <f t="shared" si="53"/>
        <v>0</v>
      </c>
      <c r="J1708">
        <v>155076</v>
      </c>
      <c r="K1708">
        <v>25</v>
      </c>
      <c r="L1708">
        <v>735</v>
      </c>
      <c r="M1708">
        <v>815</v>
      </c>
      <c r="N1708" s="128">
        <v>-0.85356094958655637</v>
      </c>
      <c r="O1708" s="1">
        <v>43280</v>
      </c>
      <c r="P1708">
        <f t="shared" si="52"/>
        <v>0</v>
      </c>
      <c r="Q1708" s="1"/>
      <c r="S1708">
        <v>155076</v>
      </c>
    </row>
    <row r="1709" spans="1:19" x14ac:dyDescent="0.3">
      <c r="A1709">
        <v>155111</v>
      </c>
      <c r="C1709" t="s">
        <v>113</v>
      </c>
      <c r="D1709" t="s">
        <v>129</v>
      </c>
      <c r="E1709" t="s">
        <v>112</v>
      </c>
      <c r="F1709" t="s">
        <v>61</v>
      </c>
      <c r="G1709" t="s">
        <v>112</v>
      </c>
      <c r="H1709" t="s">
        <v>61</v>
      </c>
      <c r="I1709">
        <f t="shared" si="53"/>
        <v>0</v>
      </c>
      <c r="J1709">
        <v>155111</v>
      </c>
      <c r="K1709">
        <v>27</v>
      </c>
      <c r="L1709">
        <v>595</v>
      </c>
      <c r="M1709">
        <v>1148</v>
      </c>
      <c r="N1709" s="128">
        <v>-4.1887592788971366</v>
      </c>
      <c r="O1709" s="1">
        <v>43199</v>
      </c>
      <c r="P1709">
        <f t="shared" si="52"/>
        <v>0</v>
      </c>
      <c r="Q1709" s="1"/>
      <c r="S1709">
        <v>155111</v>
      </c>
    </row>
    <row r="1710" spans="1:19" x14ac:dyDescent="0.3">
      <c r="A1710">
        <v>155137</v>
      </c>
      <c r="C1710" t="s">
        <v>113</v>
      </c>
      <c r="D1710" t="s">
        <v>129</v>
      </c>
      <c r="E1710" t="s">
        <v>112</v>
      </c>
      <c r="F1710" t="s">
        <v>61</v>
      </c>
      <c r="G1710" t="s">
        <v>112</v>
      </c>
      <c r="H1710" t="s">
        <v>61</v>
      </c>
      <c r="I1710">
        <f t="shared" si="53"/>
        <v>0</v>
      </c>
      <c r="J1710">
        <v>155137</v>
      </c>
      <c r="K1710">
        <v>25</v>
      </c>
      <c r="L1710">
        <v>876</v>
      </c>
      <c r="M1710">
        <v>838</v>
      </c>
      <c r="N1710" s="128">
        <v>0.39431358306526926</v>
      </c>
      <c r="O1710" s="1">
        <v>43326</v>
      </c>
      <c r="P1710">
        <f t="shared" si="52"/>
        <v>0</v>
      </c>
      <c r="Q1710" s="1"/>
      <c r="S1710">
        <v>155137</v>
      </c>
    </row>
    <row r="1711" spans="1:19" x14ac:dyDescent="0.3">
      <c r="A1711">
        <v>155165</v>
      </c>
      <c r="C1711" t="s">
        <v>113</v>
      </c>
      <c r="D1711" t="s">
        <v>129</v>
      </c>
      <c r="E1711" t="s">
        <v>112</v>
      </c>
      <c r="F1711" t="s">
        <v>61</v>
      </c>
      <c r="G1711" t="s">
        <v>112</v>
      </c>
      <c r="H1711" t="s">
        <v>61</v>
      </c>
      <c r="I1711">
        <f t="shared" si="53"/>
        <v>0</v>
      </c>
      <c r="J1711">
        <v>155165</v>
      </c>
      <c r="K1711">
        <v>27</v>
      </c>
      <c r="L1711">
        <v>1017</v>
      </c>
      <c r="M1711">
        <v>1171</v>
      </c>
      <c r="N1711" s="128">
        <v>-1.1435785096350204</v>
      </c>
      <c r="O1711" s="1">
        <v>43139</v>
      </c>
      <c r="P1711">
        <f t="shared" si="52"/>
        <v>0</v>
      </c>
      <c r="Q1711" s="1"/>
      <c r="S1711">
        <v>155165</v>
      </c>
    </row>
    <row r="1712" spans="1:19" x14ac:dyDescent="0.3">
      <c r="A1712">
        <v>155259</v>
      </c>
      <c r="C1712" t="s">
        <v>113</v>
      </c>
      <c r="D1712" t="s">
        <v>129</v>
      </c>
      <c r="E1712" t="s">
        <v>112</v>
      </c>
      <c r="F1712" t="s">
        <v>61</v>
      </c>
      <c r="G1712" t="s">
        <v>112</v>
      </c>
      <c r="H1712" t="s">
        <v>61</v>
      </c>
      <c r="I1712">
        <f t="shared" si="53"/>
        <v>0</v>
      </c>
      <c r="J1712">
        <v>155259</v>
      </c>
      <c r="K1712">
        <v>27</v>
      </c>
      <c r="L1712">
        <v>1113</v>
      </c>
      <c r="M1712">
        <v>1108</v>
      </c>
      <c r="N1712" s="128">
        <v>3.9240307644011929E-2</v>
      </c>
      <c r="O1712" s="1">
        <v>43206</v>
      </c>
      <c r="P1712">
        <f t="shared" si="52"/>
        <v>0</v>
      </c>
      <c r="Q1712" s="1"/>
      <c r="S1712">
        <v>155259</v>
      </c>
    </row>
    <row r="1713" spans="1:19" x14ac:dyDescent="0.3">
      <c r="A1713">
        <v>155261</v>
      </c>
      <c r="C1713" t="s">
        <v>113</v>
      </c>
      <c r="D1713" t="s">
        <v>129</v>
      </c>
      <c r="E1713" t="s">
        <v>112</v>
      </c>
      <c r="F1713" t="s">
        <v>61</v>
      </c>
      <c r="G1713" t="s">
        <v>112</v>
      </c>
      <c r="H1713" t="s">
        <v>61</v>
      </c>
      <c r="I1713">
        <f t="shared" si="53"/>
        <v>0</v>
      </c>
      <c r="J1713">
        <v>155261</v>
      </c>
      <c r="K1713">
        <v>23</v>
      </c>
      <c r="L1713">
        <v>664</v>
      </c>
      <c r="M1713">
        <v>656</v>
      </c>
      <c r="N1713" s="128">
        <v>0.10604453870625663</v>
      </c>
      <c r="O1713" s="1">
        <v>43216</v>
      </c>
      <c r="P1713">
        <f t="shared" si="52"/>
        <v>0</v>
      </c>
      <c r="Q1713" s="1"/>
      <c r="S1713">
        <v>155261</v>
      </c>
    </row>
    <row r="1714" spans="1:19" x14ac:dyDescent="0.3">
      <c r="A1714">
        <v>155279</v>
      </c>
      <c r="C1714" t="s">
        <v>113</v>
      </c>
      <c r="D1714" t="s">
        <v>129</v>
      </c>
      <c r="E1714" t="s">
        <v>112</v>
      </c>
      <c r="F1714" t="s">
        <v>61</v>
      </c>
      <c r="G1714" t="s">
        <v>112</v>
      </c>
      <c r="H1714" t="s">
        <v>61</v>
      </c>
      <c r="I1714">
        <f t="shared" si="53"/>
        <v>0</v>
      </c>
      <c r="J1714">
        <v>155279</v>
      </c>
      <c r="K1714">
        <v>26</v>
      </c>
      <c r="L1714">
        <v>835</v>
      </c>
      <c r="M1714">
        <v>933</v>
      </c>
      <c r="N1714" s="128">
        <v>-0.9133696817186262</v>
      </c>
      <c r="O1714" s="1">
        <v>43286</v>
      </c>
      <c r="P1714">
        <f t="shared" si="52"/>
        <v>0</v>
      </c>
      <c r="Q1714" s="1"/>
      <c r="S1714">
        <v>155279</v>
      </c>
    </row>
    <row r="1715" spans="1:19" x14ac:dyDescent="0.3">
      <c r="A1715">
        <v>155305</v>
      </c>
      <c r="C1715" t="s">
        <v>113</v>
      </c>
      <c r="D1715" t="s">
        <v>129</v>
      </c>
      <c r="E1715" t="s">
        <v>112</v>
      </c>
      <c r="F1715" t="s">
        <v>61</v>
      </c>
      <c r="G1715" t="s">
        <v>112</v>
      </c>
      <c r="H1715" t="s">
        <v>61</v>
      </c>
      <c r="I1715">
        <f t="shared" si="53"/>
        <v>0</v>
      </c>
      <c r="J1715">
        <v>155305</v>
      </c>
      <c r="K1715">
        <v>24</v>
      </c>
      <c r="L1715">
        <v>790</v>
      </c>
      <c r="M1715">
        <v>800</v>
      </c>
      <c r="N1715" s="128">
        <v>-0.10869565217391304</v>
      </c>
      <c r="O1715" s="1">
        <v>43165</v>
      </c>
      <c r="P1715">
        <f t="shared" si="52"/>
        <v>0</v>
      </c>
      <c r="Q1715" s="1"/>
      <c r="S1715">
        <v>155305</v>
      </c>
    </row>
    <row r="1716" spans="1:19" x14ac:dyDescent="0.3">
      <c r="A1716">
        <v>155311</v>
      </c>
      <c r="C1716" t="s">
        <v>113</v>
      </c>
      <c r="D1716" t="s">
        <v>129</v>
      </c>
      <c r="E1716" t="s">
        <v>112</v>
      </c>
      <c r="F1716" t="s">
        <v>61</v>
      </c>
      <c r="G1716" t="s">
        <v>112</v>
      </c>
      <c r="H1716" t="s">
        <v>61</v>
      </c>
      <c r="I1716">
        <f t="shared" si="53"/>
        <v>0</v>
      </c>
      <c r="J1716">
        <v>155311</v>
      </c>
      <c r="K1716">
        <v>23</v>
      </c>
      <c r="L1716">
        <v>570</v>
      </c>
      <c r="M1716">
        <v>605</v>
      </c>
      <c r="N1716" s="128">
        <v>-0.50305425799496939</v>
      </c>
      <c r="O1716" s="1">
        <v>43343</v>
      </c>
      <c r="P1716">
        <f t="shared" si="52"/>
        <v>0</v>
      </c>
      <c r="Q1716" s="1"/>
      <c r="S1716">
        <v>155311</v>
      </c>
    </row>
    <row r="1717" spans="1:19" x14ac:dyDescent="0.3">
      <c r="A1717">
        <v>155326</v>
      </c>
      <c r="C1717" t="s">
        <v>113</v>
      </c>
      <c r="D1717" t="s">
        <v>129</v>
      </c>
      <c r="E1717" t="s">
        <v>112</v>
      </c>
      <c r="F1717" t="s">
        <v>61</v>
      </c>
      <c r="G1717" t="s">
        <v>112</v>
      </c>
      <c r="H1717" t="s">
        <v>61</v>
      </c>
      <c r="I1717">
        <f t="shared" si="53"/>
        <v>0</v>
      </c>
      <c r="J1717">
        <v>155326</v>
      </c>
      <c r="K1717">
        <v>24</v>
      </c>
      <c r="L1717">
        <v>540</v>
      </c>
      <c r="M1717">
        <v>671</v>
      </c>
      <c r="N1717" s="128">
        <v>-1.6976608566059741</v>
      </c>
      <c r="O1717" s="1">
        <v>43326</v>
      </c>
      <c r="P1717">
        <f t="shared" si="52"/>
        <v>0</v>
      </c>
      <c r="Q1717" s="1"/>
      <c r="S1717">
        <v>155326</v>
      </c>
    </row>
    <row r="1718" spans="1:19" x14ac:dyDescent="0.3">
      <c r="A1718">
        <v>155366</v>
      </c>
      <c r="C1718" t="s">
        <v>113</v>
      </c>
      <c r="D1718" t="s">
        <v>129</v>
      </c>
      <c r="E1718" t="s">
        <v>112</v>
      </c>
      <c r="F1718" t="s">
        <v>61</v>
      </c>
      <c r="G1718" t="s">
        <v>112</v>
      </c>
      <c r="H1718" t="s">
        <v>61</v>
      </c>
      <c r="I1718">
        <f t="shared" si="53"/>
        <v>0</v>
      </c>
      <c r="J1718">
        <v>155366</v>
      </c>
      <c r="K1718">
        <v>27</v>
      </c>
      <c r="L1718">
        <v>1130</v>
      </c>
      <c r="M1718">
        <v>1245</v>
      </c>
      <c r="N1718" s="128">
        <v>-0.80321285140562237</v>
      </c>
      <c r="O1718" s="1">
        <v>43283</v>
      </c>
      <c r="P1718">
        <f t="shared" si="52"/>
        <v>0</v>
      </c>
      <c r="Q1718" s="1"/>
      <c r="S1718">
        <v>155366</v>
      </c>
    </row>
    <row r="1719" spans="1:19" x14ac:dyDescent="0.3">
      <c r="A1719">
        <v>155447</v>
      </c>
      <c r="C1719" t="s">
        <v>113</v>
      </c>
      <c r="D1719" t="s">
        <v>129</v>
      </c>
      <c r="E1719" t="s">
        <v>112</v>
      </c>
      <c r="F1719" t="s">
        <v>61</v>
      </c>
      <c r="G1719" t="s">
        <v>112</v>
      </c>
      <c r="H1719" t="s">
        <v>61</v>
      </c>
      <c r="I1719">
        <f t="shared" si="53"/>
        <v>0</v>
      </c>
      <c r="J1719">
        <v>155447</v>
      </c>
      <c r="K1719">
        <v>24</v>
      </c>
      <c r="L1719">
        <v>720</v>
      </c>
      <c r="M1719">
        <v>744</v>
      </c>
      <c r="N1719" s="128">
        <v>-0.28050490883590462</v>
      </c>
      <c r="O1719" s="1">
        <v>43213</v>
      </c>
      <c r="P1719">
        <f t="shared" si="52"/>
        <v>0</v>
      </c>
      <c r="Q1719" s="1"/>
      <c r="S1719">
        <v>155447</v>
      </c>
    </row>
    <row r="1720" spans="1:19" x14ac:dyDescent="0.3">
      <c r="A1720">
        <v>155477</v>
      </c>
      <c r="C1720" t="s">
        <v>113</v>
      </c>
      <c r="D1720" t="s">
        <v>129</v>
      </c>
      <c r="E1720" t="s">
        <v>112</v>
      </c>
      <c r="F1720" t="s">
        <v>61</v>
      </c>
      <c r="G1720" t="s">
        <v>112</v>
      </c>
      <c r="H1720" t="s">
        <v>61</v>
      </c>
      <c r="I1720">
        <f t="shared" si="53"/>
        <v>0</v>
      </c>
      <c r="J1720">
        <v>155477</v>
      </c>
      <c r="K1720">
        <v>26</v>
      </c>
      <c r="L1720">
        <v>880</v>
      </c>
      <c r="M1720">
        <v>1064</v>
      </c>
      <c r="N1720" s="128">
        <v>-1.5037593984962405</v>
      </c>
      <c r="O1720" s="1">
        <v>43291</v>
      </c>
      <c r="P1720">
        <f t="shared" si="52"/>
        <v>0</v>
      </c>
      <c r="Q1720" s="1"/>
      <c r="S1720">
        <v>155477</v>
      </c>
    </row>
    <row r="1721" spans="1:19" x14ac:dyDescent="0.3">
      <c r="A1721">
        <v>155483</v>
      </c>
      <c r="C1721" t="s">
        <v>113</v>
      </c>
      <c r="D1721" t="s">
        <v>129</v>
      </c>
      <c r="E1721" t="s">
        <v>112</v>
      </c>
      <c r="F1721" t="s">
        <v>61</v>
      </c>
      <c r="G1721" t="s">
        <v>112</v>
      </c>
      <c r="H1721" t="s">
        <v>61</v>
      </c>
      <c r="I1721">
        <f t="shared" si="53"/>
        <v>0</v>
      </c>
      <c r="J1721">
        <v>155483</v>
      </c>
      <c r="K1721">
        <v>27</v>
      </c>
      <c r="L1721">
        <v>1140</v>
      </c>
      <c r="M1721">
        <v>1217</v>
      </c>
      <c r="N1721" s="128">
        <v>-0.55017684255653598</v>
      </c>
      <c r="O1721" s="1">
        <v>43286</v>
      </c>
      <c r="P1721">
        <f t="shared" si="52"/>
        <v>0</v>
      </c>
      <c r="Q1721" s="1"/>
      <c r="S1721">
        <v>155483</v>
      </c>
    </row>
    <row r="1722" spans="1:19" x14ac:dyDescent="0.3">
      <c r="A1722">
        <v>155498</v>
      </c>
      <c r="C1722" t="s">
        <v>113</v>
      </c>
      <c r="D1722" t="s">
        <v>129</v>
      </c>
      <c r="E1722" t="s">
        <v>112</v>
      </c>
      <c r="F1722" t="s">
        <v>61</v>
      </c>
      <c r="G1722" t="s">
        <v>112</v>
      </c>
      <c r="H1722" t="s">
        <v>61</v>
      </c>
      <c r="I1722">
        <f t="shared" si="53"/>
        <v>0</v>
      </c>
      <c r="J1722">
        <v>155498</v>
      </c>
      <c r="K1722">
        <v>27</v>
      </c>
      <c r="L1722">
        <v>758</v>
      </c>
      <c r="M1722">
        <v>1082</v>
      </c>
      <c r="N1722" s="128">
        <v>-2.6038736639074176</v>
      </c>
      <c r="O1722" s="1">
        <v>43158</v>
      </c>
      <c r="P1722">
        <f t="shared" si="52"/>
        <v>0</v>
      </c>
      <c r="Q1722" s="1"/>
      <c r="S1722">
        <v>155498</v>
      </c>
    </row>
    <row r="1723" spans="1:19" x14ac:dyDescent="0.3">
      <c r="A1723">
        <v>155525</v>
      </c>
      <c r="C1723" t="s">
        <v>111</v>
      </c>
      <c r="D1723" t="s">
        <v>130</v>
      </c>
      <c r="E1723" t="s">
        <v>112</v>
      </c>
      <c r="F1723" t="s">
        <v>61</v>
      </c>
      <c r="G1723" t="s">
        <v>114</v>
      </c>
      <c r="H1723" t="s">
        <v>60</v>
      </c>
      <c r="I1723">
        <f t="shared" si="53"/>
        <v>0</v>
      </c>
      <c r="J1723">
        <v>155525</v>
      </c>
      <c r="K1723">
        <v>26</v>
      </c>
      <c r="L1723">
        <v>740</v>
      </c>
      <c r="M1723">
        <v>1064</v>
      </c>
      <c r="N1723" s="128">
        <v>-2.6479241582216413</v>
      </c>
      <c r="O1723" s="1">
        <v>43257</v>
      </c>
      <c r="P1723">
        <f t="shared" si="52"/>
        <v>0</v>
      </c>
      <c r="Q1723" s="1"/>
      <c r="S1723">
        <v>155525</v>
      </c>
    </row>
    <row r="1724" spans="1:19" x14ac:dyDescent="0.3">
      <c r="A1724">
        <v>155526</v>
      </c>
      <c r="C1724" t="s">
        <v>113</v>
      </c>
      <c r="D1724" t="s">
        <v>129</v>
      </c>
      <c r="E1724" t="s">
        <v>112</v>
      </c>
      <c r="F1724" t="s">
        <v>61</v>
      </c>
      <c r="G1724" t="s">
        <v>112</v>
      </c>
      <c r="H1724" t="s">
        <v>61</v>
      </c>
      <c r="I1724">
        <f t="shared" si="53"/>
        <v>0</v>
      </c>
      <c r="J1724">
        <v>155526</v>
      </c>
      <c r="K1724">
        <v>27</v>
      </c>
      <c r="L1724">
        <v>748</v>
      </c>
      <c r="M1724">
        <v>1148</v>
      </c>
      <c r="N1724" s="128">
        <v>-3.0298439630359035</v>
      </c>
      <c r="O1724" s="1">
        <v>43291</v>
      </c>
      <c r="P1724">
        <f t="shared" si="52"/>
        <v>0</v>
      </c>
      <c r="Q1724" s="1"/>
      <c r="S1724">
        <v>155526</v>
      </c>
    </row>
    <row r="1725" spans="1:19" x14ac:dyDescent="0.3">
      <c r="A1725">
        <v>155581</v>
      </c>
      <c r="C1725" t="s">
        <v>113</v>
      </c>
      <c r="D1725" t="s">
        <v>129</v>
      </c>
      <c r="E1725" t="s">
        <v>114</v>
      </c>
      <c r="F1725" t="s">
        <v>60</v>
      </c>
      <c r="G1725" t="s">
        <v>112</v>
      </c>
      <c r="H1725" t="s">
        <v>61</v>
      </c>
      <c r="I1725">
        <f t="shared" si="53"/>
        <v>0</v>
      </c>
      <c r="J1725">
        <v>155581</v>
      </c>
      <c r="K1725">
        <v>25</v>
      </c>
      <c r="L1725">
        <v>600</v>
      </c>
      <c r="M1725">
        <v>913</v>
      </c>
      <c r="N1725" s="128">
        <v>-2.9810943378256107</v>
      </c>
      <c r="O1725" s="1">
        <v>43326</v>
      </c>
      <c r="P1725">
        <f t="shared" si="52"/>
        <v>0</v>
      </c>
      <c r="Q1725" s="1"/>
      <c r="S1725">
        <v>155581</v>
      </c>
    </row>
    <row r="1726" spans="1:19" x14ac:dyDescent="0.3">
      <c r="A1726">
        <v>155628</v>
      </c>
      <c r="C1726" t="s">
        <v>111</v>
      </c>
      <c r="D1726" t="s">
        <v>130</v>
      </c>
      <c r="E1726" t="s">
        <v>112</v>
      </c>
      <c r="F1726" t="s">
        <v>61</v>
      </c>
      <c r="G1726" t="s">
        <v>114</v>
      </c>
      <c r="H1726" t="s">
        <v>60</v>
      </c>
      <c r="I1726">
        <f t="shared" si="53"/>
        <v>0</v>
      </c>
      <c r="J1726">
        <v>155628</v>
      </c>
      <c r="K1726">
        <v>26</v>
      </c>
      <c r="L1726">
        <v>1030</v>
      </c>
      <c r="M1726">
        <v>1064</v>
      </c>
      <c r="N1726" s="128">
        <v>-0.27786858450474011</v>
      </c>
      <c r="O1726" s="1">
        <v>43257</v>
      </c>
      <c r="P1726">
        <f t="shared" si="52"/>
        <v>0</v>
      </c>
      <c r="Q1726" s="1"/>
      <c r="S1726">
        <v>155628</v>
      </c>
    </row>
    <row r="1727" spans="1:19" x14ac:dyDescent="0.3">
      <c r="A1727">
        <v>155651</v>
      </c>
      <c r="C1727" t="s">
        <v>113</v>
      </c>
      <c r="D1727" t="s">
        <v>129</v>
      </c>
      <c r="E1727" t="s">
        <v>112</v>
      </c>
      <c r="F1727" t="s">
        <v>61</v>
      </c>
      <c r="G1727" t="s">
        <v>112</v>
      </c>
      <c r="H1727" t="s">
        <v>61</v>
      </c>
      <c r="I1727">
        <f t="shared" si="53"/>
        <v>0</v>
      </c>
      <c r="J1727">
        <v>155651</v>
      </c>
      <c r="K1727">
        <v>25</v>
      </c>
      <c r="L1727">
        <v>715</v>
      </c>
      <c r="M1727">
        <v>819</v>
      </c>
      <c r="N1727" s="128">
        <v>-1.1042097998619738</v>
      </c>
      <c r="O1727" s="1">
        <v>43232</v>
      </c>
      <c r="P1727">
        <f t="shared" si="52"/>
        <v>0</v>
      </c>
      <c r="Q1727" s="1"/>
      <c r="S1727">
        <v>155651</v>
      </c>
    </row>
    <row r="1728" spans="1:19" x14ac:dyDescent="0.3">
      <c r="A1728">
        <v>155683</v>
      </c>
      <c r="C1728" t="s">
        <v>113</v>
      </c>
      <c r="D1728" t="s">
        <v>129</v>
      </c>
      <c r="E1728" t="s">
        <v>112</v>
      </c>
      <c r="F1728" t="s">
        <v>61</v>
      </c>
      <c r="G1728" t="s">
        <v>112</v>
      </c>
      <c r="H1728" t="s">
        <v>61</v>
      </c>
      <c r="I1728">
        <f t="shared" si="53"/>
        <v>0</v>
      </c>
      <c r="J1728">
        <v>155683</v>
      </c>
      <c r="K1728">
        <v>27</v>
      </c>
      <c r="L1728">
        <v>1330</v>
      </c>
      <c r="M1728">
        <v>1222</v>
      </c>
      <c r="N1728" s="128">
        <v>0.76851917739984343</v>
      </c>
      <c r="O1728" s="1">
        <v>43272</v>
      </c>
      <c r="P1728">
        <f t="shared" si="52"/>
        <v>0</v>
      </c>
      <c r="Q1728" s="1"/>
      <c r="S1728">
        <v>155683</v>
      </c>
    </row>
    <row r="1729" spans="1:19" x14ac:dyDescent="0.3">
      <c r="A1729">
        <v>155686</v>
      </c>
      <c r="C1729" t="s">
        <v>113</v>
      </c>
      <c r="D1729" t="s">
        <v>129</v>
      </c>
      <c r="E1729" t="s">
        <v>112</v>
      </c>
      <c r="F1729" t="s">
        <v>61</v>
      </c>
      <c r="G1729" t="s">
        <v>112</v>
      </c>
      <c r="H1729" t="s">
        <v>61</v>
      </c>
      <c r="I1729">
        <f t="shared" si="53"/>
        <v>0</v>
      </c>
      <c r="J1729">
        <v>155686</v>
      </c>
      <c r="K1729">
        <v>25</v>
      </c>
      <c r="L1729">
        <v>905</v>
      </c>
      <c r="M1729">
        <v>873</v>
      </c>
      <c r="N1729" s="128">
        <v>0.31874097315603361</v>
      </c>
      <c r="O1729" s="1">
        <v>43283</v>
      </c>
      <c r="P1729">
        <f t="shared" si="52"/>
        <v>0</v>
      </c>
      <c r="Q1729" s="1"/>
      <c r="S1729">
        <v>155686</v>
      </c>
    </row>
    <row r="1730" spans="1:19" x14ac:dyDescent="0.3">
      <c r="A1730">
        <v>155699</v>
      </c>
      <c r="C1730" t="s">
        <v>113</v>
      </c>
      <c r="D1730" t="s">
        <v>129</v>
      </c>
      <c r="E1730" t="s">
        <v>112</v>
      </c>
      <c r="F1730" t="s">
        <v>61</v>
      </c>
      <c r="G1730" t="s">
        <v>112</v>
      </c>
      <c r="H1730" t="s">
        <v>61</v>
      </c>
      <c r="I1730">
        <f t="shared" si="53"/>
        <v>0</v>
      </c>
      <c r="J1730">
        <v>155699</v>
      </c>
      <c r="K1730">
        <v>26</v>
      </c>
      <c r="L1730">
        <v>984</v>
      </c>
      <c r="M1730">
        <v>1086</v>
      </c>
      <c r="N1730" s="128">
        <v>-0.81671871246697092</v>
      </c>
      <c r="O1730" s="1">
        <v>43243</v>
      </c>
      <c r="P1730">
        <f t="shared" ref="P1730:P1793" si="54">IF(J1730=S1730,0,1)</f>
        <v>0</v>
      </c>
      <c r="Q1730" s="1"/>
      <c r="S1730">
        <v>155699</v>
      </c>
    </row>
    <row r="1731" spans="1:19" x14ac:dyDescent="0.3">
      <c r="A1731">
        <v>155717</v>
      </c>
      <c r="C1731" t="s">
        <v>113</v>
      </c>
      <c r="D1731" t="s">
        <v>129</v>
      </c>
      <c r="E1731" t="s">
        <v>112</v>
      </c>
      <c r="F1731" t="s">
        <v>61</v>
      </c>
      <c r="G1731" t="s">
        <v>112</v>
      </c>
      <c r="H1731" t="s">
        <v>61</v>
      </c>
      <c r="I1731">
        <f t="shared" ref="I1731:I1757" si="55">IF(A1731=S1731,0,1)</f>
        <v>0</v>
      </c>
      <c r="J1731">
        <v>155717</v>
      </c>
      <c r="K1731">
        <v>25</v>
      </c>
      <c r="L1731">
        <v>880</v>
      </c>
      <c r="M1731">
        <v>838</v>
      </c>
      <c r="N1731" s="128">
        <v>0.43582027601950812</v>
      </c>
      <c r="O1731" s="1">
        <v>43124</v>
      </c>
      <c r="P1731">
        <f t="shared" si="54"/>
        <v>0</v>
      </c>
      <c r="Q1731" s="1"/>
      <c r="S1731">
        <v>155717</v>
      </c>
    </row>
    <row r="1732" spans="1:19" x14ac:dyDescent="0.3">
      <c r="A1732">
        <v>155760</v>
      </c>
      <c r="C1732" t="s">
        <v>113</v>
      </c>
      <c r="D1732" t="s">
        <v>129</v>
      </c>
      <c r="E1732" t="s">
        <v>112</v>
      </c>
      <c r="F1732" t="s">
        <v>61</v>
      </c>
      <c r="G1732" t="s">
        <v>114</v>
      </c>
      <c r="H1732" t="s">
        <v>60</v>
      </c>
      <c r="I1732">
        <f t="shared" si="55"/>
        <v>0</v>
      </c>
      <c r="J1732">
        <v>155760</v>
      </c>
      <c r="K1732">
        <v>27</v>
      </c>
      <c r="L1732">
        <v>1230</v>
      </c>
      <c r="M1732">
        <v>1171</v>
      </c>
      <c r="N1732" s="128">
        <v>0.43812423421081947</v>
      </c>
      <c r="O1732" s="1">
        <v>43321</v>
      </c>
      <c r="P1732">
        <f t="shared" si="54"/>
        <v>0</v>
      </c>
      <c r="Q1732" s="1"/>
      <c r="S1732">
        <v>155760</v>
      </c>
    </row>
    <row r="1733" spans="1:19" x14ac:dyDescent="0.3">
      <c r="A1733">
        <v>155811</v>
      </c>
      <c r="C1733" t="s">
        <v>113</v>
      </c>
      <c r="D1733" t="s">
        <v>129</v>
      </c>
      <c r="E1733" t="s">
        <v>112</v>
      </c>
      <c r="F1733" t="s">
        <v>61</v>
      </c>
      <c r="G1733" t="s">
        <v>112</v>
      </c>
      <c r="H1733" t="s">
        <v>61</v>
      </c>
      <c r="I1733">
        <f t="shared" si="55"/>
        <v>0</v>
      </c>
      <c r="J1733">
        <v>155811</v>
      </c>
      <c r="K1733">
        <v>24</v>
      </c>
      <c r="L1733">
        <v>680</v>
      </c>
      <c r="M1733">
        <v>741</v>
      </c>
      <c r="N1733" s="128">
        <v>-0.7158364137769172</v>
      </c>
      <c r="O1733" s="1">
        <v>43171</v>
      </c>
      <c r="P1733">
        <f t="shared" si="54"/>
        <v>0</v>
      </c>
      <c r="Q1733" s="1"/>
      <c r="S1733">
        <v>155811</v>
      </c>
    </row>
    <row r="1734" spans="1:19" x14ac:dyDescent="0.3">
      <c r="A1734">
        <v>155812</v>
      </c>
      <c r="C1734" t="s">
        <v>113</v>
      </c>
      <c r="D1734" t="s">
        <v>129</v>
      </c>
      <c r="E1734" t="s">
        <v>112</v>
      </c>
      <c r="F1734" t="s">
        <v>61</v>
      </c>
      <c r="G1734" t="s">
        <v>112</v>
      </c>
      <c r="H1734" t="s">
        <v>61</v>
      </c>
      <c r="I1734">
        <f t="shared" si="55"/>
        <v>0</v>
      </c>
      <c r="J1734">
        <v>155812</v>
      </c>
      <c r="K1734">
        <v>25</v>
      </c>
      <c r="L1734">
        <v>827</v>
      </c>
      <c r="M1734">
        <v>819</v>
      </c>
      <c r="N1734" s="128">
        <v>8.4939215373997984E-2</v>
      </c>
      <c r="O1734" s="1">
        <v>43243</v>
      </c>
      <c r="P1734">
        <f t="shared" si="54"/>
        <v>0</v>
      </c>
      <c r="Q1734" s="1"/>
      <c r="S1734">
        <v>155812</v>
      </c>
    </row>
    <row r="1735" spans="1:19" x14ac:dyDescent="0.3">
      <c r="A1735">
        <v>155818</v>
      </c>
      <c r="C1735" t="s">
        <v>113</v>
      </c>
      <c r="D1735" t="s">
        <v>129</v>
      </c>
      <c r="E1735" t="s">
        <v>112</v>
      </c>
      <c r="F1735" t="s">
        <v>61</v>
      </c>
      <c r="G1735" t="s">
        <v>112</v>
      </c>
      <c r="H1735" t="s">
        <v>61</v>
      </c>
      <c r="I1735">
        <f t="shared" si="55"/>
        <v>0</v>
      </c>
      <c r="J1735">
        <v>155818</v>
      </c>
      <c r="K1735">
        <v>26</v>
      </c>
      <c r="L1735">
        <v>1077</v>
      </c>
      <c r="M1735">
        <v>958</v>
      </c>
      <c r="N1735" s="128">
        <v>1.0801488608514114</v>
      </c>
      <c r="O1735" s="1">
        <v>43308</v>
      </c>
      <c r="P1735">
        <f t="shared" si="54"/>
        <v>0</v>
      </c>
      <c r="Q1735" s="1"/>
      <c r="S1735">
        <v>155818</v>
      </c>
    </row>
    <row r="1736" spans="1:19" x14ac:dyDescent="0.3">
      <c r="A1736">
        <v>155822</v>
      </c>
      <c r="C1736" t="s">
        <v>113</v>
      </c>
      <c r="D1736" t="s">
        <v>129</v>
      </c>
      <c r="E1736" t="s">
        <v>112</v>
      </c>
      <c r="F1736" t="s">
        <v>61</v>
      </c>
      <c r="G1736" t="s">
        <v>112</v>
      </c>
      <c r="H1736" t="s">
        <v>61</v>
      </c>
      <c r="I1736">
        <f t="shared" si="55"/>
        <v>0</v>
      </c>
      <c r="J1736">
        <v>155822</v>
      </c>
      <c r="K1736">
        <v>25</v>
      </c>
      <c r="L1736">
        <v>760</v>
      </c>
      <c r="M1736">
        <v>838</v>
      </c>
      <c r="N1736" s="128">
        <v>-0.80938051260765798</v>
      </c>
      <c r="O1736" s="1">
        <v>43257</v>
      </c>
      <c r="P1736">
        <f t="shared" si="54"/>
        <v>0</v>
      </c>
      <c r="Q1736" s="1"/>
      <c r="S1736">
        <v>155822</v>
      </c>
    </row>
    <row r="1737" spans="1:19" x14ac:dyDescent="0.3">
      <c r="A1737">
        <v>155839</v>
      </c>
      <c r="C1737" t="s">
        <v>113</v>
      </c>
      <c r="D1737" t="s">
        <v>129</v>
      </c>
      <c r="E1737" t="s">
        <v>112</v>
      </c>
      <c r="F1737" t="s">
        <v>61</v>
      </c>
      <c r="G1737" t="s">
        <v>112</v>
      </c>
      <c r="H1737" t="s">
        <v>61</v>
      </c>
      <c r="I1737">
        <f t="shared" si="55"/>
        <v>0</v>
      </c>
      <c r="J1737">
        <v>155839</v>
      </c>
      <c r="K1737">
        <v>24</v>
      </c>
      <c r="L1737">
        <v>695</v>
      </c>
      <c r="M1737">
        <v>706</v>
      </c>
      <c r="N1737" s="128">
        <v>-0.13548466559921174</v>
      </c>
      <c r="O1737" s="1">
        <v>43342</v>
      </c>
      <c r="P1737">
        <f t="shared" si="54"/>
        <v>0</v>
      </c>
      <c r="Q1737" s="1"/>
      <c r="S1737">
        <v>155839</v>
      </c>
    </row>
    <row r="1738" spans="1:19" x14ac:dyDescent="0.3">
      <c r="A1738">
        <v>155842</v>
      </c>
      <c r="C1738" t="s">
        <v>113</v>
      </c>
      <c r="D1738" t="s">
        <v>129</v>
      </c>
      <c r="E1738" t="s">
        <v>112</v>
      </c>
      <c r="F1738" t="s">
        <v>61</v>
      </c>
      <c r="G1738" t="s">
        <v>112</v>
      </c>
      <c r="H1738" t="s">
        <v>61</v>
      </c>
      <c r="I1738">
        <f t="shared" si="55"/>
        <v>0</v>
      </c>
      <c r="J1738">
        <v>155842</v>
      </c>
      <c r="K1738">
        <v>23</v>
      </c>
      <c r="L1738">
        <v>693</v>
      </c>
      <c r="M1738">
        <v>606</v>
      </c>
      <c r="N1738" s="128">
        <v>1.248385708136031</v>
      </c>
      <c r="O1738" s="1">
        <v>43313</v>
      </c>
      <c r="P1738">
        <f t="shared" si="54"/>
        <v>0</v>
      </c>
      <c r="Q1738" s="1"/>
      <c r="S1738">
        <v>155842</v>
      </c>
    </row>
    <row r="1739" spans="1:19" x14ac:dyDescent="0.3">
      <c r="A1739">
        <v>155935</v>
      </c>
      <c r="C1739" t="s">
        <v>113</v>
      </c>
      <c r="D1739" t="s">
        <v>129</v>
      </c>
      <c r="E1739" t="s">
        <v>112</v>
      </c>
      <c r="F1739" t="s">
        <v>61</v>
      </c>
      <c r="G1739" t="s">
        <v>112</v>
      </c>
      <c r="H1739" t="s">
        <v>61</v>
      </c>
      <c r="I1739">
        <f t="shared" si="55"/>
        <v>0</v>
      </c>
      <c r="J1739">
        <v>155935</v>
      </c>
      <c r="K1739">
        <v>25</v>
      </c>
      <c r="L1739">
        <v>908</v>
      </c>
      <c r="M1739">
        <v>897</v>
      </c>
      <c r="N1739" s="128">
        <v>0.10663564538800833</v>
      </c>
      <c r="O1739" s="1">
        <v>43223</v>
      </c>
      <c r="P1739">
        <f t="shared" si="54"/>
        <v>0</v>
      </c>
      <c r="Q1739" s="1"/>
      <c r="S1739">
        <v>155935</v>
      </c>
    </row>
    <row r="1740" spans="1:19" x14ac:dyDescent="0.3">
      <c r="A1740">
        <v>155942</v>
      </c>
      <c r="C1740" t="s">
        <v>113</v>
      </c>
      <c r="D1740" t="s">
        <v>129</v>
      </c>
      <c r="E1740" t="s">
        <v>112</v>
      </c>
      <c r="F1740" t="s">
        <v>61</v>
      </c>
      <c r="G1740" t="s">
        <v>112</v>
      </c>
      <c r="H1740" t="s">
        <v>61</v>
      </c>
      <c r="I1740">
        <f t="shared" si="55"/>
        <v>0</v>
      </c>
      <c r="J1740">
        <v>155942</v>
      </c>
      <c r="K1740">
        <v>26</v>
      </c>
      <c r="L1740">
        <v>570</v>
      </c>
      <c r="M1740">
        <v>1060</v>
      </c>
      <c r="N1740" s="128">
        <v>-4.0196882690730105</v>
      </c>
      <c r="O1740" s="1">
        <v>43326</v>
      </c>
      <c r="P1740">
        <f t="shared" si="54"/>
        <v>0</v>
      </c>
      <c r="Q1740" s="1"/>
      <c r="S1740">
        <v>155942</v>
      </c>
    </row>
    <row r="1741" spans="1:19" x14ac:dyDescent="0.3">
      <c r="A1741">
        <v>155957</v>
      </c>
      <c r="C1741" t="s">
        <v>111</v>
      </c>
      <c r="D1741" t="s">
        <v>130</v>
      </c>
      <c r="E1741" t="s">
        <v>112</v>
      </c>
      <c r="F1741" t="s">
        <v>61</v>
      </c>
      <c r="G1741" t="s">
        <v>112</v>
      </c>
      <c r="H1741" t="s">
        <v>61</v>
      </c>
      <c r="I1741">
        <f t="shared" si="55"/>
        <v>0</v>
      </c>
      <c r="J1741">
        <v>155957</v>
      </c>
      <c r="K1741">
        <v>24</v>
      </c>
      <c r="L1741">
        <v>580</v>
      </c>
      <c r="M1741">
        <v>741</v>
      </c>
      <c r="N1741" s="128">
        <v>-1.8893387314439944</v>
      </c>
      <c r="O1741" s="1">
        <v>43244</v>
      </c>
      <c r="P1741">
        <f t="shared" si="54"/>
        <v>0</v>
      </c>
      <c r="Q1741" s="1"/>
      <c r="S1741">
        <v>155957</v>
      </c>
    </row>
    <row r="1742" spans="1:19" x14ac:dyDescent="0.3">
      <c r="A1742">
        <v>155958</v>
      </c>
      <c r="C1742" t="s">
        <v>111</v>
      </c>
      <c r="D1742" t="s">
        <v>130</v>
      </c>
      <c r="E1742" t="s">
        <v>112</v>
      </c>
      <c r="F1742" t="s">
        <v>61</v>
      </c>
      <c r="G1742" t="s">
        <v>112</v>
      </c>
      <c r="H1742" t="s">
        <v>61</v>
      </c>
      <c r="I1742">
        <f t="shared" si="55"/>
        <v>0</v>
      </c>
      <c r="J1742">
        <v>155958</v>
      </c>
      <c r="K1742">
        <v>24</v>
      </c>
      <c r="L1742">
        <v>605</v>
      </c>
      <c r="M1742">
        <v>763</v>
      </c>
      <c r="N1742" s="128">
        <v>-1.8006724029859251</v>
      </c>
      <c r="O1742" s="1">
        <v>43232</v>
      </c>
      <c r="P1742">
        <f t="shared" si="54"/>
        <v>0</v>
      </c>
      <c r="Q1742" s="1"/>
      <c r="S1742">
        <v>155958</v>
      </c>
    </row>
    <row r="1743" spans="1:19" x14ac:dyDescent="0.3">
      <c r="A1743">
        <v>155970</v>
      </c>
      <c r="C1743" t="s">
        <v>113</v>
      </c>
      <c r="D1743" t="s">
        <v>129</v>
      </c>
      <c r="E1743" t="s">
        <v>112</v>
      </c>
      <c r="F1743" t="s">
        <v>61</v>
      </c>
      <c r="G1743" t="s">
        <v>112</v>
      </c>
      <c r="H1743" t="s">
        <v>61</v>
      </c>
      <c r="I1743">
        <f t="shared" si="55"/>
        <v>0</v>
      </c>
      <c r="J1743">
        <v>155970</v>
      </c>
      <c r="K1743">
        <v>25</v>
      </c>
      <c r="L1743">
        <v>874</v>
      </c>
      <c r="M1743">
        <v>873</v>
      </c>
      <c r="N1743" s="128">
        <v>9.9606554111260504E-3</v>
      </c>
      <c r="O1743" s="1">
        <v>43328</v>
      </c>
      <c r="P1743">
        <f t="shared" si="54"/>
        <v>0</v>
      </c>
      <c r="Q1743" s="1"/>
      <c r="S1743">
        <v>155970</v>
      </c>
    </row>
    <row r="1744" spans="1:19" x14ac:dyDescent="0.3">
      <c r="A1744">
        <v>156000</v>
      </c>
      <c r="C1744" t="s">
        <v>113</v>
      </c>
      <c r="D1744" t="s">
        <v>129</v>
      </c>
      <c r="E1744" t="s">
        <v>114</v>
      </c>
      <c r="F1744" t="s">
        <v>60</v>
      </c>
      <c r="G1744" t="s">
        <v>112</v>
      </c>
      <c r="H1744" t="s">
        <v>61</v>
      </c>
      <c r="I1744">
        <f t="shared" si="55"/>
        <v>0</v>
      </c>
      <c r="J1744">
        <v>156000</v>
      </c>
      <c r="K1744">
        <v>24</v>
      </c>
      <c r="L1744">
        <v>450</v>
      </c>
      <c r="M1744">
        <v>688</v>
      </c>
      <c r="N1744" s="128">
        <v>-3.0080889787664304</v>
      </c>
      <c r="O1744" s="1">
        <v>43220</v>
      </c>
      <c r="P1744">
        <f t="shared" si="54"/>
        <v>0</v>
      </c>
      <c r="Q1744" s="1"/>
      <c r="S1744">
        <v>156000</v>
      </c>
    </row>
    <row r="1745" spans="1:19" x14ac:dyDescent="0.3">
      <c r="A1745">
        <v>156070</v>
      </c>
      <c r="C1745" t="s">
        <v>113</v>
      </c>
      <c r="D1745" t="s">
        <v>129</v>
      </c>
      <c r="E1745" t="s">
        <v>112</v>
      </c>
      <c r="F1745" t="s">
        <v>61</v>
      </c>
      <c r="G1745" t="s">
        <v>112</v>
      </c>
      <c r="H1745" t="s">
        <v>61</v>
      </c>
      <c r="I1745">
        <f t="shared" si="55"/>
        <v>0</v>
      </c>
      <c r="J1745">
        <v>156070</v>
      </c>
      <c r="K1745">
        <v>22</v>
      </c>
      <c r="L1745">
        <v>410</v>
      </c>
      <c r="M1745">
        <v>484</v>
      </c>
      <c r="N1745" s="128">
        <v>-1.3295005389867049</v>
      </c>
      <c r="O1745" s="1">
        <v>43234</v>
      </c>
      <c r="P1745">
        <f t="shared" si="54"/>
        <v>0</v>
      </c>
      <c r="Q1745" s="1"/>
      <c r="S1745">
        <v>156070</v>
      </c>
    </row>
    <row r="1746" spans="1:19" x14ac:dyDescent="0.3">
      <c r="A1746">
        <v>156081</v>
      </c>
      <c r="C1746" t="s">
        <v>113</v>
      </c>
      <c r="D1746" t="s">
        <v>129</v>
      </c>
      <c r="E1746" t="s">
        <v>114</v>
      </c>
      <c r="F1746" t="s">
        <v>60</v>
      </c>
      <c r="G1746" t="s">
        <v>112</v>
      </c>
      <c r="H1746" t="s">
        <v>61</v>
      </c>
      <c r="I1746">
        <f t="shared" si="55"/>
        <v>0</v>
      </c>
      <c r="J1746">
        <v>156081</v>
      </c>
      <c r="K1746">
        <v>27</v>
      </c>
      <c r="L1746">
        <v>1100</v>
      </c>
      <c r="M1746">
        <v>1222</v>
      </c>
      <c r="N1746" s="128">
        <v>-0.86814203372945276</v>
      </c>
      <c r="O1746" s="1">
        <v>43216</v>
      </c>
      <c r="P1746">
        <f t="shared" si="54"/>
        <v>0</v>
      </c>
      <c r="Q1746" s="1"/>
      <c r="S1746">
        <v>156081</v>
      </c>
    </row>
    <row r="1747" spans="1:19" x14ac:dyDescent="0.3">
      <c r="A1747">
        <v>156133</v>
      </c>
      <c r="C1747" t="s">
        <v>113</v>
      </c>
      <c r="D1747" t="s">
        <v>129</v>
      </c>
      <c r="E1747" t="s">
        <v>112</v>
      </c>
      <c r="F1747" t="s">
        <v>61</v>
      </c>
      <c r="G1747" t="s">
        <v>112</v>
      </c>
      <c r="H1747" t="s">
        <v>61</v>
      </c>
      <c r="I1747">
        <f t="shared" si="55"/>
        <v>0</v>
      </c>
      <c r="J1747">
        <v>156133</v>
      </c>
      <c r="K1747">
        <v>24</v>
      </c>
      <c r="L1747">
        <v>967</v>
      </c>
      <c r="M1747">
        <v>759</v>
      </c>
      <c r="N1747" s="128">
        <v>2.3829982242080536</v>
      </c>
      <c r="O1747" s="1">
        <v>43342</v>
      </c>
      <c r="P1747">
        <f t="shared" si="54"/>
        <v>0</v>
      </c>
      <c r="Q1747" s="1"/>
      <c r="S1747">
        <v>156133</v>
      </c>
    </row>
    <row r="1748" spans="1:19" x14ac:dyDescent="0.3">
      <c r="A1748">
        <v>156207</v>
      </c>
      <c r="C1748" t="s">
        <v>113</v>
      </c>
      <c r="D1748" t="s">
        <v>129</v>
      </c>
      <c r="E1748" t="s">
        <v>112</v>
      </c>
      <c r="F1748" t="s">
        <v>61</v>
      </c>
      <c r="G1748" t="s">
        <v>112</v>
      </c>
      <c r="H1748" t="s">
        <v>61</v>
      </c>
      <c r="I1748">
        <f t="shared" si="55"/>
        <v>0</v>
      </c>
      <c r="J1748">
        <v>156207</v>
      </c>
      <c r="K1748">
        <v>27</v>
      </c>
      <c r="L1748">
        <v>550</v>
      </c>
      <c r="M1748">
        <v>1104</v>
      </c>
      <c r="N1748" s="128">
        <v>-4.3635790800252048</v>
      </c>
      <c r="O1748" s="1">
        <v>43244</v>
      </c>
      <c r="P1748">
        <f t="shared" si="54"/>
        <v>0</v>
      </c>
      <c r="Q1748" s="1"/>
      <c r="S1748">
        <v>156207</v>
      </c>
    </row>
    <row r="1749" spans="1:19" x14ac:dyDescent="0.3">
      <c r="A1749">
        <v>156224</v>
      </c>
      <c r="C1749" t="s">
        <v>111</v>
      </c>
      <c r="D1749" t="s">
        <v>130</v>
      </c>
      <c r="E1749" t="s">
        <v>112</v>
      </c>
      <c r="F1749" t="s">
        <v>61</v>
      </c>
      <c r="G1749" t="s">
        <v>112</v>
      </c>
      <c r="H1749" t="s">
        <v>61</v>
      </c>
      <c r="I1749">
        <f t="shared" si="55"/>
        <v>0</v>
      </c>
      <c r="J1749">
        <v>156224</v>
      </c>
      <c r="K1749">
        <v>24</v>
      </c>
      <c r="L1749">
        <v>630</v>
      </c>
      <c r="M1749">
        <v>671</v>
      </c>
      <c r="N1749" s="128">
        <v>-0.53132897038812932</v>
      </c>
      <c r="O1749" s="1">
        <v>43300</v>
      </c>
      <c r="P1749">
        <f t="shared" si="54"/>
        <v>0</v>
      </c>
      <c r="Q1749" s="1"/>
      <c r="S1749">
        <v>156224</v>
      </c>
    </row>
    <row r="1750" spans="1:19" x14ac:dyDescent="0.3">
      <c r="A1750">
        <v>156225</v>
      </c>
      <c r="C1750" t="s">
        <v>113</v>
      </c>
      <c r="D1750" t="s">
        <v>129</v>
      </c>
      <c r="E1750" t="s">
        <v>112</v>
      </c>
      <c r="F1750" t="s">
        <v>61</v>
      </c>
      <c r="G1750" t="s">
        <v>112</v>
      </c>
      <c r="H1750" t="s">
        <v>61</v>
      </c>
      <c r="I1750">
        <f t="shared" si="55"/>
        <v>0</v>
      </c>
      <c r="J1750">
        <v>156225</v>
      </c>
      <c r="K1750">
        <v>26</v>
      </c>
      <c r="L1750">
        <v>1070</v>
      </c>
      <c r="M1750">
        <v>1086</v>
      </c>
      <c r="N1750" s="128">
        <v>-0.12811273921050526</v>
      </c>
      <c r="O1750" s="1">
        <v>43261</v>
      </c>
      <c r="P1750">
        <f t="shared" si="54"/>
        <v>0</v>
      </c>
      <c r="Q1750" s="1"/>
      <c r="S1750">
        <v>156225</v>
      </c>
    </row>
    <row r="1751" spans="1:19" x14ac:dyDescent="0.3">
      <c r="A1751">
        <v>156261</v>
      </c>
      <c r="C1751" t="s">
        <v>113</v>
      </c>
      <c r="D1751" t="s">
        <v>129</v>
      </c>
      <c r="E1751" t="s">
        <v>112</v>
      </c>
      <c r="F1751" t="s">
        <v>61</v>
      </c>
      <c r="G1751" t="s">
        <v>112</v>
      </c>
      <c r="H1751" t="s">
        <v>61</v>
      </c>
      <c r="I1751">
        <f t="shared" si="55"/>
        <v>0</v>
      </c>
      <c r="J1751">
        <v>156261</v>
      </c>
      <c r="K1751">
        <v>27</v>
      </c>
      <c r="L1751">
        <v>517</v>
      </c>
      <c r="M1751">
        <v>1104</v>
      </c>
      <c r="N1751" s="128">
        <v>-4.6235034656584748</v>
      </c>
      <c r="O1751" s="1">
        <v>43333</v>
      </c>
      <c r="P1751">
        <f t="shared" si="54"/>
        <v>0</v>
      </c>
      <c r="Q1751" s="1"/>
      <c r="S1751">
        <v>156261</v>
      </c>
    </row>
    <row r="1752" spans="1:19" x14ac:dyDescent="0.3">
      <c r="A1752">
        <v>156268</v>
      </c>
      <c r="C1752" t="s">
        <v>113</v>
      </c>
      <c r="D1752" t="s">
        <v>129</v>
      </c>
      <c r="E1752" t="s">
        <v>112</v>
      </c>
      <c r="F1752" t="s">
        <v>61</v>
      </c>
      <c r="G1752" t="s">
        <v>114</v>
      </c>
      <c r="H1752" t="s">
        <v>60</v>
      </c>
      <c r="I1752">
        <f t="shared" si="55"/>
        <v>0</v>
      </c>
      <c r="J1752">
        <v>156268</v>
      </c>
      <c r="K1752">
        <v>25</v>
      </c>
      <c r="L1752">
        <v>965</v>
      </c>
      <c r="M1752">
        <v>913</v>
      </c>
      <c r="N1752" s="128">
        <v>0.49526167912757746</v>
      </c>
      <c r="O1752" s="1">
        <v>43321</v>
      </c>
      <c r="P1752">
        <f t="shared" si="54"/>
        <v>0</v>
      </c>
      <c r="Q1752" s="1"/>
      <c r="S1752">
        <v>156268</v>
      </c>
    </row>
    <row r="1753" spans="1:19" x14ac:dyDescent="0.3">
      <c r="A1753">
        <v>156281</v>
      </c>
      <c r="C1753" t="s">
        <v>113</v>
      </c>
      <c r="D1753" t="s">
        <v>129</v>
      </c>
      <c r="E1753" t="s">
        <v>112</v>
      </c>
      <c r="F1753" t="s">
        <v>61</v>
      </c>
      <c r="G1753" t="s">
        <v>112</v>
      </c>
      <c r="H1753" t="s">
        <v>61</v>
      </c>
      <c r="I1753">
        <f t="shared" si="55"/>
        <v>0</v>
      </c>
      <c r="J1753">
        <v>156281</v>
      </c>
      <c r="K1753">
        <v>24</v>
      </c>
      <c r="L1753">
        <v>700</v>
      </c>
      <c r="M1753">
        <v>763</v>
      </c>
      <c r="N1753" s="128">
        <v>-0.71798962903869168</v>
      </c>
      <c r="O1753" s="1">
        <v>43237</v>
      </c>
      <c r="P1753">
        <f t="shared" si="54"/>
        <v>0</v>
      </c>
      <c r="Q1753" s="1"/>
      <c r="S1753">
        <v>156281</v>
      </c>
    </row>
    <row r="1754" spans="1:19" x14ac:dyDescent="0.3">
      <c r="A1754">
        <v>156296</v>
      </c>
      <c r="B1754" s="8" t="s">
        <v>154</v>
      </c>
      <c r="C1754" t="s">
        <v>113</v>
      </c>
      <c r="D1754" t="s">
        <v>129</v>
      </c>
      <c r="E1754" t="s">
        <v>112</v>
      </c>
      <c r="F1754" t="s">
        <v>61</v>
      </c>
      <c r="G1754" t="s">
        <v>112</v>
      </c>
      <c r="H1754" t="s">
        <v>61</v>
      </c>
      <c r="I1754">
        <f t="shared" si="55"/>
        <v>0</v>
      </c>
      <c r="J1754">
        <v>156296</v>
      </c>
      <c r="K1754">
        <v>25</v>
      </c>
      <c r="L1754" s="8" t="s">
        <v>67</v>
      </c>
      <c r="M1754">
        <v>917</v>
      </c>
      <c r="N1754" s="128"/>
      <c r="O1754" s="1">
        <v>43329</v>
      </c>
      <c r="P1754">
        <f t="shared" si="54"/>
        <v>0</v>
      </c>
      <c r="Q1754" s="1"/>
      <c r="S1754">
        <v>156296</v>
      </c>
    </row>
    <row r="1755" spans="1:19" x14ac:dyDescent="0.3">
      <c r="A1755">
        <v>156300</v>
      </c>
      <c r="B1755" s="8" t="s">
        <v>156</v>
      </c>
      <c r="C1755" t="s">
        <v>113</v>
      </c>
      <c r="D1755" t="s">
        <v>129</v>
      </c>
      <c r="E1755" t="s">
        <v>112</v>
      </c>
      <c r="F1755" t="s">
        <v>61</v>
      </c>
      <c r="G1755" t="s">
        <v>112</v>
      </c>
      <c r="H1755" t="s">
        <v>61</v>
      </c>
      <c r="I1755">
        <f t="shared" si="55"/>
        <v>0</v>
      </c>
      <c r="J1755">
        <v>156300</v>
      </c>
      <c r="K1755">
        <v>26</v>
      </c>
      <c r="L1755" s="8" t="s">
        <v>67</v>
      </c>
      <c r="M1755">
        <v>1017</v>
      </c>
      <c r="N1755" s="128"/>
      <c r="O1755" s="1">
        <v>43318</v>
      </c>
      <c r="P1755">
        <f t="shared" si="54"/>
        <v>0</v>
      </c>
      <c r="Q1755" s="1"/>
      <c r="S1755">
        <v>156300</v>
      </c>
    </row>
    <row r="1756" spans="1:19" x14ac:dyDescent="0.3">
      <c r="A1756">
        <v>156426</v>
      </c>
      <c r="B1756" s="8" t="s">
        <v>157</v>
      </c>
      <c r="C1756" t="s">
        <v>113</v>
      </c>
      <c r="D1756" t="s">
        <v>129</v>
      </c>
      <c r="E1756" t="s">
        <v>112</v>
      </c>
      <c r="F1756" t="s">
        <v>61</v>
      </c>
      <c r="G1756" t="s">
        <v>112</v>
      </c>
      <c r="H1756" t="s">
        <v>61</v>
      </c>
      <c r="I1756">
        <f t="shared" si="55"/>
        <v>0</v>
      </c>
      <c r="J1756">
        <v>156426</v>
      </c>
      <c r="K1756">
        <v>24</v>
      </c>
      <c r="L1756" s="8" t="s">
        <v>67</v>
      </c>
      <c r="M1756">
        <v>741</v>
      </c>
      <c r="N1756" s="128"/>
      <c r="O1756" s="1">
        <v>43311</v>
      </c>
      <c r="P1756">
        <f t="shared" si="54"/>
        <v>0</v>
      </c>
      <c r="Q1756" s="1"/>
      <c r="S1756">
        <v>156426</v>
      </c>
    </row>
    <row r="1757" spans="1:19" x14ac:dyDescent="0.3">
      <c r="A1757">
        <v>156489</v>
      </c>
      <c r="C1757" t="s">
        <v>113</v>
      </c>
      <c r="D1757" t="s">
        <v>129</v>
      </c>
      <c r="E1757" t="s">
        <v>112</v>
      </c>
      <c r="F1757" t="s">
        <v>61</v>
      </c>
      <c r="G1757" t="s">
        <v>112</v>
      </c>
      <c r="H1757" t="s">
        <v>61</v>
      </c>
      <c r="I1757">
        <f t="shared" si="55"/>
        <v>0</v>
      </c>
      <c r="J1757">
        <v>156489</v>
      </c>
      <c r="K1757">
        <v>27</v>
      </c>
      <c r="L1757">
        <v>1145</v>
      </c>
      <c r="M1757">
        <v>1148</v>
      </c>
      <c r="N1757" s="128">
        <v>-2.2723829722769276E-2</v>
      </c>
      <c r="O1757" s="1">
        <v>43288</v>
      </c>
      <c r="P1757">
        <f t="shared" si="54"/>
        <v>0</v>
      </c>
      <c r="Q1757" s="1"/>
      <c r="S1757">
        <v>156489</v>
      </c>
    </row>
    <row r="1758" spans="1:19" x14ac:dyDescent="0.3">
      <c r="A1758">
        <v>156500</v>
      </c>
      <c r="C1758" t="s">
        <v>113</v>
      </c>
      <c r="D1758" t="s">
        <v>129</v>
      </c>
      <c r="E1758" t="s">
        <v>112</v>
      </c>
      <c r="F1758" t="s">
        <v>61</v>
      </c>
      <c r="G1758" t="s">
        <v>112</v>
      </c>
      <c r="H1758" t="s">
        <v>61</v>
      </c>
      <c r="I1758">
        <f>IF(A1758=S1758,0,1)</f>
        <v>0</v>
      </c>
      <c r="J1758">
        <v>156500</v>
      </c>
      <c r="K1758">
        <v>27</v>
      </c>
      <c r="L1758">
        <v>939</v>
      </c>
      <c r="M1758">
        <v>1148</v>
      </c>
      <c r="N1758" s="128">
        <v>-1.5830934706862596</v>
      </c>
      <c r="O1758" s="1">
        <v>43308</v>
      </c>
      <c r="P1758">
        <f t="shared" si="54"/>
        <v>0</v>
      </c>
      <c r="Q1758" s="1"/>
      <c r="S1758">
        <v>156500</v>
      </c>
    </row>
    <row r="1759" spans="1:19" x14ac:dyDescent="0.3">
      <c r="C1759" s="8" t="s">
        <v>113</v>
      </c>
      <c r="D1759" s="8" t="s">
        <v>129</v>
      </c>
      <c r="E1759" s="8" t="s">
        <v>114</v>
      </c>
      <c r="F1759" s="8" t="s">
        <v>60</v>
      </c>
      <c r="G1759" s="8" t="s">
        <v>112</v>
      </c>
      <c r="H1759" s="8" t="s">
        <v>61</v>
      </c>
      <c r="I1759">
        <f t="shared" ref="I1759:I1815" si="56">IF(A1759=S1759,0,1)</f>
        <v>1</v>
      </c>
      <c r="K1759">
        <v>27</v>
      </c>
      <c r="L1759">
        <v>887</v>
      </c>
      <c r="M1759">
        <v>1108</v>
      </c>
      <c r="N1759" s="128">
        <v>-1.7344215978653272</v>
      </c>
      <c r="O1759" s="1">
        <v>43348</v>
      </c>
      <c r="P1759">
        <f t="shared" si="54"/>
        <v>1</v>
      </c>
      <c r="Q1759" s="1"/>
      <c r="S1759">
        <v>156506</v>
      </c>
    </row>
    <row r="1760" spans="1:19" x14ac:dyDescent="0.3">
      <c r="A1760">
        <v>156640</v>
      </c>
      <c r="C1760" t="s">
        <v>113</v>
      </c>
      <c r="D1760" t="s">
        <v>129</v>
      </c>
      <c r="E1760" t="s">
        <v>112</v>
      </c>
      <c r="F1760" t="s">
        <v>61</v>
      </c>
      <c r="G1760" t="s">
        <v>112</v>
      </c>
      <c r="H1760" t="s">
        <v>61</v>
      </c>
      <c r="I1760">
        <f t="shared" si="56"/>
        <v>0</v>
      </c>
      <c r="J1760">
        <v>156640</v>
      </c>
      <c r="K1760">
        <v>26</v>
      </c>
      <c r="L1760">
        <v>1130</v>
      </c>
      <c r="M1760">
        <v>1064</v>
      </c>
      <c r="N1760" s="128">
        <v>0.53939195815626018</v>
      </c>
      <c r="O1760" s="1">
        <v>43276</v>
      </c>
      <c r="P1760">
        <f t="shared" si="54"/>
        <v>0</v>
      </c>
      <c r="Q1760" s="1"/>
      <c r="S1760">
        <v>156640</v>
      </c>
    </row>
    <row r="1761" spans="1:19" x14ac:dyDescent="0.3">
      <c r="A1761">
        <v>156736</v>
      </c>
      <c r="C1761" t="s">
        <v>113</v>
      </c>
      <c r="D1761" t="s">
        <v>129</v>
      </c>
      <c r="E1761" t="s">
        <v>112</v>
      </c>
      <c r="F1761" t="s">
        <v>61</v>
      </c>
      <c r="G1761" t="s">
        <v>112</v>
      </c>
      <c r="H1761" t="s">
        <v>61</v>
      </c>
      <c r="I1761">
        <f t="shared" si="56"/>
        <v>0</v>
      </c>
      <c r="J1761">
        <v>156736</v>
      </c>
      <c r="K1761">
        <v>22</v>
      </c>
      <c r="L1761">
        <v>520</v>
      </c>
      <c r="M1761">
        <v>543</v>
      </c>
      <c r="N1761" s="128">
        <v>-0.36832412523020258</v>
      </c>
      <c r="O1761" s="1">
        <v>43331</v>
      </c>
      <c r="P1761">
        <f t="shared" si="54"/>
        <v>0</v>
      </c>
      <c r="Q1761" s="1"/>
      <c r="S1761">
        <v>156736</v>
      </c>
    </row>
    <row r="1762" spans="1:19" x14ac:dyDescent="0.3">
      <c r="A1762">
        <v>156749</v>
      </c>
      <c r="C1762" t="s">
        <v>113</v>
      </c>
      <c r="D1762" t="s">
        <v>129</v>
      </c>
      <c r="E1762" t="s">
        <v>112</v>
      </c>
      <c r="F1762" t="s">
        <v>61</v>
      </c>
      <c r="G1762" t="s">
        <v>112</v>
      </c>
      <c r="H1762" t="s">
        <v>61</v>
      </c>
      <c r="I1762">
        <f t="shared" si="56"/>
        <v>0</v>
      </c>
      <c r="J1762">
        <v>156749</v>
      </c>
      <c r="K1762">
        <v>22</v>
      </c>
      <c r="L1762">
        <v>505</v>
      </c>
      <c r="M1762">
        <v>499</v>
      </c>
      <c r="N1762" s="128">
        <v>0.10455693996689029</v>
      </c>
      <c r="O1762" s="1">
        <v>43195</v>
      </c>
      <c r="P1762">
        <f t="shared" si="54"/>
        <v>0</v>
      </c>
      <c r="Q1762" s="1"/>
      <c r="S1762">
        <v>156749</v>
      </c>
    </row>
    <row r="1763" spans="1:19" x14ac:dyDescent="0.3">
      <c r="A1763">
        <v>156779</v>
      </c>
      <c r="C1763" t="s">
        <v>113</v>
      </c>
      <c r="D1763" t="s">
        <v>129</v>
      </c>
      <c r="E1763" t="s">
        <v>112</v>
      </c>
      <c r="F1763" t="s">
        <v>61</v>
      </c>
      <c r="G1763" t="s">
        <v>112</v>
      </c>
      <c r="H1763" t="s">
        <v>61</v>
      </c>
      <c r="I1763">
        <f t="shared" si="56"/>
        <v>0</v>
      </c>
      <c r="J1763">
        <v>156779</v>
      </c>
      <c r="K1763">
        <v>26</v>
      </c>
      <c r="L1763">
        <v>775</v>
      </c>
      <c r="M1763">
        <v>1021</v>
      </c>
      <c r="N1763" s="128">
        <v>-2.0951326491504489</v>
      </c>
      <c r="O1763" s="1">
        <v>43108</v>
      </c>
      <c r="P1763">
        <f t="shared" si="54"/>
        <v>0</v>
      </c>
      <c r="Q1763" s="1"/>
      <c r="S1763">
        <v>156779</v>
      </c>
    </row>
    <row r="1764" spans="1:19" x14ac:dyDescent="0.3">
      <c r="A1764">
        <v>156791</v>
      </c>
      <c r="C1764" t="s">
        <v>113</v>
      </c>
      <c r="D1764" t="s">
        <v>129</v>
      </c>
      <c r="E1764" t="s">
        <v>112</v>
      </c>
      <c r="F1764" t="s">
        <v>61</v>
      </c>
      <c r="G1764" t="s">
        <v>112</v>
      </c>
      <c r="H1764" t="s">
        <v>61</v>
      </c>
      <c r="I1764">
        <f t="shared" si="56"/>
        <v>0</v>
      </c>
      <c r="J1764">
        <v>156791</v>
      </c>
      <c r="K1764">
        <v>27</v>
      </c>
      <c r="L1764">
        <v>890</v>
      </c>
      <c r="M1764">
        <v>1108</v>
      </c>
      <c r="N1764" s="128">
        <v>-1.7108774132789202</v>
      </c>
      <c r="O1764" s="1">
        <v>43250</v>
      </c>
      <c r="P1764">
        <f t="shared" si="54"/>
        <v>0</v>
      </c>
      <c r="Q1764" s="1"/>
      <c r="S1764">
        <v>156791</v>
      </c>
    </row>
    <row r="1765" spans="1:19" x14ac:dyDescent="0.3">
      <c r="A1765">
        <v>156804</v>
      </c>
      <c r="C1765" t="s">
        <v>113</v>
      </c>
      <c r="D1765" t="s">
        <v>129</v>
      </c>
      <c r="E1765" t="s">
        <v>112</v>
      </c>
      <c r="F1765" t="s">
        <v>61</v>
      </c>
      <c r="G1765" t="s">
        <v>114</v>
      </c>
      <c r="H1765" t="s">
        <v>60</v>
      </c>
      <c r="I1765">
        <f t="shared" si="56"/>
        <v>0</v>
      </c>
      <c r="J1765">
        <v>156804</v>
      </c>
      <c r="K1765">
        <v>27</v>
      </c>
      <c r="L1765">
        <v>995</v>
      </c>
      <c r="M1765">
        <v>1131</v>
      </c>
      <c r="N1765" s="128">
        <v>-1.0456310306385268</v>
      </c>
      <c r="O1765" s="1">
        <v>43305</v>
      </c>
      <c r="P1765">
        <f t="shared" si="54"/>
        <v>0</v>
      </c>
      <c r="Q1765" s="1"/>
      <c r="S1765">
        <v>156804</v>
      </c>
    </row>
    <row r="1766" spans="1:19" x14ac:dyDescent="0.3">
      <c r="A1766">
        <v>156861</v>
      </c>
      <c r="C1766" t="s">
        <v>113</v>
      </c>
      <c r="D1766" t="s">
        <v>129</v>
      </c>
      <c r="E1766" t="s">
        <v>112</v>
      </c>
      <c r="F1766" t="s">
        <v>61</v>
      </c>
      <c r="G1766" t="s">
        <v>112</v>
      </c>
      <c r="H1766" t="s">
        <v>61</v>
      </c>
      <c r="I1766">
        <f t="shared" si="56"/>
        <v>0</v>
      </c>
      <c r="J1766">
        <v>156861</v>
      </c>
      <c r="K1766">
        <v>23</v>
      </c>
      <c r="L1766">
        <v>490</v>
      </c>
      <c r="M1766">
        <v>573</v>
      </c>
      <c r="N1766" s="128">
        <v>-1.2595796342666363</v>
      </c>
      <c r="O1766" s="1">
        <v>43266</v>
      </c>
      <c r="P1766">
        <f t="shared" si="54"/>
        <v>0</v>
      </c>
      <c r="Q1766" s="1"/>
      <c r="S1766">
        <v>156861</v>
      </c>
    </row>
    <row r="1767" spans="1:19" x14ac:dyDescent="0.3">
      <c r="A1767">
        <v>156866</v>
      </c>
      <c r="C1767" t="s">
        <v>113</v>
      </c>
      <c r="D1767" t="s">
        <v>129</v>
      </c>
      <c r="E1767" t="s">
        <v>112</v>
      </c>
      <c r="F1767" t="s">
        <v>61</v>
      </c>
      <c r="G1767" t="s">
        <v>112</v>
      </c>
      <c r="H1767" t="s">
        <v>61</v>
      </c>
      <c r="I1767">
        <f t="shared" si="56"/>
        <v>0</v>
      </c>
      <c r="J1767">
        <v>156866</v>
      </c>
      <c r="K1767">
        <v>27</v>
      </c>
      <c r="L1767">
        <v>1120</v>
      </c>
      <c r="M1767">
        <v>1171</v>
      </c>
      <c r="N1767" s="128">
        <v>-0.3787175583856236</v>
      </c>
      <c r="O1767" s="1">
        <v>43336</v>
      </c>
      <c r="P1767">
        <f t="shared" si="54"/>
        <v>0</v>
      </c>
      <c r="Q1767" s="1"/>
      <c r="S1767">
        <v>156866</v>
      </c>
    </row>
    <row r="1768" spans="1:19" x14ac:dyDescent="0.3">
      <c r="A1768">
        <v>156872</v>
      </c>
      <c r="C1768" t="s">
        <v>113</v>
      </c>
      <c r="D1768" t="s">
        <v>129</v>
      </c>
      <c r="E1768" t="s">
        <v>112</v>
      </c>
      <c r="F1768" t="s">
        <v>61</v>
      </c>
      <c r="G1768" t="s">
        <v>112</v>
      </c>
      <c r="H1768" t="s">
        <v>61</v>
      </c>
      <c r="I1768">
        <f t="shared" si="56"/>
        <v>0</v>
      </c>
      <c r="J1768">
        <v>156872</v>
      </c>
      <c r="K1768">
        <v>27</v>
      </c>
      <c r="L1768">
        <v>830</v>
      </c>
      <c r="M1768">
        <v>1082</v>
      </c>
      <c r="N1768" s="128">
        <v>-2.0252350719279915</v>
      </c>
      <c r="O1768" s="1">
        <v>43315</v>
      </c>
      <c r="P1768">
        <f t="shared" si="54"/>
        <v>0</v>
      </c>
      <c r="Q1768" s="1"/>
      <c r="S1768">
        <v>156872</v>
      </c>
    </row>
    <row r="1769" spans="1:19" x14ac:dyDescent="0.3">
      <c r="A1769">
        <v>156950</v>
      </c>
      <c r="C1769" t="s">
        <v>113</v>
      </c>
      <c r="D1769" t="s">
        <v>129</v>
      </c>
      <c r="E1769" t="s">
        <v>112</v>
      </c>
      <c r="F1769" t="s">
        <v>61</v>
      </c>
      <c r="G1769" t="s">
        <v>112</v>
      </c>
      <c r="H1769" t="s">
        <v>61</v>
      </c>
      <c r="I1769">
        <f t="shared" si="56"/>
        <v>0</v>
      </c>
      <c r="J1769">
        <v>156950</v>
      </c>
      <c r="K1769">
        <v>27</v>
      </c>
      <c r="L1769">
        <v>1270</v>
      </c>
      <c r="M1769">
        <v>1199</v>
      </c>
      <c r="N1769" s="128">
        <v>0.51492185516916267</v>
      </c>
      <c r="O1769" s="1">
        <v>43152</v>
      </c>
      <c r="P1769">
        <f t="shared" si="54"/>
        <v>0</v>
      </c>
      <c r="Q1769" s="1"/>
      <c r="S1769">
        <v>156950</v>
      </c>
    </row>
    <row r="1770" spans="1:19" x14ac:dyDescent="0.3">
      <c r="A1770">
        <v>156953</v>
      </c>
      <c r="C1770" t="s">
        <v>113</v>
      </c>
      <c r="D1770" t="s">
        <v>129</v>
      </c>
      <c r="E1770" t="s">
        <v>112</v>
      </c>
      <c r="F1770" t="s">
        <v>61</v>
      </c>
      <c r="G1770" t="s">
        <v>112</v>
      </c>
      <c r="H1770" t="s">
        <v>61</v>
      </c>
      <c r="I1770">
        <f t="shared" si="56"/>
        <v>0</v>
      </c>
      <c r="J1770">
        <v>156953</v>
      </c>
      <c r="K1770">
        <v>26</v>
      </c>
      <c r="L1770">
        <v>1021</v>
      </c>
      <c r="M1770">
        <v>954</v>
      </c>
      <c r="N1770" s="128">
        <v>0.61070093883875665</v>
      </c>
      <c r="O1770" s="1">
        <v>43328</v>
      </c>
      <c r="P1770">
        <f t="shared" si="54"/>
        <v>0</v>
      </c>
      <c r="Q1770" s="1"/>
      <c r="S1770">
        <v>156953</v>
      </c>
    </row>
    <row r="1771" spans="1:19" x14ac:dyDescent="0.3">
      <c r="A1771">
        <v>156972</v>
      </c>
      <c r="C1771" t="s">
        <v>113</v>
      </c>
      <c r="D1771" t="s">
        <v>129</v>
      </c>
      <c r="E1771" t="s">
        <v>112</v>
      </c>
      <c r="F1771" t="s">
        <v>61</v>
      </c>
      <c r="G1771" t="s">
        <v>112</v>
      </c>
      <c r="H1771" t="s">
        <v>61</v>
      </c>
      <c r="I1771">
        <f t="shared" si="56"/>
        <v>0</v>
      </c>
      <c r="J1771">
        <v>156972</v>
      </c>
      <c r="K1771">
        <v>24</v>
      </c>
      <c r="L1771">
        <v>746</v>
      </c>
      <c r="M1771">
        <v>688</v>
      </c>
      <c r="N1771" s="128">
        <v>0.73306370070778559</v>
      </c>
      <c r="O1771" s="1">
        <v>43341</v>
      </c>
      <c r="P1771">
        <f t="shared" si="54"/>
        <v>0</v>
      </c>
      <c r="Q1771" s="1"/>
      <c r="S1771">
        <v>156972</v>
      </c>
    </row>
    <row r="1772" spans="1:19" x14ac:dyDescent="0.3">
      <c r="A1772">
        <v>157037</v>
      </c>
      <c r="C1772" t="s">
        <v>113</v>
      </c>
      <c r="D1772" t="s">
        <v>129</v>
      </c>
      <c r="E1772" t="s">
        <v>112</v>
      </c>
      <c r="F1772" t="s">
        <v>61</v>
      </c>
      <c r="G1772" t="s">
        <v>112</v>
      </c>
      <c r="H1772" t="s">
        <v>61</v>
      </c>
      <c r="I1772">
        <f t="shared" si="56"/>
        <v>0</v>
      </c>
      <c r="J1772">
        <v>157037</v>
      </c>
      <c r="K1772">
        <v>24</v>
      </c>
      <c r="L1772">
        <v>602</v>
      </c>
      <c r="M1772">
        <v>723</v>
      </c>
      <c r="N1772" s="128">
        <v>-1.4552889530338564</v>
      </c>
      <c r="O1772" s="1">
        <v>43332</v>
      </c>
      <c r="P1772">
        <f t="shared" si="54"/>
        <v>0</v>
      </c>
      <c r="Q1772" s="1"/>
      <c r="S1772">
        <v>157037</v>
      </c>
    </row>
    <row r="1773" spans="1:19" x14ac:dyDescent="0.3">
      <c r="A1773">
        <v>157122</v>
      </c>
      <c r="C1773" t="s">
        <v>113</v>
      </c>
      <c r="D1773" t="s">
        <v>129</v>
      </c>
      <c r="E1773" t="s">
        <v>112</v>
      </c>
      <c r="F1773" t="s">
        <v>61</v>
      </c>
      <c r="G1773" t="s">
        <v>112</v>
      </c>
      <c r="H1773" t="s">
        <v>61</v>
      </c>
      <c r="I1773">
        <f t="shared" si="56"/>
        <v>0</v>
      </c>
      <c r="J1773">
        <v>157122</v>
      </c>
      <c r="K1773">
        <v>25</v>
      </c>
      <c r="L1773">
        <v>974</v>
      </c>
      <c r="M1773">
        <v>917</v>
      </c>
      <c r="N1773" s="128">
        <v>0.54051491157365705</v>
      </c>
      <c r="O1773" s="1">
        <v>43264</v>
      </c>
      <c r="P1773">
        <f t="shared" si="54"/>
        <v>0</v>
      </c>
      <c r="Q1773" s="1"/>
      <c r="S1773">
        <v>157122</v>
      </c>
    </row>
    <row r="1774" spans="1:19" x14ac:dyDescent="0.3">
      <c r="A1774">
        <v>157126</v>
      </c>
      <c r="C1774" t="s">
        <v>113</v>
      </c>
      <c r="D1774" t="s">
        <v>129</v>
      </c>
      <c r="E1774" t="s">
        <v>112</v>
      </c>
      <c r="F1774" t="s">
        <v>61</v>
      </c>
      <c r="G1774" t="s">
        <v>112</v>
      </c>
      <c r="H1774" t="s">
        <v>61</v>
      </c>
      <c r="I1774">
        <f t="shared" si="56"/>
        <v>0</v>
      </c>
      <c r="J1774">
        <v>157126</v>
      </c>
      <c r="K1774">
        <v>27</v>
      </c>
      <c r="L1774">
        <v>1230</v>
      </c>
      <c r="M1774">
        <v>1126</v>
      </c>
      <c r="N1774" s="128">
        <v>0.8031508224573326</v>
      </c>
      <c r="O1774" s="1">
        <v>43326</v>
      </c>
      <c r="P1774">
        <f t="shared" si="54"/>
        <v>0</v>
      </c>
      <c r="Q1774" s="1"/>
      <c r="S1774">
        <v>157126</v>
      </c>
    </row>
    <row r="1775" spans="1:19" x14ac:dyDescent="0.3">
      <c r="A1775">
        <v>157152</v>
      </c>
      <c r="C1775" t="s">
        <v>113</v>
      </c>
      <c r="D1775" t="s">
        <v>129</v>
      </c>
      <c r="E1775" t="s">
        <v>112</v>
      </c>
      <c r="F1775" t="s">
        <v>61</v>
      </c>
      <c r="G1775" t="s">
        <v>112</v>
      </c>
      <c r="H1775" t="s">
        <v>61</v>
      </c>
      <c r="I1775">
        <f t="shared" si="56"/>
        <v>0</v>
      </c>
      <c r="J1775">
        <v>157152</v>
      </c>
      <c r="K1775">
        <v>27</v>
      </c>
      <c r="L1775">
        <v>1037</v>
      </c>
      <c r="M1775">
        <v>1126</v>
      </c>
      <c r="N1775" s="128">
        <v>-0.6873117615259865</v>
      </c>
      <c r="O1775" s="1">
        <v>43343</v>
      </c>
      <c r="P1775">
        <f t="shared" si="54"/>
        <v>0</v>
      </c>
      <c r="Q1775" s="1"/>
      <c r="S1775">
        <v>157152</v>
      </c>
    </row>
    <row r="1776" spans="1:19" x14ac:dyDescent="0.3">
      <c r="A1776">
        <v>157178</v>
      </c>
      <c r="C1776" t="s">
        <v>113</v>
      </c>
      <c r="D1776" t="s">
        <v>129</v>
      </c>
      <c r="E1776" t="s">
        <v>112</v>
      </c>
      <c r="F1776" t="s">
        <v>61</v>
      </c>
      <c r="G1776" t="s">
        <v>112</v>
      </c>
      <c r="H1776" t="s">
        <v>61</v>
      </c>
      <c r="I1776">
        <f t="shared" si="56"/>
        <v>0</v>
      </c>
      <c r="J1776">
        <v>157178</v>
      </c>
      <c r="K1776">
        <v>26</v>
      </c>
      <c r="L1776">
        <v>775</v>
      </c>
      <c r="M1776">
        <v>1000</v>
      </c>
      <c r="N1776" s="128">
        <v>-1.9565217391304348</v>
      </c>
      <c r="O1776" s="1">
        <v>43303</v>
      </c>
      <c r="P1776">
        <f t="shared" si="54"/>
        <v>0</v>
      </c>
      <c r="Q1776" s="1"/>
      <c r="S1776">
        <v>157178</v>
      </c>
    </row>
    <row r="1777" spans="1:19" x14ac:dyDescent="0.3">
      <c r="A1777">
        <v>157199</v>
      </c>
      <c r="C1777" t="s">
        <v>113</v>
      </c>
      <c r="D1777" t="s">
        <v>129</v>
      </c>
      <c r="E1777" t="s">
        <v>112</v>
      </c>
      <c r="F1777" t="s">
        <v>61</v>
      </c>
      <c r="G1777" t="s">
        <v>112</v>
      </c>
      <c r="H1777" t="s">
        <v>61</v>
      </c>
      <c r="I1777">
        <f t="shared" si="56"/>
        <v>0</v>
      </c>
      <c r="J1777">
        <v>157199</v>
      </c>
      <c r="K1777">
        <v>27</v>
      </c>
      <c r="L1777">
        <v>1110</v>
      </c>
      <c r="M1777">
        <v>1082</v>
      </c>
      <c r="N1777" s="128">
        <v>0.22502611910311018</v>
      </c>
      <c r="O1777" s="1">
        <v>43338</v>
      </c>
      <c r="P1777">
        <f t="shared" si="54"/>
        <v>0</v>
      </c>
      <c r="Q1777" s="1"/>
      <c r="S1777">
        <v>157199</v>
      </c>
    </row>
    <row r="1778" spans="1:19" x14ac:dyDescent="0.3">
      <c r="A1778">
        <v>157221</v>
      </c>
      <c r="C1778" t="s">
        <v>113</v>
      </c>
      <c r="D1778" t="s">
        <v>129</v>
      </c>
      <c r="E1778" t="s">
        <v>112</v>
      </c>
      <c r="F1778" t="s">
        <v>61</v>
      </c>
      <c r="G1778" t="s">
        <v>112</v>
      </c>
      <c r="H1778" t="s">
        <v>61</v>
      </c>
      <c r="I1778">
        <f t="shared" si="56"/>
        <v>0</v>
      </c>
      <c r="J1778">
        <v>157221</v>
      </c>
      <c r="K1778">
        <v>24</v>
      </c>
      <c r="L1778">
        <v>595</v>
      </c>
      <c r="M1778">
        <v>723</v>
      </c>
      <c r="N1778" s="128">
        <v>-1.5394792230440795</v>
      </c>
      <c r="O1778" s="1">
        <v>43259</v>
      </c>
      <c r="P1778">
        <f t="shared" si="54"/>
        <v>0</v>
      </c>
      <c r="Q1778" s="1"/>
      <c r="S1778">
        <v>157221</v>
      </c>
    </row>
    <row r="1779" spans="1:19" x14ac:dyDescent="0.3">
      <c r="A1779">
        <v>157268</v>
      </c>
      <c r="C1779" t="s">
        <v>113</v>
      </c>
      <c r="D1779" t="s">
        <v>129</v>
      </c>
      <c r="E1779" t="s">
        <v>112</v>
      </c>
      <c r="F1779" t="s">
        <v>61</v>
      </c>
      <c r="G1779" t="s">
        <v>112</v>
      </c>
      <c r="H1779" t="s">
        <v>61</v>
      </c>
      <c r="I1779">
        <f t="shared" si="56"/>
        <v>0</v>
      </c>
      <c r="J1779">
        <v>157268</v>
      </c>
      <c r="K1779">
        <v>27</v>
      </c>
      <c r="L1779">
        <v>1045</v>
      </c>
      <c r="M1779">
        <v>1104</v>
      </c>
      <c r="N1779" s="128">
        <v>-0.46471329552614993</v>
      </c>
      <c r="O1779" s="1">
        <v>43335</v>
      </c>
      <c r="P1779">
        <f t="shared" si="54"/>
        <v>0</v>
      </c>
      <c r="Q1779" s="1"/>
      <c r="S1779">
        <v>157268</v>
      </c>
    </row>
    <row r="1780" spans="1:19" x14ac:dyDescent="0.3">
      <c r="A1780">
        <v>157283</v>
      </c>
      <c r="C1780" t="s">
        <v>113</v>
      </c>
      <c r="D1780" t="s">
        <v>129</v>
      </c>
      <c r="E1780" t="s">
        <v>112</v>
      </c>
      <c r="F1780" t="s">
        <v>61</v>
      </c>
      <c r="G1780" t="s">
        <v>112</v>
      </c>
      <c r="H1780" t="s">
        <v>61</v>
      </c>
      <c r="I1780">
        <f t="shared" si="56"/>
        <v>0</v>
      </c>
      <c r="J1780">
        <v>157283</v>
      </c>
      <c r="K1780">
        <v>27</v>
      </c>
      <c r="L1780">
        <v>1112</v>
      </c>
      <c r="M1780">
        <v>1222</v>
      </c>
      <c r="N1780" s="128">
        <v>-0.78275101401835911</v>
      </c>
      <c r="O1780" s="1">
        <v>43328</v>
      </c>
      <c r="P1780">
        <f t="shared" si="54"/>
        <v>0</v>
      </c>
      <c r="Q1780" s="1"/>
      <c r="S1780">
        <v>157283</v>
      </c>
    </row>
    <row r="1781" spans="1:19" x14ac:dyDescent="0.3">
      <c r="A1781">
        <v>157368</v>
      </c>
      <c r="C1781" t="s">
        <v>113</v>
      </c>
      <c r="D1781" t="s">
        <v>129</v>
      </c>
      <c r="E1781" t="s">
        <v>112</v>
      </c>
      <c r="F1781" t="s">
        <v>61</v>
      </c>
      <c r="G1781" t="s">
        <v>112</v>
      </c>
      <c r="H1781" t="s">
        <v>61</v>
      </c>
      <c r="I1781">
        <f t="shared" si="56"/>
        <v>0</v>
      </c>
      <c r="J1781">
        <v>157368</v>
      </c>
      <c r="K1781">
        <v>25</v>
      </c>
      <c r="L1781">
        <v>780</v>
      </c>
      <c r="M1781">
        <v>893</v>
      </c>
      <c r="N1781" s="128">
        <v>-1.1003456838210233</v>
      </c>
      <c r="O1781" s="1">
        <v>43271</v>
      </c>
      <c r="P1781">
        <f t="shared" si="54"/>
        <v>0</v>
      </c>
      <c r="Q1781" s="1"/>
      <c r="S1781">
        <v>157368</v>
      </c>
    </row>
    <row r="1782" spans="1:19" x14ac:dyDescent="0.3">
      <c r="A1782">
        <v>157417</v>
      </c>
      <c r="C1782" t="s">
        <v>113</v>
      </c>
      <c r="D1782" t="s">
        <v>129</v>
      </c>
      <c r="E1782" t="s">
        <v>112</v>
      </c>
      <c r="F1782" t="s">
        <v>61</v>
      </c>
      <c r="G1782" t="s">
        <v>112</v>
      </c>
      <c r="H1782" t="s">
        <v>61</v>
      </c>
      <c r="I1782">
        <f t="shared" si="56"/>
        <v>0</v>
      </c>
      <c r="J1782">
        <v>157417</v>
      </c>
      <c r="K1782">
        <v>26</v>
      </c>
      <c r="L1782">
        <v>735</v>
      </c>
      <c r="M1782">
        <v>975</v>
      </c>
      <c r="N1782" s="128">
        <v>-2.1404682274247491</v>
      </c>
      <c r="O1782" s="1">
        <v>42877</v>
      </c>
      <c r="P1782">
        <f t="shared" si="54"/>
        <v>0</v>
      </c>
      <c r="Q1782" s="1"/>
      <c r="S1782">
        <v>157417</v>
      </c>
    </row>
    <row r="1783" spans="1:19" x14ac:dyDescent="0.3">
      <c r="A1783">
        <v>157437</v>
      </c>
      <c r="C1783" t="s">
        <v>113</v>
      </c>
      <c r="D1783" t="s">
        <v>129</v>
      </c>
      <c r="E1783" t="s">
        <v>112</v>
      </c>
      <c r="F1783" t="s">
        <v>61</v>
      </c>
      <c r="G1783" t="s">
        <v>112</v>
      </c>
      <c r="H1783" t="s">
        <v>61</v>
      </c>
      <c r="I1783">
        <f t="shared" si="56"/>
        <v>0</v>
      </c>
      <c r="J1783">
        <v>157437</v>
      </c>
      <c r="K1783">
        <v>24</v>
      </c>
      <c r="L1783">
        <v>484</v>
      </c>
      <c r="M1783">
        <v>708</v>
      </c>
      <c r="N1783" s="128">
        <v>-2.7511667894866125</v>
      </c>
      <c r="O1783" s="1">
        <v>43108</v>
      </c>
      <c r="P1783">
        <f t="shared" si="54"/>
        <v>0</v>
      </c>
      <c r="Q1783" s="1"/>
      <c r="S1783">
        <v>157437</v>
      </c>
    </row>
    <row r="1784" spans="1:19" x14ac:dyDescent="0.3">
      <c r="A1784">
        <v>157486</v>
      </c>
      <c r="C1784" t="s">
        <v>115</v>
      </c>
      <c r="D1784" t="s">
        <v>130</v>
      </c>
      <c r="E1784" t="s">
        <v>112</v>
      </c>
      <c r="F1784" t="s">
        <v>61</v>
      </c>
      <c r="G1784" t="s">
        <v>112</v>
      </c>
      <c r="H1784" t="s">
        <v>61</v>
      </c>
      <c r="I1784">
        <f t="shared" si="56"/>
        <v>0</v>
      </c>
      <c r="J1784">
        <v>157486</v>
      </c>
      <c r="K1784">
        <v>27</v>
      </c>
      <c r="L1784">
        <v>915</v>
      </c>
      <c r="M1784">
        <v>1176</v>
      </c>
      <c r="N1784" s="128">
        <v>-1.9299023957409049</v>
      </c>
      <c r="O1784" s="1">
        <v>43278</v>
      </c>
      <c r="P1784">
        <f t="shared" si="54"/>
        <v>0</v>
      </c>
      <c r="Q1784" s="1"/>
      <c r="S1784">
        <v>157486</v>
      </c>
    </row>
    <row r="1785" spans="1:19" x14ac:dyDescent="0.3">
      <c r="A1785">
        <v>157489</v>
      </c>
      <c r="C1785" t="s">
        <v>115</v>
      </c>
      <c r="D1785" t="s">
        <v>130</v>
      </c>
      <c r="E1785" t="s">
        <v>112</v>
      </c>
      <c r="F1785" t="s">
        <v>61</v>
      </c>
      <c r="G1785" t="s">
        <v>112</v>
      </c>
      <c r="H1785" t="s">
        <v>61</v>
      </c>
      <c r="I1785">
        <f t="shared" si="56"/>
        <v>0</v>
      </c>
      <c r="J1785">
        <v>157489</v>
      </c>
      <c r="K1785">
        <v>27</v>
      </c>
      <c r="L1785">
        <v>870</v>
      </c>
      <c r="M1785">
        <v>1148</v>
      </c>
      <c r="N1785" s="128">
        <v>-2.1057415543099527</v>
      </c>
      <c r="O1785" s="1">
        <v>43269</v>
      </c>
      <c r="P1785">
        <f t="shared" si="54"/>
        <v>0</v>
      </c>
      <c r="Q1785" s="1"/>
      <c r="S1785">
        <v>157489</v>
      </c>
    </row>
    <row r="1786" spans="1:19" x14ac:dyDescent="0.3">
      <c r="A1786">
        <v>157496</v>
      </c>
      <c r="C1786" t="s">
        <v>115</v>
      </c>
      <c r="D1786" t="s">
        <v>130</v>
      </c>
      <c r="E1786" t="s">
        <v>112</v>
      </c>
      <c r="F1786" t="s">
        <v>61</v>
      </c>
      <c r="G1786" t="s">
        <v>112</v>
      </c>
      <c r="H1786" t="s">
        <v>61</v>
      </c>
      <c r="I1786">
        <f t="shared" si="56"/>
        <v>0</v>
      </c>
      <c r="J1786">
        <v>157496</v>
      </c>
      <c r="K1786">
        <v>27</v>
      </c>
      <c r="L1786">
        <v>865</v>
      </c>
      <c r="M1786">
        <v>1148</v>
      </c>
      <c r="N1786" s="128">
        <v>-2.1436146038479018</v>
      </c>
      <c r="O1786" s="1">
        <v>43270</v>
      </c>
      <c r="P1786">
        <f t="shared" si="54"/>
        <v>0</v>
      </c>
      <c r="Q1786" s="1"/>
      <c r="S1786">
        <v>157496</v>
      </c>
    </row>
    <row r="1787" spans="1:19" x14ac:dyDescent="0.3">
      <c r="A1787">
        <v>157759</v>
      </c>
      <c r="C1787" t="s">
        <v>113</v>
      </c>
      <c r="D1787" t="s">
        <v>129</v>
      </c>
      <c r="E1787" t="s">
        <v>112</v>
      </c>
      <c r="F1787" t="s">
        <v>61</v>
      </c>
      <c r="G1787" t="s">
        <v>112</v>
      </c>
      <c r="H1787" t="s">
        <v>61</v>
      </c>
      <c r="I1787">
        <f t="shared" si="56"/>
        <v>0</v>
      </c>
      <c r="J1787">
        <v>157759</v>
      </c>
      <c r="K1787">
        <v>26</v>
      </c>
      <c r="L1787">
        <v>888</v>
      </c>
      <c r="M1787">
        <v>958</v>
      </c>
      <c r="N1787" s="128">
        <v>-0.63538168285377139</v>
      </c>
      <c r="O1787" s="1">
        <v>43274</v>
      </c>
      <c r="P1787">
        <f t="shared" si="54"/>
        <v>0</v>
      </c>
      <c r="Q1787" s="1"/>
      <c r="S1787">
        <v>157759</v>
      </c>
    </row>
    <row r="1788" spans="1:19" x14ac:dyDescent="0.3">
      <c r="A1788">
        <v>157865</v>
      </c>
      <c r="C1788" t="s">
        <v>113</v>
      </c>
      <c r="D1788" t="s">
        <v>129</v>
      </c>
      <c r="E1788" t="s">
        <v>112</v>
      </c>
      <c r="F1788" t="s">
        <v>61</v>
      </c>
      <c r="G1788" t="s">
        <v>112</v>
      </c>
      <c r="H1788" t="s">
        <v>61</v>
      </c>
      <c r="I1788">
        <f t="shared" si="56"/>
        <v>0</v>
      </c>
      <c r="J1788">
        <v>157865</v>
      </c>
      <c r="K1788">
        <v>27</v>
      </c>
      <c r="L1788">
        <v>590</v>
      </c>
      <c r="M1788">
        <v>1104</v>
      </c>
      <c r="N1788" s="128">
        <v>-4.0485192186515437</v>
      </c>
      <c r="O1788" s="1">
        <v>43310</v>
      </c>
      <c r="P1788">
        <f t="shared" si="54"/>
        <v>0</v>
      </c>
      <c r="Q1788" s="1"/>
      <c r="S1788">
        <v>157865</v>
      </c>
    </row>
    <row r="1789" spans="1:19" x14ac:dyDescent="0.3">
      <c r="A1789">
        <v>158193</v>
      </c>
      <c r="B1789" s="8" t="s">
        <v>158</v>
      </c>
      <c r="C1789" s="8" t="s">
        <v>113</v>
      </c>
      <c r="D1789" s="8" t="s">
        <v>129</v>
      </c>
      <c r="E1789" s="8" t="s">
        <v>112</v>
      </c>
      <c r="F1789" s="8" t="s">
        <v>61</v>
      </c>
      <c r="G1789" s="8" t="s">
        <v>112</v>
      </c>
      <c r="H1789" s="8" t="s">
        <v>61</v>
      </c>
      <c r="I1789">
        <f t="shared" si="56"/>
        <v>0</v>
      </c>
      <c r="J1789">
        <v>158193</v>
      </c>
      <c r="K1789">
        <v>25</v>
      </c>
      <c r="L1789" s="8" t="s">
        <v>67</v>
      </c>
      <c r="M1789">
        <v>917</v>
      </c>
      <c r="N1789" s="128"/>
      <c r="O1789" s="1">
        <v>43430</v>
      </c>
      <c r="P1789">
        <f t="shared" si="54"/>
        <v>0</v>
      </c>
      <c r="Q1789" s="1"/>
      <c r="S1789">
        <v>158193</v>
      </c>
    </row>
    <row r="1790" spans="1:19" x14ac:dyDescent="0.3">
      <c r="A1790">
        <v>158373</v>
      </c>
      <c r="C1790" t="s">
        <v>111</v>
      </c>
      <c r="D1790" t="s">
        <v>130</v>
      </c>
      <c r="E1790" t="s">
        <v>112</v>
      </c>
      <c r="F1790" t="s">
        <v>61</v>
      </c>
      <c r="G1790" t="s">
        <v>112</v>
      </c>
      <c r="H1790" t="s">
        <v>61</v>
      </c>
      <c r="I1790">
        <f t="shared" si="56"/>
        <v>0</v>
      </c>
      <c r="J1790">
        <v>158373</v>
      </c>
      <c r="K1790">
        <v>24</v>
      </c>
      <c r="L1790">
        <v>566</v>
      </c>
      <c r="M1790">
        <v>726</v>
      </c>
      <c r="N1790" s="128">
        <v>-1.9163971733141691</v>
      </c>
      <c r="O1790" s="1">
        <v>43289</v>
      </c>
      <c r="P1790">
        <f t="shared" si="54"/>
        <v>0</v>
      </c>
      <c r="Q1790" s="1"/>
      <c r="S1790">
        <v>158373</v>
      </c>
    </row>
    <row r="1791" spans="1:19" x14ac:dyDescent="0.3">
      <c r="A1791">
        <v>158451</v>
      </c>
      <c r="C1791" t="s">
        <v>113</v>
      </c>
      <c r="D1791" t="s">
        <v>129</v>
      </c>
      <c r="E1791" t="s">
        <v>112</v>
      </c>
      <c r="F1791" t="s">
        <v>61</v>
      </c>
      <c r="G1791" t="s">
        <v>112</v>
      </c>
      <c r="H1791" t="s">
        <v>61</v>
      </c>
      <c r="I1791">
        <f t="shared" si="56"/>
        <v>0</v>
      </c>
      <c r="J1791">
        <v>158451</v>
      </c>
      <c r="K1791">
        <v>26</v>
      </c>
      <c r="L1791">
        <v>1065</v>
      </c>
      <c r="M1791">
        <v>1060</v>
      </c>
      <c r="N1791" s="128">
        <v>4.101722723543888E-2</v>
      </c>
      <c r="O1791" s="1">
        <v>43269</v>
      </c>
      <c r="P1791">
        <f t="shared" si="54"/>
        <v>0</v>
      </c>
      <c r="Q1791" s="1"/>
      <c r="S1791">
        <v>158451</v>
      </c>
    </row>
    <row r="1792" spans="1:19" x14ac:dyDescent="0.3">
      <c r="A1792">
        <v>158619</v>
      </c>
      <c r="C1792" t="s">
        <v>113</v>
      </c>
      <c r="D1792" t="s">
        <v>129</v>
      </c>
      <c r="E1792" t="s">
        <v>112</v>
      </c>
      <c r="F1792" t="s">
        <v>61</v>
      </c>
      <c r="G1792" t="s">
        <v>112</v>
      </c>
      <c r="H1792" t="s">
        <v>61</v>
      </c>
      <c r="I1792">
        <f t="shared" si="56"/>
        <v>0</v>
      </c>
      <c r="J1792">
        <v>158619</v>
      </c>
      <c r="K1792">
        <v>25</v>
      </c>
      <c r="L1792">
        <v>690</v>
      </c>
      <c r="M1792">
        <v>834</v>
      </c>
      <c r="N1792" s="128">
        <v>-1.5014075695964966</v>
      </c>
      <c r="O1792" s="1">
        <v>43333</v>
      </c>
      <c r="P1792">
        <f t="shared" si="54"/>
        <v>0</v>
      </c>
      <c r="Q1792" s="1"/>
      <c r="S1792">
        <v>158619</v>
      </c>
    </row>
    <row r="1793" spans="1:19" x14ac:dyDescent="0.3">
      <c r="A1793">
        <v>158658</v>
      </c>
      <c r="C1793" t="s">
        <v>113</v>
      </c>
      <c r="D1793" t="s">
        <v>129</v>
      </c>
      <c r="E1793" t="s">
        <v>112</v>
      </c>
      <c r="F1793" t="s">
        <v>61</v>
      </c>
      <c r="G1793" t="s">
        <v>112</v>
      </c>
      <c r="H1793" t="s">
        <v>61</v>
      </c>
      <c r="I1793">
        <f t="shared" si="56"/>
        <v>0</v>
      </c>
      <c r="J1793">
        <v>158658</v>
      </c>
      <c r="K1793">
        <v>27</v>
      </c>
      <c r="L1793">
        <v>1070</v>
      </c>
      <c r="M1793">
        <v>1199</v>
      </c>
      <c r="N1793" s="128">
        <v>-0.93556224389890108</v>
      </c>
      <c r="O1793" s="1">
        <v>43172</v>
      </c>
      <c r="P1793">
        <f t="shared" si="54"/>
        <v>0</v>
      </c>
      <c r="Q1793" s="1"/>
      <c r="S1793">
        <v>158658</v>
      </c>
    </row>
    <row r="1794" spans="1:19" x14ac:dyDescent="0.3">
      <c r="A1794">
        <v>158712</v>
      </c>
      <c r="C1794" t="s">
        <v>113</v>
      </c>
      <c r="D1794" t="s">
        <v>129</v>
      </c>
      <c r="E1794" t="s">
        <v>112</v>
      </c>
      <c r="F1794" t="s">
        <v>61</v>
      </c>
      <c r="G1794" t="s">
        <v>112</v>
      </c>
      <c r="H1794" t="s">
        <v>61</v>
      </c>
      <c r="I1794">
        <f t="shared" si="56"/>
        <v>0</v>
      </c>
      <c r="J1794">
        <v>158712</v>
      </c>
      <c r="K1794">
        <v>25</v>
      </c>
      <c r="L1794">
        <v>910</v>
      </c>
      <c r="M1794">
        <v>938</v>
      </c>
      <c r="N1794" s="128">
        <v>-0.25957170668397145</v>
      </c>
      <c r="O1794" s="1">
        <v>43340</v>
      </c>
      <c r="P1794">
        <f t="shared" ref="P1794:P1815" si="57">IF(J1794=S1794,0,1)</f>
        <v>0</v>
      </c>
      <c r="Q1794" s="1"/>
      <c r="S1794">
        <v>158712</v>
      </c>
    </row>
    <row r="1795" spans="1:19" x14ac:dyDescent="0.3">
      <c r="A1795">
        <v>158826</v>
      </c>
      <c r="C1795" t="s">
        <v>113</v>
      </c>
      <c r="D1795" t="s">
        <v>129</v>
      </c>
      <c r="E1795" t="s">
        <v>112</v>
      </c>
      <c r="F1795" t="s">
        <v>61</v>
      </c>
      <c r="G1795" t="s">
        <v>112</v>
      </c>
      <c r="H1795" t="s">
        <v>61</v>
      </c>
      <c r="I1795">
        <f t="shared" si="56"/>
        <v>0</v>
      </c>
      <c r="J1795">
        <v>158826</v>
      </c>
      <c r="K1795">
        <v>25</v>
      </c>
      <c r="L1795">
        <v>540</v>
      </c>
      <c r="M1795">
        <v>834</v>
      </c>
      <c r="N1795" s="128">
        <v>-3.0653737879261804</v>
      </c>
      <c r="O1795" s="1">
        <v>43322</v>
      </c>
      <c r="P1795">
        <f t="shared" si="57"/>
        <v>0</v>
      </c>
      <c r="Q1795" s="1"/>
      <c r="S1795">
        <v>158826</v>
      </c>
    </row>
    <row r="1796" spans="1:19" x14ac:dyDescent="0.3">
      <c r="C1796" s="8" t="s">
        <v>111</v>
      </c>
      <c r="D1796" s="8" t="s">
        <v>130</v>
      </c>
      <c r="E1796" s="8" t="s">
        <v>112</v>
      </c>
      <c r="F1796" s="8" t="s">
        <v>61</v>
      </c>
      <c r="G1796" s="8" t="s">
        <v>112</v>
      </c>
      <c r="H1796" s="8" t="s">
        <v>61</v>
      </c>
      <c r="I1796">
        <f t="shared" si="56"/>
        <v>1</v>
      </c>
      <c r="K1796">
        <v>25</v>
      </c>
      <c r="L1796">
        <v>708</v>
      </c>
      <c r="M1796">
        <v>838</v>
      </c>
      <c r="N1796" s="128">
        <v>-1.3489675210127632</v>
      </c>
      <c r="O1796" s="9">
        <v>43420</v>
      </c>
      <c r="P1796" s="8">
        <f t="shared" si="57"/>
        <v>1</v>
      </c>
      <c r="Q1796" s="9"/>
      <c r="S1796">
        <v>158840</v>
      </c>
    </row>
    <row r="1797" spans="1:19" x14ac:dyDescent="0.3">
      <c r="C1797" s="8" t="s">
        <v>111</v>
      </c>
      <c r="D1797" s="8" t="s">
        <v>130</v>
      </c>
      <c r="E1797" s="8" t="s">
        <v>112</v>
      </c>
      <c r="F1797" s="8" t="s">
        <v>61</v>
      </c>
      <c r="G1797" s="8" t="s">
        <v>112</v>
      </c>
      <c r="H1797" s="8" t="s">
        <v>61</v>
      </c>
      <c r="I1797">
        <f t="shared" si="56"/>
        <v>1</v>
      </c>
      <c r="K1797">
        <v>25</v>
      </c>
      <c r="L1797">
        <v>705</v>
      </c>
      <c r="M1797">
        <v>838</v>
      </c>
      <c r="N1797" s="128">
        <v>-1.3800975407284424</v>
      </c>
      <c r="O1797" s="1">
        <v>43420</v>
      </c>
      <c r="P1797">
        <f t="shared" si="57"/>
        <v>1</v>
      </c>
      <c r="Q1797" s="1"/>
      <c r="S1797">
        <v>158847</v>
      </c>
    </row>
    <row r="1798" spans="1:19" x14ac:dyDescent="0.3">
      <c r="A1798">
        <v>158879</v>
      </c>
      <c r="C1798" t="s">
        <v>113</v>
      </c>
      <c r="D1798" t="s">
        <v>129</v>
      </c>
      <c r="E1798" t="s">
        <v>112</v>
      </c>
      <c r="F1798" t="s">
        <v>61</v>
      </c>
      <c r="G1798" t="s">
        <v>112</v>
      </c>
      <c r="H1798" t="s">
        <v>61</v>
      </c>
      <c r="I1798">
        <f t="shared" si="56"/>
        <v>0</v>
      </c>
      <c r="J1798">
        <v>158879</v>
      </c>
      <c r="K1798">
        <v>23</v>
      </c>
      <c r="L1798">
        <v>400</v>
      </c>
      <c r="M1798">
        <v>558</v>
      </c>
      <c r="N1798" s="128">
        <v>-2.4622097553373852</v>
      </c>
      <c r="O1798" s="1">
        <v>43304</v>
      </c>
      <c r="P1798">
        <f t="shared" si="57"/>
        <v>0</v>
      </c>
      <c r="Q1798" s="1"/>
      <c r="S1798">
        <v>158879</v>
      </c>
    </row>
    <row r="1799" spans="1:19" x14ac:dyDescent="0.3">
      <c r="A1799">
        <v>158937</v>
      </c>
      <c r="C1799" t="s">
        <v>111</v>
      </c>
      <c r="D1799" t="s">
        <v>130</v>
      </c>
      <c r="E1799" t="s">
        <v>112</v>
      </c>
      <c r="F1799" t="s">
        <v>61</v>
      </c>
      <c r="G1799" t="s">
        <v>112</v>
      </c>
      <c r="H1799" t="s">
        <v>61</v>
      </c>
      <c r="I1799">
        <f t="shared" si="56"/>
        <v>0</v>
      </c>
      <c r="J1799">
        <v>158937</v>
      </c>
      <c r="K1799">
        <v>26</v>
      </c>
      <c r="L1799">
        <v>935</v>
      </c>
      <c r="M1799">
        <v>1060</v>
      </c>
      <c r="N1799" s="128">
        <v>-1.0254306808859721</v>
      </c>
      <c r="O1799" s="1">
        <v>43217</v>
      </c>
      <c r="P1799">
        <f t="shared" si="57"/>
        <v>0</v>
      </c>
      <c r="Q1799" s="1"/>
      <c r="S1799">
        <v>158937</v>
      </c>
    </row>
    <row r="1800" spans="1:19" x14ac:dyDescent="0.3">
      <c r="A1800">
        <v>158951</v>
      </c>
      <c r="C1800" t="s">
        <v>111</v>
      </c>
      <c r="D1800" t="s">
        <v>130</v>
      </c>
      <c r="E1800" t="s">
        <v>112</v>
      </c>
      <c r="F1800" t="s">
        <v>61</v>
      </c>
      <c r="G1800" t="s">
        <v>112</v>
      </c>
      <c r="H1800" t="s">
        <v>61</v>
      </c>
      <c r="I1800">
        <f t="shared" si="56"/>
        <v>0</v>
      </c>
      <c r="J1800">
        <v>158951</v>
      </c>
      <c r="K1800">
        <v>26</v>
      </c>
      <c r="L1800">
        <v>1065</v>
      </c>
      <c r="M1800">
        <v>1086</v>
      </c>
      <c r="N1800" s="128">
        <v>-0.16814797021378813</v>
      </c>
      <c r="O1800" s="1">
        <v>43217</v>
      </c>
      <c r="P1800">
        <f t="shared" si="57"/>
        <v>0</v>
      </c>
      <c r="Q1800" s="1"/>
      <c r="S1800">
        <v>158951</v>
      </c>
    </row>
    <row r="1801" spans="1:19" x14ac:dyDescent="0.3">
      <c r="A1801">
        <v>159287</v>
      </c>
      <c r="C1801" t="s">
        <v>113</v>
      </c>
      <c r="D1801" t="s">
        <v>129</v>
      </c>
      <c r="E1801" t="s">
        <v>112</v>
      </c>
      <c r="F1801" t="s">
        <v>61</v>
      </c>
      <c r="G1801" t="s">
        <v>112</v>
      </c>
      <c r="H1801" t="s">
        <v>61</v>
      </c>
      <c r="I1801">
        <f t="shared" si="56"/>
        <v>0</v>
      </c>
      <c r="J1801">
        <v>159287</v>
      </c>
      <c r="K1801">
        <v>27</v>
      </c>
      <c r="L1801">
        <v>640</v>
      </c>
      <c r="M1801">
        <v>1131</v>
      </c>
      <c r="N1801" s="128">
        <v>-3.7750355591435052</v>
      </c>
      <c r="O1801" s="1">
        <v>43320</v>
      </c>
      <c r="P1801">
        <f t="shared" si="57"/>
        <v>0</v>
      </c>
      <c r="Q1801" s="1"/>
      <c r="S1801">
        <v>159287</v>
      </c>
    </row>
    <row r="1802" spans="1:19" x14ac:dyDescent="0.3">
      <c r="A1802">
        <v>159371</v>
      </c>
      <c r="C1802" t="s">
        <v>113</v>
      </c>
      <c r="D1802" t="s">
        <v>129</v>
      </c>
      <c r="E1802" t="s">
        <v>112</v>
      </c>
      <c r="F1802" t="s">
        <v>61</v>
      </c>
      <c r="G1802" t="s">
        <v>112</v>
      </c>
      <c r="H1802" t="s">
        <v>61</v>
      </c>
      <c r="I1802">
        <f t="shared" si="56"/>
        <v>0</v>
      </c>
      <c r="J1802">
        <v>159371</v>
      </c>
      <c r="K1802">
        <v>26</v>
      </c>
      <c r="L1802">
        <v>550</v>
      </c>
      <c r="M1802">
        <v>1060</v>
      </c>
      <c r="N1802" s="128">
        <v>-4.1837571780147664</v>
      </c>
      <c r="O1802" s="1">
        <v>43182</v>
      </c>
      <c r="P1802">
        <f t="shared" si="57"/>
        <v>0</v>
      </c>
      <c r="Q1802" s="1"/>
      <c r="S1802">
        <v>159371</v>
      </c>
    </row>
    <row r="1803" spans="1:19" x14ac:dyDescent="0.3">
      <c r="A1803">
        <v>159426</v>
      </c>
      <c r="C1803" t="s">
        <v>113</v>
      </c>
      <c r="D1803" t="s">
        <v>129</v>
      </c>
      <c r="E1803" t="s">
        <v>112</v>
      </c>
      <c r="F1803" t="s">
        <v>61</v>
      </c>
      <c r="G1803" t="s">
        <v>114</v>
      </c>
      <c r="H1803" t="s">
        <v>60</v>
      </c>
      <c r="I1803">
        <f t="shared" si="56"/>
        <v>0</v>
      </c>
      <c r="J1803">
        <v>159426</v>
      </c>
      <c r="K1803">
        <v>25</v>
      </c>
      <c r="L1803">
        <v>935</v>
      </c>
      <c r="M1803">
        <v>917</v>
      </c>
      <c r="N1803" s="128">
        <v>0.17068891944431275</v>
      </c>
      <c r="O1803" s="1">
        <v>43328</v>
      </c>
      <c r="P1803">
        <f t="shared" si="57"/>
        <v>0</v>
      </c>
      <c r="Q1803" s="1"/>
      <c r="S1803">
        <v>159426</v>
      </c>
    </row>
    <row r="1804" spans="1:19" x14ac:dyDescent="0.3">
      <c r="A1804">
        <v>159490</v>
      </c>
      <c r="C1804" t="s">
        <v>113</v>
      </c>
      <c r="D1804" t="s">
        <v>129</v>
      </c>
      <c r="E1804" t="s">
        <v>112</v>
      </c>
      <c r="F1804" t="s">
        <v>61</v>
      </c>
      <c r="G1804" t="s">
        <v>112</v>
      </c>
      <c r="H1804" t="s">
        <v>61</v>
      </c>
      <c r="I1804">
        <f t="shared" si="56"/>
        <v>0</v>
      </c>
      <c r="J1804">
        <v>159490</v>
      </c>
      <c r="K1804">
        <v>25</v>
      </c>
      <c r="L1804">
        <v>860</v>
      </c>
      <c r="M1804">
        <v>834</v>
      </c>
      <c r="N1804" s="128">
        <v>0.27108747784381187</v>
      </c>
      <c r="O1804" s="1">
        <v>43340</v>
      </c>
      <c r="P1804">
        <f t="shared" si="57"/>
        <v>0</v>
      </c>
      <c r="Q1804" s="1"/>
      <c r="S1804">
        <v>159490</v>
      </c>
    </row>
    <row r="1805" spans="1:19" x14ac:dyDescent="0.3">
      <c r="A1805">
        <v>159589</v>
      </c>
      <c r="C1805" t="s">
        <v>111</v>
      </c>
      <c r="D1805" t="s">
        <v>130</v>
      </c>
      <c r="E1805" t="s">
        <v>112</v>
      </c>
      <c r="F1805" t="s">
        <v>61</v>
      </c>
      <c r="G1805" t="s">
        <v>112</v>
      </c>
      <c r="H1805" t="s">
        <v>61</v>
      </c>
      <c r="I1805">
        <f t="shared" si="56"/>
        <v>0</v>
      </c>
      <c r="J1805">
        <v>159589</v>
      </c>
      <c r="K1805">
        <v>24</v>
      </c>
      <c r="L1805">
        <v>690</v>
      </c>
      <c r="M1805">
        <v>778</v>
      </c>
      <c r="N1805" s="128">
        <v>-0.98356991170224661</v>
      </c>
      <c r="O1805" s="1">
        <v>43328</v>
      </c>
      <c r="P1805">
        <f t="shared" si="57"/>
        <v>0</v>
      </c>
      <c r="Q1805" s="1"/>
      <c r="S1805">
        <v>159589</v>
      </c>
    </row>
    <row r="1806" spans="1:19" x14ac:dyDescent="0.3">
      <c r="A1806">
        <v>159761</v>
      </c>
      <c r="C1806" t="s">
        <v>113</v>
      </c>
      <c r="D1806" t="s">
        <v>129</v>
      </c>
      <c r="E1806" t="s">
        <v>112</v>
      </c>
      <c r="F1806" t="s">
        <v>61</v>
      </c>
      <c r="G1806" t="s">
        <v>112</v>
      </c>
      <c r="H1806" t="s">
        <v>61</v>
      </c>
      <c r="I1806">
        <f t="shared" si="56"/>
        <v>0</v>
      </c>
      <c r="J1806">
        <v>159761</v>
      </c>
      <c r="K1806">
        <v>23</v>
      </c>
      <c r="L1806">
        <v>550</v>
      </c>
      <c r="M1806">
        <v>573</v>
      </c>
      <c r="N1806" s="128">
        <v>-0.34904013961605584</v>
      </c>
      <c r="O1806" s="1">
        <v>43319</v>
      </c>
      <c r="P1806">
        <f t="shared" si="57"/>
        <v>0</v>
      </c>
      <c r="Q1806" s="1"/>
      <c r="S1806">
        <v>159761</v>
      </c>
    </row>
    <row r="1807" spans="1:19" x14ac:dyDescent="0.3">
      <c r="A1807">
        <v>159840</v>
      </c>
      <c r="C1807" t="s">
        <v>113</v>
      </c>
      <c r="D1807" t="s">
        <v>129</v>
      </c>
      <c r="E1807" t="s">
        <v>112</v>
      </c>
      <c r="F1807" t="s">
        <v>61</v>
      </c>
      <c r="G1807" t="s">
        <v>112</v>
      </c>
      <c r="H1807" t="s">
        <v>61</v>
      </c>
      <c r="I1807">
        <f t="shared" si="56"/>
        <v>0</v>
      </c>
      <c r="J1807">
        <v>159840</v>
      </c>
      <c r="K1807">
        <v>26</v>
      </c>
      <c r="L1807">
        <v>900</v>
      </c>
      <c r="M1807">
        <v>1086</v>
      </c>
      <c r="N1807" s="128">
        <v>-1.4893105933221236</v>
      </c>
      <c r="O1807" s="1">
        <v>43335</v>
      </c>
      <c r="P1807">
        <f t="shared" si="57"/>
        <v>0</v>
      </c>
      <c r="Q1807" s="1"/>
      <c r="S1807">
        <v>159840</v>
      </c>
    </row>
    <row r="1808" spans="1:19" x14ac:dyDescent="0.3">
      <c r="A1808">
        <v>160038</v>
      </c>
      <c r="C1808" t="s">
        <v>113</v>
      </c>
      <c r="D1808" t="s">
        <v>129</v>
      </c>
      <c r="E1808" t="s">
        <v>112</v>
      </c>
      <c r="F1808" t="s">
        <v>61</v>
      </c>
      <c r="G1808" t="s">
        <v>112</v>
      </c>
      <c r="H1808" t="s">
        <v>61</v>
      </c>
      <c r="I1808">
        <f t="shared" si="56"/>
        <v>0</v>
      </c>
      <c r="J1808">
        <v>160038</v>
      </c>
      <c r="K1808">
        <v>23</v>
      </c>
      <c r="L1808">
        <v>502</v>
      </c>
      <c r="M1808">
        <v>590</v>
      </c>
      <c r="N1808" s="128">
        <v>-1.296978629329403</v>
      </c>
      <c r="O1808" s="1">
        <v>43276</v>
      </c>
      <c r="P1808">
        <f t="shared" si="57"/>
        <v>0</v>
      </c>
      <c r="Q1808" s="1"/>
      <c r="S1808">
        <v>160038</v>
      </c>
    </row>
    <row r="1809" spans="1:19" x14ac:dyDescent="0.3">
      <c r="A1809">
        <v>160190</v>
      </c>
      <c r="C1809" t="s">
        <v>113</v>
      </c>
      <c r="D1809" t="s">
        <v>129</v>
      </c>
      <c r="E1809" t="s">
        <v>112</v>
      </c>
      <c r="F1809" t="s">
        <v>61</v>
      </c>
      <c r="G1809" t="s">
        <v>112</v>
      </c>
      <c r="H1809" t="s">
        <v>61</v>
      </c>
      <c r="I1809">
        <f t="shared" si="56"/>
        <v>0</v>
      </c>
      <c r="J1809">
        <v>160190</v>
      </c>
      <c r="K1809">
        <v>24</v>
      </c>
      <c r="L1809">
        <v>655</v>
      </c>
      <c r="M1809">
        <v>781</v>
      </c>
      <c r="N1809" s="128">
        <v>-1.4028837053944219</v>
      </c>
      <c r="O1809" s="1">
        <v>43116</v>
      </c>
      <c r="P1809">
        <f t="shared" si="57"/>
        <v>0</v>
      </c>
      <c r="Q1809" s="1"/>
      <c r="S1809">
        <v>160190</v>
      </c>
    </row>
    <row r="1810" spans="1:19" x14ac:dyDescent="0.3">
      <c r="A1810">
        <v>160285</v>
      </c>
      <c r="C1810" t="s">
        <v>113</v>
      </c>
      <c r="D1810" t="s">
        <v>129</v>
      </c>
      <c r="E1810" t="s">
        <v>112</v>
      </c>
      <c r="F1810" t="s">
        <v>61</v>
      </c>
      <c r="G1810" t="s">
        <v>112</v>
      </c>
      <c r="H1810" t="s">
        <v>61</v>
      </c>
      <c r="I1810">
        <f t="shared" si="56"/>
        <v>0</v>
      </c>
      <c r="J1810">
        <v>160285</v>
      </c>
      <c r="K1810">
        <v>26</v>
      </c>
      <c r="L1810">
        <v>1070</v>
      </c>
      <c r="M1810">
        <v>1086</v>
      </c>
      <c r="N1810" s="128">
        <v>-0.12811273921050526</v>
      </c>
      <c r="O1810" s="1">
        <v>43307</v>
      </c>
      <c r="P1810">
        <f t="shared" si="57"/>
        <v>0</v>
      </c>
      <c r="Q1810" s="1"/>
      <c r="S1810">
        <v>160285</v>
      </c>
    </row>
    <row r="1811" spans="1:19" x14ac:dyDescent="0.3">
      <c r="A1811">
        <v>160327</v>
      </c>
      <c r="C1811" t="s">
        <v>113</v>
      </c>
      <c r="D1811" t="s">
        <v>129</v>
      </c>
      <c r="E1811" t="s">
        <v>112</v>
      </c>
      <c r="F1811" t="s">
        <v>61</v>
      </c>
      <c r="G1811" t="s">
        <v>112</v>
      </c>
      <c r="H1811" t="s">
        <v>61</v>
      </c>
      <c r="I1811">
        <f t="shared" si="56"/>
        <v>0</v>
      </c>
      <c r="J1811">
        <v>160327</v>
      </c>
      <c r="K1811">
        <v>24</v>
      </c>
      <c r="L1811">
        <v>696</v>
      </c>
      <c r="M1811">
        <v>688</v>
      </c>
      <c r="N1811" s="128">
        <v>0.10111223458038422</v>
      </c>
      <c r="O1811" s="1">
        <v>43111</v>
      </c>
      <c r="P1811">
        <f t="shared" si="57"/>
        <v>0</v>
      </c>
      <c r="Q1811" s="1"/>
      <c r="S1811">
        <v>160327</v>
      </c>
    </row>
    <row r="1812" spans="1:19" x14ac:dyDescent="0.3">
      <c r="A1812">
        <v>160422</v>
      </c>
      <c r="C1812" t="s">
        <v>113</v>
      </c>
      <c r="D1812" t="s">
        <v>129</v>
      </c>
      <c r="E1812" t="s">
        <v>112</v>
      </c>
      <c r="F1812" t="s">
        <v>61</v>
      </c>
      <c r="G1812" t="s">
        <v>112</v>
      </c>
      <c r="H1812" t="s">
        <v>61</v>
      </c>
      <c r="I1812">
        <f t="shared" si="56"/>
        <v>0</v>
      </c>
      <c r="J1812">
        <v>160422</v>
      </c>
      <c r="K1812">
        <v>23</v>
      </c>
      <c r="L1812">
        <v>636</v>
      </c>
      <c r="M1812">
        <v>623</v>
      </c>
      <c r="N1812" s="128">
        <v>0.18145020587619515</v>
      </c>
      <c r="O1812" s="1">
        <v>42583</v>
      </c>
      <c r="P1812">
        <f t="shared" si="57"/>
        <v>0</v>
      </c>
      <c r="Q1812" s="1"/>
      <c r="S1812">
        <v>160422</v>
      </c>
    </row>
    <row r="1813" spans="1:19" x14ac:dyDescent="0.3">
      <c r="C1813" s="8" t="s">
        <v>113</v>
      </c>
      <c r="D1813" s="8" t="s">
        <v>129</v>
      </c>
      <c r="E1813" s="8" t="s">
        <v>112</v>
      </c>
      <c r="F1813" s="8" t="s">
        <v>61</v>
      </c>
      <c r="G1813" s="8" t="s">
        <v>112</v>
      </c>
      <c r="H1813" s="8" t="s">
        <v>61</v>
      </c>
      <c r="I1813">
        <f t="shared" si="56"/>
        <v>1</v>
      </c>
      <c r="K1813">
        <v>26</v>
      </c>
      <c r="L1813">
        <v>1035</v>
      </c>
      <c r="M1813">
        <v>996</v>
      </c>
      <c r="N1813" s="128">
        <v>0.3404924044002095</v>
      </c>
      <c r="O1813" s="1">
        <v>43389</v>
      </c>
      <c r="P1813">
        <f t="shared" si="57"/>
        <v>1</v>
      </c>
      <c r="Q1813" s="1"/>
      <c r="S1813">
        <v>160451</v>
      </c>
    </row>
    <row r="1814" spans="1:19" x14ac:dyDescent="0.3">
      <c r="A1814">
        <v>160599</v>
      </c>
      <c r="C1814" t="s">
        <v>113</v>
      </c>
      <c r="D1814" t="s">
        <v>129</v>
      </c>
      <c r="E1814" t="s">
        <v>112</v>
      </c>
      <c r="F1814" t="s">
        <v>61</v>
      </c>
      <c r="G1814" t="s">
        <v>112</v>
      </c>
      <c r="H1814" t="s">
        <v>61</v>
      </c>
      <c r="I1814">
        <f t="shared" si="56"/>
        <v>0</v>
      </c>
      <c r="J1814">
        <v>160599</v>
      </c>
      <c r="K1814">
        <v>27</v>
      </c>
      <c r="L1814">
        <v>1042</v>
      </c>
      <c r="M1814">
        <v>1222</v>
      </c>
      <c r="N1814" s="128">
        <v>-1.2808652956664057</v>
      </c>
      <c r="O1814" s="1">
        <v>43199</v>
      </c>
      <c r="P1814">
        <f t="shared" si="57"/>
        <v>0</v>
      </c>
      <c r="Q1814" s="1"/>
      <c r="S1814">
        <v>160599</v>
      </c>
    </row>
    <row r="1815" spans="1:19" x14ac:dyDescent="0.3">
      <c r="A1815">
        <v>162371</v>
      </c>
      <c r="C1815" t="s">
        <v>113</v>
      </c>
      <c r="D1815" t="s">
        <v>129</v>
      </c>
      <c r="E1815" t="s">
        <v>112</v>
      </c>
      <c r="F1815" t="s">
        <v>61</v>
      </c>
      <c r="G1815" t="s">
        <v>112</v>
      </c>
      <c r="H1815" t="s">
        <v>61</v>
      </c>
      <c r="I1815">
        <f t="shared" si="56"/>
        <v>0</v>
      </c>
      <c r="J1815">
        <v>162371</v>
      </c>
      <c r="K1815">
        <v>24</v>
      </c>
      <c r="L1815">
        <v>500</v>
      </c>
      <c r="M1815">
        <v>688</v>
      </c>
      <c r="N1815" s="128">
        <v>-2.3761375126390294</v>
      </c>
      <c r="O1815" s="1">
        <v>43326</v>
      </c>
      <c r="P1815">
        <f t="shared" si="57"/>
        <v>0</v>
      </c>
      <c r="Q1815" s="1"/>
      <c r="S1815">
        <v>162371</v>
      </c>
    </row>
  </sheetData>
  <autoFilter ref="Q1:S1" xr:uid="{5498333C-5BCB-490E-85AB-8A34D8688212}"/>
  <sortState xmlns:xlrd2="http://schemas.microsoft.com/office/spreadsheetml/2017/richdata2" ref="J2:O1820">
    <sortCondition ref="J2:J182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87"/>
  <sheetViews>
    <sheetView topLeftCell="A111" workbookViewId="0">
      <selection activeCell="Q140" sqref="Q140"/>
    </sheetView>
  </sheetViews>
  <sheetFormatPr defaultRowHeight="14.4" x14ac:dyDescent="0.3"/>
  <cols>
    <col min="1" max="1" width="9.109375" bestFit="1" customWidth="1"/>
    <col min="2" max="3" width="8.88671875" customWidth="1"/>
    <col min="4" max="4" width="11" bestFit="1" customWidth="1"/>
    <col min="5" max="5" width="14.21875" bestFit="1" customWidth="1"/>
    <col min="6" max="6" width="12.77734375" bestFit="1" customWidth="1"/>
    <col min="7" max="7" width="14.5546875" bestFit="1" customWidth="1"/>
    <col min="8" max="9" width="16.21875" bestFit="1" customWidth="1"/>
    <col min="10" max="10" width="14.109375" bestFit="1" customWidth="1"/>
    <col min="11" max="11" width="22.21875" bestFit="1" customWidth="1"/>
    <col min="12" max="12" width="13.77734375" bestFit="1" customWidth="1"/>
    <col min="13" max="13" width="15.5546875" bestFit="1" customWidth="1"/>
    <col min="14" max="14" width="14.109375" bestFit="1" customWidth="1"/>
    <col min="15" max="15" width="12.88671875" bestFit="1" customWidth="1"/>
    <col min="16" max="16" width="12.21875" bestFit="1" customWidth="1"/>
    <col min="17" max="17" width="19.5546875" customWidth="1"/>
    <col min="18" max="18" width="12" bestFit="1" customWidth="1"/>
    <col min="19" max="19" width="23.6640625" bestFit="1" customWidth="1"/>
    <col min="20" max="20" width="21.77734375" bestFit="1" customWidth="1"/>
    <col min="21" max="21" width="9.109375" bestFit="1" customWidth="1"/>
    <col min="22" max="22" width="12" bestFit="1" customWidth="1"/>
    <col min="23" max="23" width="13.33203125" bestFit="1" customWidth="1"/>
    <col min="24" max="24" width="10" bestFit="1" customWidth="1"/>
    <col min="25" max="25" width="11.109375" bestFit="1" customWidth="1"/>
    <col min="26" max="26" width="14.44140625" bestFit="1" customWidth="1"/>
    <col min="27" max="27" width="11" bestFit="1" customWidth="1"/>
    <col min="28" max="28" width="11" customWidth="1"/>
    <col min="29" max="29" width="12.77734375" bestFit="1" customWidth="1"/>
    <col min="30" max="30" width="15.44140625" bestFit="1" customWidth="1"/>
    <col min="31" max="31" width="10.44140625" bestFit="1" customWidth="1"/>
    <col min="32" max="32" width="9.6640625" bestFit="1" customWidth="1"/>
    <col min="33" max="33" width="11.109375" bestFit="1" customWidth="1"/>
  </cols>
  <sheetData>
    <row r="1" spans="1:36" x14ac:dyDescent="0.3">
      <c r="A1" s="4" t="s">
        <v>6</v>
      </c>
      <c r="B1" s="5" t="s">
        <v>0</v>
      </c>
      <c r="C1" s="5" t="s">
        <v>137</v>
      </c>
      <c r="D1" s="173" t="s">
        <v>105</v>
      </c>
      <c r="E1" s="174" t="s">
        <v>78</v>
      </c>
      <c r="F1" s="175" t="s">
        <v>71</v>
      </c>
      <c r="G1" s="175" t="s">
        <v>70</v>
      </c>
      <c r="H1" s="173" t="s">
        <v>93</v>
      </c>
      <c r="I1" s="173" t="s">
        <v>79</v>
      </c>
      <c r="J1" s="4" t="s">
        <v>2</v>
      </c>
      <c r="K1" s="173" t="s">
        <v>104</v>
      </c>
      <c r="L1" s="4" t="s">
        <v>63</v>
      </c>
      <c r="M1" s="4" t="s">
        <v>64</v>
      </c>
      <c r="N1" s="173" t="s">
        <v>65</v>
      </c>
      <c r="O1" s="173" t="s">
        <v>66</v>
      </c>
      <c r="P1" s="4" t="s">
        <v>161</v>
      </c>
      <c r="Q1" s="173" t="s">
        <v>164</v>
      </c>
      <c r="R1" s="173" t="s">
        <v>200</v>
      </c>
      <c r="S1" s="173" t="s">
        <v>94</v>
      </c>
      <c r="T1" s="173" t="s">
        <v>95</v>
      </c>
      <c r="U1" s="4" t="s">
        <v>9</v>
      </c>
      <c r="V1" s="4" t="s">
        <v>10</v>
      </c>
      <c r="W1" s="4" t="s">
        <v>11</v>
      </c>
      <c r="X1" s="173" t="s">
        <v>68</v>
      </c>
      <c r="Y1" s="173" t="s">
        <v>96</v>
      </c>
      <c r="Z1" s="173" t="s">
        <v>77</v>
      </c>
      <c r="AA1" s="173" t="s">
        <v>76</v>
      </c>
      <c r="AB1" s="4" t="s">
        <v>3</v>
      </c>
      <c r="AC1" s="4" t="s">
        <v>4</v>
      </c>
      <c r="AD1" s="4" t="s">
        <v>5</v>
      </c>
      <c r="AE1" s="173" t="s">
        <v>97</v>
      </c>
      <c r="AF1" s="173" t="s">
        <v>72</v>
      </c>
      <c r="AG1" s="176" t="s">
        <v>73</v>
      </c>
      <c r="AH1" s="173" t="s">
        <v>74</v>
      </c>
      <c r="AI1" s="173" t="s">
        <v>59</v>
      </c>
      <c r="AJ1" s="173" t="s">
        <v>75</v>
      </c>
    </row>
    <row r="2" spans="1:36" x14ac:dyDescent="0.3">
      <c r="A2" s="3" t="s">
        <v>7</v>
      </c>
      <c r="B2">
        <v>98309</v>
      </c>
      <c r="C2">
        <v>1</v>
      </c>
      <c r="D2" t="s">
        <v>181</v>
      </c>
      <c r="E2" s="2" t="s">
        <v>183</v>
      </c>
      <c r="F2" s="2" t="s">
        <v>183</v>
      </c>
      <c r="G2" s="2" t="s">
        <v>184</v>
      </c>
      <c r="H2" s="3" t="s">
        <v>183</v>
      </c>
      <c r="I2" s="2" t="s">
        <v>12</v>
      </c>
      <c r="J2" s="2" t="s">
        <v>12</v>
      </c>
      <c r="K2" s="8" t="s">
        <v>184</v>
      </c>
      <c r="L2" s="2"/>
      <c r="M2" s="2" t="s">
        <v>60</v>
      </c>
      <c r="N2" t="s">
        <v>186</v>
      </c>
      <c r="O2" s="2" t="s">
        <v>188</v>
      </c>
      <c r="P2" s="128">
        <v>-1.6501344210623898</v>
      </c>
      <c r="Q2" s="128" t="s">
        <v>203</v>
      </c>
      <c r="R2" s="7" t="s">
        <v>183</v>
      </c>
      <c r="S2" s="2" t="s">
        <v>183</v>
      </c>
      <c r="T2" s="2" t="s">
        <v>184</v>
      </c>
      <c r="U2">
        <v>79</v>
      </c>
      <c r="V2">
        <v>0</v>
      </c>
      <c r="W2">
        <v>126</v>
      </c>
      <c r="X2" t="s">
        <v>184</v>
      </c>
      <c r="Y2" s="2" t="s">
        <v>184</v>
      </c>
      <c r="Z2" s="2" t="s">
        <v>184</v>
      </c>
      <c r="AA2" s="2" t="s">
        <v>184</v>
      </c>
      <c r="AB2">
        <v>6</v>
      </c>
      <c r="AC2">
        <v>1</v>
      </c>
      <c r="AD2">
        <v>0</v>
      </c>
      <c r="AE2" s="2" t="s">
        <v>184</v>
      </c>
      <c r="AF2" s="2" t="s">
        <v>184</v>
      </c>
      <c r="AG2" s="2" t="s">
        <v>184</v>
      </c>
      <c r="AH2" t="s">
        <v>80</v>
      </c>
      <c r="AI2" s="8" t="s">
        <v>183</v>
      </c>
      <c r="AJ2" s="1" t="s">
        <v>184</v>
      </c>
    </row>
    <row r="3" spans="1:36" x14ac:dyDescent="0.3">
      <c r="A3" s="3" t="s">
        <v>7</v>
      </c>
      <c r="B3">
        <v>98368</v>
      </c>
      <c r="C3">
        <v>2</v>
      </c>
      <c r="D3" t="s">
        <v>181</v>
      </c>
      <c r="E3" s="2" t="s">
        <v>184</v>
      </c>
      <c r="F3" s="2" t="s">
        <v>184</v>
      </c>
      <c r="G3" s="2" t="s">
        <v>184</v>
      </c>
      <c r="H3" s="3" t="s">
        <v>183</v>
      </c>
      <c r="I3" s="2" t="s">
        <v>12</v>
      </c>
      <c r="J3" s="2" t="s">
        <v>12</v>
      </c>
      <c r="K3" s="8" t="s">
        <v>183</v>
      </c>
      <c r="L3" s="2"/>
      <c r="M3" s="2" t="s">
        <v>60</v>
      </c>
      <c r="N3" t="s">
        <v>186</v>
      </c>
      <c r="O3" s="2" t="s">
        <v>188</v>
      </c>
      <c r="P3" s="128">
        <v>-1.6037823305831092</v>
      </c>
      <c r="Q3" s="128" t="s">
        <v>203</v>
      </c>
      <c r="R3" s="7" t="s">
        <v>183</v>
      </c>
      <c r="S3" s="2" t="s">
        <v>184</v>
      </c>
      <c r="T3" s="2" t="s">
        <v>184</v>
      </c>
      <c r="U3">
        <v>57</v>
      </c>
      <c r="V3">
        <v>0</v>
      </c>
      <c r="W3">
        <v>148</v>
      </c>
      <c r="X3" t="s">
        <v>184</v>
      </c>
      <c r="Y3" s="2" t="s">
        <v>184</v>
      </c>
      <c r="Z3" s="2" t="s">
        <v>184</v>
      </c>
      <c r="AA3" s="2" t="s">
        <v>184</v>
      </c>
      <c r="AB3">
        <v>0</v>
      </c>
      <c r="AC3">
        <v>0</v>
      </c>
      <c r="AD3">
        <v>0</v>
      </c>
      <c r="AE3" s="2" t="s">
        <v>184</v>
      </c>
      <c r="AF3" s="2" t="s">
        <v>184</v>
      </c>
      <c r="AG3" s="2" t="s">
        <v>184</v>
      </c>
      <c r="AH3" t="s">
        <v>80</v>
      </c>
      <c r="AI3" s="8" t="s">
        <v>183</v>
      </c>
      <c r="AJ3" s="1" t="s">
        <v>184</v>
      </c>
    </row>
    <row r="4" spans="1:36" hidden="1" x14ac:dyDescent="0.3">
      <c r="A4" s="3" t="s">
        <v>7</v>
      </c>
      <c r="B4">
        <v>98920</v>
      </c>
      <c r="C4">
        <v>3</v>
      </c>
      <c r="D4" t="s">
        <v>182</v>
      </c>
      <c r="E4" s="2" t="s">
        <v>183</v>
      </c>
      <c r="F4" s="2" t="s">
        <v>184</v>
      </c>
      <c r="G4" s="3" t="s">
        <v>184</v>
      </c>
      <c r="H4" s="3" t="s">
        <v>183</v>
      </c>
      <c r="I4" s="2" t="s">
        <v>12</v>
      </c>
      <c r="J4" s="2" t="s">
        <v>13</v>
      </c>
      <c r="K4" s="8" t="s">
        <v>183</v>
      </c>
      <c r="L4" s="2" t="s">
        <v>162</v>
      </c>
      <c r="M4" s="2" t="s">
        <v>60</v>
      </c>
      <c r="N4" t="s">
        <v>187</v>
      </c>
      <c r="O4" s="2" t="s">
        <v>189</v>
      </c>
      <c r="P4" s="128">
        <v>-3.0195381882770866</v>
      </c>
      <c r="Q4" s="128" t="s">
        <v>201</v>
      </c>
      <c r="R4" s="7" t="s">
        <v>183</v>
      </c>
      <c r="S4" s="2" t="s">
        <v>184</v>
      </c>
      <c r="T4" s="2" t="s">
        <v>184</v>
      </c>
      <c r="U4">
        <v>53</v>
      </c>
      <c r="V4">
        <v>0</v>
      </c>
      <c r="W4">
        <v>10</v>
      </c>
      <c r="X4" t="s">
        <v>183</v>
      </c>
      <c r="Y4" s="2" t="s">
        <v>184</v>
      </c>
      <c r="Z4" s="2" t="s">
        <v>183</v>
      </c>
      <c r="AA4" s="2" t="s">
        <v>184</v>
      </c>
      <c r="AB4">
        <v>7</v>
      </c>
      <c r="AC4">
        <v>7</v>
      </c>
      <c r="AD4">
        <v>0</v>
      </c>
      <c r="AE4" s="2" t="s">
        <v>184</v>
      </c>
      <c r="AF4" s="2" t="s">
        <v>184</v>
      </c>
      <c r="AG4" s="2" t="s">
        <v>184</v>
      </c>
      <c r="AH4" t="s">
        <v>80</v>
      </c>
      <c r="AI4" s="8" t="s">
        <v>183</v>
      </c>
      <c r="AJ4" s="1" t="s">
        <v>183</v>
      </c>
    </row>
    <row r="5" spans="1:36" x14ac:dyDescent="0.3">
      <c r="A5" s="3" t="s">
        <v>7</v>
      </c>
      <c r="B5">
        <v>98926</v>
      </c>
      <c r="C5">
        <v>4</v>
      </c>
      <c r="D5" t="s">
        <v>182</v>
      </c>
      <c r="E5" s="2" t="s">
        <v>184</v>
      </c>
      <c r="F5" s="2" t="s">
        <v>184</v>
      </c>
      <c r="G5" s="2" t="s">
        <v>184</v>
      </c>
      <c r="H5" s="3" t="s">
        <v>183</v>
      </c>
      <c r="I5" s="2" t="s">
        <v>14</v>
      </c>
      <c r="J5" s="2" t="s">
        <v>13</v>
      </c>
      <c r="K5" s="8" t="s">
        <v>183</v>
      </c>
      <c r="L5" s="2"/>
      <c r="M5" s="2" t="s">
        <v>60</v>
      </c>
      <c r="N5" t="s">
        <v>187</v>
      </c>
      <c r="O5" s="2" t="s">
        <v>188</v>
      </c>
      <c r="P5" s="128">
        <v>-1.2047262336859987</v>
      </c>
      <c r="Q5" s="128" t="s">
        <v>203</v>
      </c>
      <c r="R5" s="6" t="s">
        <v>183</v>
      </c>
      <c r="S5" s="2" t="s">
        <v>183</v>
      </c>
      <c r="T5" s="2" t="s">
        <v>183</v>
      </c>
      <c r="U5">
        <v>64</v>
      </c>
      <c r="V5">
        <v>0</v>
      </c>
      <c r="W5">
        <v>12</v>
      </c>
      <c r="X5" t="s">
        <v>183</v>
      </c>
      <c r="Y5" s="2" t="s">
        <v>183</v>
      </c>
      <c r="Z5" s="2" t="s">
        <v>183</v>
      </c>
      <c r="AA5" s="2" t="s">
        <v>184</v>
      </c>
      <c r="AB5">
        <v>7</v>
      </c>
      <c r="AC5">
        <v>5</v>
      </c>
      <c r="AD5">
        <v>0</v>
      </c>
      <c r="AE5" s="2" t="s">
        <v>184</v>
      </c>
      <c r="AF5" s="2" t="s">
        <v>183</v>
      </c>
      <c r="AG5" s="2" t="s">
        <v>185</v>
      </c>
      <c r="AH5" t="s">
        <v>80</v>
      </c>
      <c r="AI5" s="8" t="s">
        <v>183</v>
      </c>
      <c r="AJ5" s="1" t="s">
        <v>184</v>
      </c>
    </row>
    <row r="6" spans="1:36" x14ac:dyDescent="0.3">
      <c r="A6" s="3" t="s">
        <v>7</v>
      </c>
      <c r="B6">
        <v>99516</v>
      </c>
      <c r="C6">
        <v>5</v>
      </c>
      <c r="D6" t="s">
        <v>182</v>
      </c>
      <c r="E6" s="2" t="s">
        <v>183</v>
      </c>
      <c r="F6" s="2" t="s">
        <v>184</v>
      </c>
      <c r="G6" s="2" t="s">
        <v>184</v>
      </c>
      <c r="H6" s="3" t="s">
        <v>183</v>
      </c>
      <c r="I6" s="2" t="s">
        <v>12</v>
      </c>
      <c r="J6" s="2" t="s">
        <v>12</v>
      </c>
      <c r="K6" s="8" t="s">
        <v>183</v>
      </c>
      <c r="L6" s="2"/>
      <c r="M6" s="2" t="s">
        <v>61</v>
      </c>
      <c r="N6" t="s">
        <v>187</v>
      </c>
      <c r="O6" s="2" t="s">
        <v>189</v>
      </c>
      <c r="P6" s="128">
        <v>-0.6765847845308115</v>
      </c>
      <c r="Q6" s="128" t="s">
        <v>203</v>
      </c>
      <c r="R6" s="7" t="s">
        <v>184</v>
      </c>
      <c r="S6" s="2" t="s">
        <v>184</v>
      </c>
      <c r="T6" s="2" t="s">
        <v>184</v>
      </c>
      <c r="U6">
        <v>123</v>
      </c>
      <c r="V6">
        <v>0</v>
      </c>
      <c r="W6">
        <v>7</v>
      </c>
      <c r="X6" t="s">
        <v>183</v>
      </c>
      <c r="Y6" s="2" t="s">
        <v>184</v>
      </c>
      <c r="Z6" s="2" t="s">
        <v>184</v>
      </c>
      <c r="AA6" s="2" t="s">
        <v>184</v>
      </c>
      <c r="AB6">
        <v>0</v>
      </c>
      <c r="AC6">
        <v>0</v>
      </c>
      <c r="AD6">
        <v>0</v>
      </c>
      <c r="AE6" s="2" t="s">
        <v>184</v>
      </c>
      <c r="AF6" s="2" t="s">
        <v>183</v>
      </c>
      <c r="AG6" s="2" t="s">
        <v>185</v>
      </c>
      <c r="AH6" t="s">
        <v>80</v>
      </c>
      <c r="AI6" s="8" t="s">
        <v>183</v>
      </c>
      <c r="AJ6" s="1" t="s">
        <v>184</v>
      </c>
    </row>
    <row r="7" spans="1:36" x14ac:dyDescent="0.3">
      <c r="A7" s="3" t="s">
        <v>7</v>
      </c>
      <c r="B7">
        <v>99633</v>
      </c>
      <c r="C7">
        <v>6</v>
      </c>
      <c r="D7" t="s">
        <v>181</v>
      </c>
      <c r="E7" s="2" t="s">
        <v>183</v>
      </c>
      <c r="F7" s="2" t="s">
        <v>183</v>
      </c>
      <c r="G7" s="2" t="s">
        <v>184</v>
      </c>
      <c r="H7" s="3" t="s">
        <v>183</v>
      </c>
      <c r="I7" s="2" t="s">
        <v>12</v>
      </c>
      <c r="J7" s="2" t="s">
        <v>12</v>
      </c>
      <c r="K7" s="8" t="s">
        <v>183</v>
      </c>
      <c r="L7" s="2" t="s">
        <v>60</v>
      </c>
      <c r="M7" s="2"/>
      <c r="N7" t="s">
        <v>187</v>
      </c>
      <c r="O7" s="2" t="s">
        <v>189</v>
      </c>
      <c r="P7" s="128">
        <v>1.3028329041054385</v>
      </c>
      <c r="Q7" s="128" t="s">
        <v>203</v>
      </c>
      <c r="R7" s="7" t="s">
        <v>183</v>
      </c>
      <c r="S7" s="2" t="s">
        <v>184</v>
      </c>
      <c r="T7" s="2" t="s">
        <v>184</v>
      </c>
      <c r="U7">
        <v>36</v>
      </c>
      <c r="V7">
        <v>0</v>
      </c>
      <c r="W7">
        <v>74</v>
      </c>
      <c r="X7" t="s">
        <v>183</v>
      </c>
      <c r="Y7" s="2" t="s">
        <v>184</v>
      </c>
      <c r="Z7" s="2" t="s">
        <v>184</v>
      </c>
      <c r="AA7" s="2" t="s">
        <v>183</v>
      </c>
      <c r="AB7">
        <v>0</v>
      </c>
      <c r="AC7">
        <v>0</v>
      </c>
      <c r="AD7">
        <v>0</v>
      </c>
      <c r="AE7" s="2" t="s">
        <v>184</v>
      </c>
      <c r="AF7" s="2" t="s">
        <v>184</v>
      </c>
      <c r="AG7" s="2" t="s">
        <v>184</v>
      </c>
      <c r="AH7" t="s">
        <v>80</v>
      </c>
      <c r="AI7" s="8" t="s">
        <v>183</v>
      </c>
      <c r="AJ7" s="1" t="s">
        <v>184</v>
      </c>
    </row>
    <row r="8" spans="1:36" x14ac:dyDescent="0.3">
      <c r="A8" s="3" t="s">
        <v>7</v>
      </c>
      <c r="B8">
        <v>99749</v>
      </c>
      <c r="C8">
        <v>7</v>
      </c>
      <c r="D8" t="s">
        <v>181</v>
      </c>
      <c r="E8" s="2" t="s">
        <v>184</v>
      </c>
      <c r="F8" s="2" t="s">
        <v>184</v>
      </c>
      <c r="G8" s="2" t="s">
        <v>184</v>
      </c>
      <c r="H8" s="3" t="s">
        <v>183</v>
      </c>
      <c r="I8" s="2" t="s">
        <v>12</v>
      </c>
      <c r="J8" s="2" t="s">
        <v>12</v>
      </c>
      <c r="K8" s="8" t="s">
        <v>183</v>
      </c>
      <c r="L8" s="2" t="s">
        <v>60</v>
      </c>
      <c r="M8" s="2"/>
      <c r="N8" t="s">
        <v>186</v>
      </c>
      <c r="O8" s="2" t="s">
        <v>189</v>
      </c>
      <c r="P8" s="128">
        <v>0.11479408810446262</v>
      </c>
      <c r="Q8" s="128" t="s">
        <v>203</v>
      </c>
      <c r="R8" s="7" t="s">
        <v>183</v>
      </c>
      <c r="S8" s="2" t="s">
        <v>184</v>
      </c>
      <c r="T8" s="2" t="s">
        <v>184</v>
      </c>
      <c r="U8">
        <v>75</v>
      </c>
      <c r="V8">
        <v>0</v>
      </c>
      <c r="W8">
        <v>65</v>
      </c>
      <c r="X8" t="s">
        <v>183</v>
      </c>
      <c r="Y8" s="2" t="s">
        <v>184</v>
      </c>
      <c r="Z8" s="2" t="s">
        <v>184</v>
      </c>
      <c r="AA8" s="2" t="s">
        <v>184</v>
      </c>
      <c r="AB8">
        <v>2</v>
      </c>
      <c r="AC8">
        <v>0</v>
      </c>
      <c r="AD8">
        <v>0</v>
      </c>
      <c r="AE8" s="2" t="s">
        <v>184</v>
      </c>
      <c r="AF8" s="2" t="s">
        <v>184</v>
      </c>
      <c r="AG8" s="2" t="s">
        <v>183</v>
      </c>
      <c r="AH8" t="s">
        <v>80</v>
      </c>
      <c r="AI8" s="8" t="s">
        <v>183</v>
      </c>
      <c r="AJ8" s="1" t="s">
        <v>184</v>
      </c>
    </row>
    <row r="9" spans="1:36" x14ac:dyDescent="0.3">
      <c r="A9" s="3" t="s">
        <v>7</v>
      </c>
      <c r="B9">
        <v>99753</v>
      </c>
      <c r="C9">
        <v>8</v>
      </c>
      <c r="D9" t="s">
        <v>181</v>
      </c>
      <c r="E9" s="2" t="s">
        <v>183</v>
      </c>
      <c r="F9" s="2" t="s">
        <v>183</v>
      </c>
      <c r="G9" s="2" t="s">
        <v>184</v>
      </c>
      <c r="H9" s="3" t="s">
        <v>183</v>
      </c>
      <c r="I9" s="3" t="s">
        <v>12</v>
      </c>
      <c r="J9" s="2" t="s">
        <v>12</v>
      </c>
      <c r="K9" s="8" t="s">
        <v>184</v>
      </c>
      <c r="L9" s="2" t="s">
        <v>60</v>
      </c>
      <c r="M9" s="2"/>
      <c r="N9" t="s">
        <v>187</v>
      </c>
      <c r="O9" s="3" t="s">
        <v>188</v>
      </c>
      <c r="P9" s="130">
        <v>-0.32659726474790773</v>
      </c>
      <c r="Q9" s="130" t="s">
        <v>203</v>
      </c>
      <c r="R9" s="7" t="s">
        <v>183</v>
      </c>
      <c r="S9" s="2" t="s">
        <v>184</v>
      </c>
      <c r="T9" s="2" t="s">
        <v>184</v>
      </c>
      <c r="U9">
        <v>46</v>
      </c>
      <c r="V9">
        <v>0</v>
      </c>
      <c r="W9">
        <v>34</v>
      </c>
      <c r="X9" t="s">
        <v>183</v>
      </c>
      <c r="Y9" s="2" t="s">
        <v>184</v>
      </c>
      <c r="Z9" s="2" t="s">
        <v>184</v>
      </c>
      <c r="AA9" s="2" t="s">
        <v>184</v>
      </c>
      <c r="AB9">
        <v>6</v>
      </c>
      <c r="AC9">
        <v>0</v>
      </c>
      <c r="AD9">
        <v>0</v>
      </c>
      <c r="AE9" s="2" t="s">
        <v>184</v>
      </c>
      <c r="AF9" s="2" t="s">
        <v>184</v>
      </c>
      <c r="AG9" s="2" t="s">
        <v>184</v>
      </c>
      <c r="AH9" t="s">
        <v>80</v>
      </c>
      <c r="AI9" s="8" t="s">
        <v>183</v>
      </c>
      <c r="AJ9" s="1" t="s">
        <v>184</v>
      </c>
    </row>
    <row r="10" spans="1:36" x14ac:dyDescent="0.3">
      <c r="A10" s="3" t="s">
        <v>7</v>
      </c>
      <c r="B10">
        <v>100148</v>
      </c>
      <c r="C10">
        <v>9</v>
      </c>
      <c r="D10" t="s">
        <v>182</v>
      </c>
      <c r="E10" s="2" t="s">
        <v>183</v>
      </c>
      <c r="F10" s="2" t="s">
        <v>184</v>
      </c>
      <c r="G10" s="2" t="s">
        <v>184</v>
      </c>
      <c r="H10" s="3" t="s">
        <v>183</v>
      </c>
      <c r="I10" s="2" t="s">
        <v>12</v>
      </c>
      <c r="J10" s="2" t="s">
        <v>14</v>
      </c>
      <c r="K10" s="8" t="s">
        <v>183</v>
      </c>
      <c r="L10" s="2" t="s">
        <v>60</v>
      </c>
      <c r="M10" s="2"/>
      <c r="N10" t="s">
        <v>186</v>
      </c>
      <c r="O10" s="3" t="s">
        <v>189</v>
      </c>
      <c r="P10" s="130">
        <v>-0.50371155885471897</v>
      </c>
      <c r="Q10" s="130" t="s">
        <v>203</v>
      </c>
      <c r="R10" s="7" t="s">
        <v>183</v>
      </c>
      <c r="S10" s="2" t="s">
        <v>184</v>
      </c>
      <c r="T10" s="2" t="s">
        <v>184</v>
      </c>
      <c r="U10">
        <v>123</v>
      </c>
      <c r="V10">
        <v>0</v>
      </c>
      <c r="W10">
        <v>37</v>
      </c>
      <c r="X10" t="s">
        <v>184</v>
      </c>
      <c r="Y10" s="2" t="s">
        <v>184</v>
      </c>
      <c r="Z10" s="2" t="s">
        <v>184</v>
      </c>
      <c r="AA10" s="2" t="s">
        <v>184</v>
      </c>
      <c r="AB10">
        <v>16</v>
      </c>
      <c r="AC10">
        <v>3</v>
      </c>
      <c r="AD10">
        <v>0</v>
      </c>
      <c r="AE10" s="2" t="s">
        <v>184</v>
      </c>
      <c r="AF10" s="2" t="s">
        <v>184</v>
      </c>
      <c r="AG10" s="2" t="s">
        <v>183</v>
      </c>
      <c r="AH10" t="s">
        <v>80</v>
      </c>
      <c r="AI10" t="s">
        <v>184</v>
      </c>
      <c r="AJ10" s="1" t="s">
        <v>184</v>
      </c>
    </row>
    <row r="11" spans="1:36" x14ac:dyDescent="0.3">
      <c r="A11" s="2" t="s">
        <v>8</v>
      </c>
      <c r="B11">
        <v>100161</v>
      </c>
      <c r="C11">
        <v>10</v>
      </c>
      <c r="D11" t="s">
        <v>182</v>
      </c>
      <c r="E11" s="2" t="s">
        <v>184</v>
      </c>
      <c r="F11" s="2" t="s">
        <v>184</v>
      </c>
      <c r="G11" s="2" t="s">
        <v>184</v>
      </c>
      <c r="H11" s="3" t="s">
        <v>183</v>
      </c>
      <c r="I11" s="2" t="s">
        <v>14</v>
      </c>
      <c r="J11" s="2" t="s">
        <v>15</v>
      </c>
      <c r="K11" s="8" t="s">
        <v>183</v>
      </c>
      <c r="L11" s="2"/>
      <c r="M11" s="2" t="s">
        <v>60</v>
      </c>
      <c r="N11" t="s">
        <v>186</v>
      </c>
      <c r="O11" s="3" t="s">
        <v>188</v>
      </c>
      <c r="P11" s="130">
        <v>6.6832510303345347E-2</v>
      </c>
      <c r="Q11" s="130" t="s">
        <v>203</v>
      </c>
      <c r="R11" s="6" t="s">
        <v>184</v>
      </c>
      <c r="S11" s="2" t="s">
        <v>183</v>
      </c>
      <c r="T11" s="2" t="s">
        <v>184</v>
      </c>
      <c r="U11">
        <v>12</v>
      </c>
      <c r="V11">
        <v>0</v>
      </c>
      <c r="W11">
        <v>7</v>
      </c>
      <c r="X11" t="s">
        <v>184</v>
      </c>
      <c r="Y11" s="2" t="s">
        <v>184</v>
      </c>
      <c r="Z11" s="2" t="s">
        <v>184</v>
      </c>
      <c r="AA11" s="2" t="s">
        <v>184</v>
      </c>
      <c r="AB11">
        <v>6</v>
      </c>
      <c r="AC11">
        <v>2</v>
      </c>
      <c r="AD11">
        <v>0</v>
      </c>
      <c r="AE11" s="2" t="s">
        <v>184</v>
      </c>
      <c r="AF11" s="2" t="s">
        <v>184</v>
      </c>
      <c r="AG11" s="2" t="s">
        <v>184</v>
      </c>
      <c r="AH11" t="s">
        <v>80</v>
      </c>
      <c r="AI11" s="8" t="s">
        <v>183</v>
      </c>
      <c r="AJ11" s="9" t="s">
        <v>184</v>
      </c>
    </row>
    <row r="12" spans="1:36" hidden="1" x14ac:dyDescent="0.3">
      <c r="A12" s="3" t="s">
        <v>7</v>
      </c>
      <c r="B12">
        <v>100544</v>
      </c>
      <c r="C12">
        <v>11</v>
      </c>
      <c r="D12" t="s">
        <v>181</v>
      </c>
      <c r="E12" s="2" t="s">
        <v>183</v>
      </c>
      <c r="F12" s="2" t="s">
        <v>183</v>
      </c>
      <c r="G12" s="2" t="s">
        <v>184</v>
      </c>
      <c r="H12" s="2" t="s">
        <v>183</v>
      </c>
      <c r="I12" s="2" t="s">
        <v>16</v>
      </c>
      <c r="J12" s="2" t="s">
        <v>16</v>
      </c>
      <c r="K12" s="8" t="s">
        <v>183</v>
      </c>
      <c r="L12" s="2" t="s">
        <v>162</v>
      </c>
      <c r="M12" s="2" t="s">
        <v>60</v>
      </c>
      <c r="N12" t="s">
        <v>186</v>
      </c>
      <c r="O12" s="3" t="s">
        <v>188</v>
      </c>
      <c r="P12" s="130">
        <v>-2.0160879747479887</v>
      </c>
      <c r="Q12" s="130" t="s">
        <v>201</v>
      </c>
      <c r="R12" s="7" t="s">
        <v>184</v>
      </c>
      <c r="S12" s="2" t="s">
        <v>184</v>
      </c>
      <c r="T12" s="2" t="s">
        <v>183</v>
      </c>
      <c r="U12">
        <v>87</v>
      </c>
      <c r="V12">
        <v>22</v>
      </c>
      <c r="W12">
        <v>15</v>
      </c>
      <c r="X12" t="s">
        <v>184</v>
      </c>
      <c r="Y12" s="2" t="s">
        <v>184</v>
      </c>
      <c r="Z12" s="2" t="s">
        <v>183</v>
      </c>
      <c r="AA12" s="2" t="s">
        <v>183</v>
      </c>
      <c r="AB12">
        <v>9</v>
      </c>
      <c r="AC12">
        <v>3</v>
      </c>
      <c r="AD12">
        <v>0</v>
      </c>
      <c r="AE12" s="2" t="s">
        <v>183</v>
      </c>
      <c r="AF12" s="2" t="s">
        <v>184</v>
      </c>
      <c r="AG12" s="2" t="s">
        <v>184</v>
      </c>
      <c r="AH12" t="s">
        <v>80</v>
      </c>
      <c r="AI12" s="8" t="s">
        <v>183</v>
      </c>
      <c r="AJ12" s="1" t="s">
        <v>183</v>
      </c>
    </row>
    <row r="13" spans="1:36" hidden="1" x14ac:dyDescent="0.3">
      <c r="A13" s="3" t="s">
        <v>7</v>
      </c>
      <c r="B13">
        <v>100559</v>
      </c>
      <c r="C13">
        <v>12</v>
      </c>
      <c r="D13" t="s">
        <v>181</v>
      </c>
      <c r="E13" s="2" t="s">
        <v>183</v>
      </c>
      <c r="F13" s="2" t="s">
        <v>183</v>
      </c>
      <c r="G13" s="2" t="s">
        <v>184</v>
      </c>
      <c r="H13" s="3" t="s">
        <v>183</v>
      </c>
      <c r="I13" s="2" t="s">
        <v>15</v>
      </c>
      <c r="J13" s="2" t="s">
        <v>15</v>
      </c>
      <c r="K13" s="8" t="s">
        <v>183</v>
      </c>
      <c r="L13" s="2"/>
      <c r="M13" s="2" t="s">
        <v>60</v>
      </c>
      <c r="N13" t="s">
        <v>186</v>
      </c>
      <c r="O13" s="2" t="s">
        <v>188</v>
      </c>
      <c r="P13" s="128">
        <v>0.37343291544411839</v>
      </c>
      <c r="Q13" s="128" t="s">
        <v>201</v>
      </c>
      <c r="R13" s="6" t="s">
        <v>183</v>
      </c>
      <c r="S13" s="2" t="s">
        <v>184</v>
      </c>
      <c r="T13" s="2" t="s">
        <v>184</v>
      </c>
      <c r="U13">
        <v>16</v>
      </c>
      <c r="V13">
        <v>0</v>
      </c>
      <c r="W13">
        <v>3</v>
      </c>
      <c r="X13" t="s">
        <v>184</v>
      </c>
      <c r="Y13" s="2" t="s">
        <v>184</v>
      </c>
      <c r="Z13" s="2" t="s">
        <v>184</v>
      </c>
      <c r="AA13" s="2" t="s">
        <v>184</v>
      </c>
      <c r="AB13">
        <v>3</v>
      </c>
      <c r="AC13">
        <v>0</v>
      </c>
      <c r="AD13">
        <v>0</v>
      </c>
      <c r="AE13" s="2" t="s">
        <v>184</v>
      </c>
      <c r="AF13" s="2" t="s">
        <v>183</v>
      </c>
      <c r="AG13" s="2" t="s">
        <v>184</v>
      </c>
      <c r="AH13" t="s">
        <v>81</v>
      </c>
      <c r="AI13" s="8" t="s">
        <v>183</v>
      </c>
      <c r="AJ13" s="1" t="s">
        <v>184</v>
      </c>
    </row>
    <row r="14" spans="1:36" x14ac:dyDescent="0.3">
      <c r="A14" s="3" t="s">
        <v>7</v>
      </c>
      <c r="B14">
        <v>100622</v>
      </c>
      <c r="C14">
        <v>13</v>
      </c>
      <c r="D14" t="s">
        <v>182</v>
      </c>
      <c r="E14" s="2" t="s">
        <v>184</v>
      </c>
      <c r="F14" s="2" t="s">
        <v>184</v>
      </c>
      <c r="G14" s="2" t="s">
        <v>184</v>
      </c>
      <c r="H14" s="3" t="s">
        <v>183</v>
      </c>
      <c r="I14" s="2" t="s">
        <v>15</v>
      </c>
      <c r="J14" s="2" t="s">
        <v>15</v>
      </c>
      <c r="K14" s="8" t="s">
        <v>183</v>
      </c>
      <c r="L14" s="2" t="s">
        <v>60</v>
      </c>
      <c r="M14" s="2"/>
      <c r="N14" t="s">
        <v>186</v>
      </c>
      <c r="O14" s="3" t="s">
        <v>188</v>
      </c>
      <c r="P14" s="130">
        <v>-1.7719884996772868</v>
      </c>
      <c r="Q14" s="130" t="s">
        <v>203</v>
      </c>
      <c r="R14" s="7" t="s">
        <v>184</v>
      </c>
      <c r="S14" s="2" t="s">
        <v>184</v>
      </c>
      <c r="T14" s="2" t="s">
        <v>184</v>
      </c>
      <c r="U14">
        <v>30</v>
      </c>
      <c r="V14">
        <v>0</v>
      </c>
      <c r="W14">
        <v>6</v>
      </c>
      <c r="X14" t="s">
        <v>184</v>
      </c>
      <c r="Y14" s="2" t="s">
        <v>184</v>
      </c>
      <c r="Z14" s="2" t="s">
        <v>183</v>
      </c>
      <c r="AA14" s="2" t="s">
        <v>184</v>
      </c>
      <c r="AB14">
        <v>8</v>
      </c>
      <c r="AC14">
        <v>3</v>
      </c>
      <c r="AD14">
        <v>0</v>
      </c>
      <c r="AE14" s="2" t="s">
        <v>184</v>
      </c>
      <c r="AF14" s="2" t="s">
        <v>184</v>
      </c>
      <c r="AG14" s="2" t="s">
        <v>183</v>
      </c>
      <c r="AH14" t="s">
        <v>80</v>
      </c>
      <c r="AI14" s="8" t="s">
        <v>183</v>
      </c>
      <c r="AJ14" s="1" t="s">
        <v>184</v>
      </c>
    </row>
    <row r="15" spans="1:36" hidden="1" x14ac:dyDescent="0.3">
      <c r="A15" s="2" t="s">
        <v>8</v>
      </c>
      <c r="B15">
        <v>100654</v>
      </c>
      <c r="C15">
        <v>14</v>
      </c>
      <c r="D15" t="s">
        <v>182</v>
      </c>
      <c r="E15" s="2" t="s">
        <v>183</v>
      </c>
      <c r="F15" s="2" t="s">
        <v>184</v>
      </c>
      <c r="G15" s="2" t="s">
        <v>184</v>
      </c>
      <c r="H15" s="3" t="s">
        <v>183</v>
      </c>
      <c r="I15" s="2" t="s">
        <v>15</v>
      </c>
      <c r="J15" s="2" t="s">
        <v>14</v>
      </c>
      <c r="K15" s="8" t="s">
        <v>183</v>
      </c>
      <c r="L15" s="2"/>
      <c r="M15" s="2" t="s">
        <v>60</v>
      </c>
      <c r="N15" t="s">
        <v>186</v>
      </c>
      <c r="O15" s="2" t="s">
        <v>188</v>
      </c>
      <c r="P15" s="128">
        <v>-1.2763308083428453</v>
      </c>
      <c r="Q15" s="128" t="s">
        <v>201</v>
      </c>
      <c r="R15" s="7" t="s">
        <v>185</v>
      </c>
      <c r="S15" s="2" t="s">
        <v>184</v>
      </c>
      <c r="T15" s="2" t="s">
        <v>184</v>
      </c>
      <c r="U15">
        <v>89</v>
      </c>
      <c r="V15">
        <v>0</v>
      </c>
      <c r="W15">
        <v>21</v>
      </c>
      <c r="X15" t="s">
        <v>183</v>
      </c>
      <c r="Y15" s="2" t="s">
        <v>184</v>
      </c>
      <c r="Z15" s="2" t="s">
        <v>183</v>
      </c>
      <c r="AA15" s="2" t="s">
        <v>184</v>
      </c>
      <c r="AB15">
        <v>16</v>
      </c>
      <c r="AC15">
        <v>0</v>
      </c>
      <c r="AD15">
        <v>0</v>
      </c>
      <c r="AE15" s="2" t="s">
        <v>183</v>
      </c>
      <c r="AF15" s="2" t="s">
        <v>184</v>
      </c>
      <c r="AG15" s="2" t="s">
        <v>183</v>
      </c>
      <c r="AH15" t="s">
        <v>80</v>
      </c>
      <c r="AI15" s="8" t="s">
        <v>183</v>
      </c>
      <c r="AJ15" s="1" t="s">
        <v>184</v>
      </c>
    </row>
    <row r="16" spans="1:36" x14ac:dyDescent="0.3">
      <c r="A16" s="3" t="s">
        <v>7</v>
      </c>
      <c r="B16">
        <v>100781</v>
      </c>
      <c r="C16">
        <v>15</v>
      </c>
      <c r="D16" t="s">
        <v>181</v>
      </c>
      <c r="E16" s="2" t="s">
        <v>183</v>
      </c>
      <c r="F16" s="2" t="s">
        <v>184</v>
      </c>
      <c r="G16" s="2" t="s">
        <v>184</v>
      </c>
      <c r="H16" s="3" t="s">
        <v>183</v>
      </c>
      <c r="I16" s="2" t="s">
        <v>16</v>
      </c>
      <c r="J16" s="2" t="s">
        <v>12</v>
      </c>
      <c r="K16" s="8" t="s">
        <v>183</v>
      </c>
      <c r="L16" s="2" t="s">
        <v>60</v>
      </c>
      <c r="M16" s="2"/>
      <c r="N16" t="s">
        <v>187</v>
      </c>
      <c r="O16" s="3" t="s">
        <v>188</v>
      </c>
      <c r="P16" s="130">
        <v>0.14530010059237733</v>
      </c>
      <c r="Q16" s="130" t="s">
        <v>203</v>
      </c>
      <c r="R16" s="7" t="s">
        <v>183</v>
      </c>
      <c r="S16" s="2" t="s">
        <v>183</v>
      </c>
      <c r="T16" s="2" t="s">
        <v>183</v>
      </c>
      <c r="U16">
        <v>18</v>
      </c>
      <c r="V16">
        <v>0</v>
      </c>
      <c r="W16">
        <v>41</v>
      </c>
      <c r="X16" t="s">
        <v>184</v>
      </c>
      <c r="Y16" s="2" t="s">
        <v>184</v>
      </c>
      <c r="Z16" s="2" t="s">
        <v>183</v>
      </c>
      <c r="AA16" s="2" t="s">
        <v>184</v>
      </c>
      <c r="AB16">
        <v>5</v>
      </c>
      <c r="AC16">
        <v>0</v>
      </c>
      <c r="AD16">
        <v>0</v>
      </c>
      <c r="AE16" s="2" t="s">
        <v>184</v>
      </c>
      <c r="AF16" s="2" t="s">
        <v>184</v>
      </c>
      <c r="AG16" s="2" t="s">
        <v>184</v>
      </c>
      <c r="AH16" t="s">
        <v>80</v>
      </c>
      <c r="AI16" s="8" t="s">
        <v>183</v>
      </c>
      <c r="AJ16" s="1" t="s">
        <v>183</v>
      </c>
    </row>
    <row r="17" spans="1:36" x14ac:dyDescent="0.3">
      <c r="A17" s="3" t="s">
        <v>7</v>
      </c>
      <c r="B17">
        <v>102191</v>
      </c>
      <c r="C17">
        <v>16</v>
      </c>
      <c r="D17" t="s">
        <v>181</v>
      </c>
      <c r="E17" s="2" t="s">
        <v>183</v>
      </c>
      <c r="F17" s="2" t="s">
        <v>184</v>
      </c>
      <c r="G17" s="2" t="s">
        <v>184</v>
      </c>
      <c r="H17" s="3" t="s">
        <v>183</v>
      </c>
      <c r="I17" s="2" t="s">
        <v>15</v>
      </c>
      <c r="J17" s="2" t="s">
        <v>17</v>
      </c>
      <c r="K17" s="8" t="s">
        <v>183</v>
      </c>
      <c r="L17" s="2"/>
      <c r="M17" s="2" t="s">
        <v>61</v>
      </c>
      <c r="N17" t="s">
        <v>187</v>
      </c>
      <c r="O17" s="2" t="s">
        <v>188</v>
      </c>
      <c r="P17" s="128">
        <v>-0.60469275646212151</v>
      </c>
      <c r="Q17" s="128" t="s">
        <v>203</v>
      </c>
      <c r="R17" s="7" t="s">
        <v>183</v>
      </c>
      <c r="S17" s="2" t="s">
        <v>183</v>
      </c>
      <c r="T17" s="2" t="s">
        <v>184</v>
      </c>
      <c r="U17">
        <v>50</v>
      </c>
      <c r="V17">
        <v>0</v>
      </c>
      <c r="W17">
        <v>18</v>
      </c>
      <c r="X17" t="s">
        <v>183</v>
      </c>
      <c r="Y17" s="2" t="s">
        <v>183</v>
      </c>
      <c r="Z17" s="2" t="s">
        <v>184</v>
      </c>
      <c r="AA17" s="2" t="s">
        <v>183</v>
      </c>
      <c r="AB17">
        <v>10</v>
      </c>
      <c r="AC17">
        <v>2</v>
      </c>
      <c r="AD17">
        <v>0</v>
      </c>
      <c r="AE17" s="2" t="s">
        <v>183</v>
      </c>
      <c r="AF17" s="2" t="s">
        <v>183</v>
      </c>
      <c r="AG17" s="2" t="s">
        <v>185</v>
      </c>
      <c r="AH17" t="s">
        <v>80</v>
      </c>
      <c r="AI17" s="8" t="s">
        <v>183</v>
      </c>
      <c r="AJ17" s="1" t="s">
        <v>183</v>
      </c>
    </row>
    <row r="18" spans="1:36" x14ac:dyDescent="0.3">
      <c r="A18" s="3" t="s">
        <v>7</v>
      </c>
      <c r="B18">
        <v>102222</v>
      </c>
      <c r="C18">
        <v>17</v>
      </c>
      <c r="D18" t="s">
        <v>182</v>
      </c>
      <c r="E18" s="2" t="s">
        <v>183</v>
      </c>
      <c r="F18" s="2" t="s">
        <v>184</v>
      </c>
      <c r="G18" s="2" t="s">
        <v>184</v>
      </c>
      <c r="H18" s="3" t="s">
        <v>183</v>
      </c>
      <c r="I18" s="2" t="s">
        <v>15</v>
      </c>
      <c r="J18" s="2" t="s">
        <v>15</v>
      </c>
      <c r="K18" s="8" t="s">
        <v>183</v>
      </c>
      <c r="L18" s="2"/>
      <c r="M18" s="2" t="s">
        <v>60</v>
      </c>
      <c r="N18" t="s">
        <v>186</v>
      </c>
      <c r="O18" s="2" t="s">
        <v>189</v>
      </c>
      <c r="P18" s="128">
        <v>1.6424194422443619</v>
      </c>
      <c r="Q18" s="128" t="s">
        <v>203</v>
      </c>
      <c r="R18" s="7" t="s">
        <v>184</v>
      </c>
      <c r="S18" s="2" t="s">
        <v>183</v>
      </c>
      <c r="T18" s="2" t="s">
        <v>184</v>
      </c>
      <c r="U18">
        <v>27</v>
      </c>
      <c r="V18">
        <v>0</v>
      </c>
      <c r="W18">
        <v>4</v>
      </c>
      <c r="X18" t="s">
        <v>183</v>
      </c>
      <c r="Y18" s="2" t="s">
        <v>184</v>
      </c>
      <c r="Z18" s="2" t="s">
        <v>183</v>
      </c>
      <c r="AA18" s="2" t="s">
        <v>183</v>
      </c>
      <c r="AB18">
        <v>6</v>
      </c>
      <c r="AC18">
        <v>1</v>
      </c>
      <c r="AD18">
        <v>0</v>
      </c>
      <c r="AE18" s="2" t="s">
        <v>183</v>
      </c>
      <c r="AF18" s="2" t="s">
        <v>184</v>
      </c>
      <c r="AG18" s="2" t="s">
        <v>184</v>
      </c>
      <c r="AH18" t="s">
        <v>80</v>
      </c>
      <c r="AI18" s="8" t="s">
        <v>183</v>
      </c>
      <c r="AJ18" s="9" t="s">
        <v>183</v>
      </c>
    </row>
    <row r="19" spans="1:36" x14ac:dyDescent="0.3">
      <c r="A19" s="3" t="s">
        <v>7</v>
      </c>
      <c r="B19">
        <v>102236</v>
      </c>
      <c r="C19">
        <v>18</v>
      </c>
      <c r="D19" t="s">
        <v>182</v>
      </c>
      <c r="E19" s="2" t="s">
        <v>183</v>
      </c>
      <c r="F19" s="2" t="s">
        <v>184</v>
      </c>
      <c r="G19" s="2" t="s">
        <v>184</v>
      </c>
      <c r="H19" s="3" t="s">
        <v>183</v>
      </c>
      <c r="I19" s="2" t="s">
        <v>15</v>
      </c>
      <c r="J19" s="2" t="s">
        <v>13</v>
      </c>
      <c r="K19" s="8" t="s">
        <v>183</v>
      </c>
      <c r="L19" s="2"/>
      <c r="M19" s="2" t="s">
        <v>60</v>
      </c>
      <c r="N19" t="s">
        <v>186</v>
      </c>
      <c r="O19" s="2" t="s">
        <v>189</v>
      </c>
      <c r="P19" s="128">
        <v>-0.23834236727789951</v>
      </c>
      <c r="Q19" s="128" t="s">
        <v>203</v>
      </c>
      <c r="R19" s="6" t="s">
        <v>185</v>
      </c>
      <c r="S19" s="2" t="s">
        <v>184</v>
      </c>
      <c r="T19" s="2" t="s">
        <v>184</v>
      </c>
      <c r="U19">
        <v>15</v>
      </c>
      <c r="V19">
        <v>0</v>
      </c>
      <c r="W19">
        <v>0</v>
      </c>
      <c r="X19" t="s">
        <v>183</v>
      </c>
      <c r="Y19" s="2" t="s">
        <v>184</v>
      </c>
      <c r="Z19" s="2" t="s">
        <v>183</v>
      </c>
      <c r="AA19" s="2" t="s">
        <v>184</v>
      </c>
      <c r="AB19">
        <v>1</v>
      </c>
      <c r="AC19">
        <v>0</v>
      </c>
      <c r="AD19">
        <v>0</v>
      </c>
      <c r="AE19" s="2" t="s">
        <v>184</v>
      </c>
      <c r="AF19" s="2" t="s">
        <v>184</v>
      </c>
      <c r="AG19" s="2" t="s">
        <v>184</v>
      </c>
      <c r="AH19" t="s">
        <v>80</v>
      </c>
      <c r="AI19" s="8" t="s">
        <v>183</v>
      </c>
      <c r="AJ19" s="1" t="s">
        <v>183</v>
      </c>
    </row>
    <row r="20" spans="1:36" x14ac:dyDescent="0.3">
      <c r="A20" s="2" t="s">
        <v>8</v>
      </c>
      <c r="B20">
        <v>102305</v>
      </c>
      <c r="C20">
        <v>19</v>
      </c>
      <c r="D20" t="s">
        <v>181</v>
      </c>
      <c r="E20" s="2" t="s">
        <v>183</v>
      </c>
      <c r="F20" s="2" t="s">
        <v>184</v>
      </c>
      <c r="G20" s="2" t="s">
        <v>184</v>
      </c>
      <c r="H20" s="3" t="s">
        <v>183</v>
      </c>
      <c r="I20" s="2" t="s">
        <v>17</v>
      </c>
      <c r="J20" s="2" t="s">
        <v>17</v>
      </c>
      <c r="K20" s="8" t="s">
        <v>183</v>
      </c>
      <c r="L20" s="2"/>
      <c r="M20" s="2" t="s">
        <v>60</v>
      </c>
      <c r="N20" t="s">
        <v>186</v>
      </c>
      <c r="O20" s="2" t="s">
        <v>188</v>
      </c>
      <c r="P20" s="128">
        <v>1.2993503248375813</v>
      </c>
      <c r="Q20" s="128" t="s">
        <v>203</v>
      </c>
      <c r="R20" s="6" t="s">
        <v>185</v>
      </c>
      <c r="S20" s="2" t="s">
        <v>183</v>
      </c>
      <c r="T20" s="2" t="s">
        <v>183</v>
      </c>
      <c r="U20">
        <v>23</v>
      </c>
      <c r="V20">
        <v>0</v>
      </c>
      <c r="W20">
        <v>26</v>
      </c>
      <c r="X20" t="s">
        <v>184</v>
      </c>
      <c r="Y20" s="2" t="s">
        <v>184</v>
      </c>
      <c r="Z20" s="2" t="s">
        <v>183</v>
      </c>
      <c r="AA20" s="2" t="s">
        <v>184</v>
      </c>
      <c r="AB20">
        <v>15</v>
      </c>
      <c r="AC20">
        <v>23</v>
      </c>
      <c r="AD20">
        <v>0</v>
      </c>
      <c r="AE20" s="2" t="s">
        <v>183</v>
      </c>
      <c r="AF20" s="2" t="s">
        <v>184</v>
      </c>
      <c r="AG20" s="2" t="s">
        <v>183</v>
      </c>
      <c r="AH20" t="s">
        <v>80</v>
      </c>
      <c r="AI20" s="8" t="s">
        <v>183</v>
      </c>
      <c r="AJ20" s="1" t="s">
        <v>183</v>
      </c>
    </row>
    <row r="21" spans="1:36" hidden="1" x14ac:dyDescent="0.3">
      <c r="A21" s="3" t="s">
        <v>7</v>
      </c>
      <c r="B21">
        <v>102476</v>
      </c>
      <c r="C21">
        <v>20</v>
      </c>
      <c r="D21" t="s">
        <v>182</v>
      </c>
      <c r="E21" s="2" t="s">
        <v>183</v>
      </c>
      <c r="F21" s="2" t="s">
        <v>184</v>
      </c>
      <c r="G21" s="2" t="s">
        <v>184</v>
      </c>
      <c r="H21" s="3" t="s">
        <v>183</v>
      </c>
      <c r="I21" s="2" t="s">
        <v>16</v>
      </c>
      <c r="J21" s="2" t="s">
        <v>16</v>
      </c>
      <c r="K21" s="8" t="s">
        <v>183</v>
      </c>
      <c r="L21" s="2" t="s">
        <v>162</v>
      </c>
      <c r="M21" s="2" t="s">
        <v>60</v>
      </c>
      <c r="N21" t="s">
        <v>186</v>
      </c>
      <c r="O21" s="2" t="s">
        <v>188</v>
      </c>
      <c r="P21" s="128">
        <v>-2.4023314429741651</v>
      </c>
      <c r="Q21" s="128" t="s">
        <v>201</v>
      </c>
      <c r="R21" s="6" t="s">
        <v>183</v>
      </c>
      <c r="S21" s="2" t="s">
        <v>184</v>
      </c>
      <c r="T21" s="2" t="s">
        <v>183</v>
      </c>
      <c r="U21">
        <v>9</v>
      </c>
      <c r="V21">
        <v>0</v>
      </c>
      <c r="W21">
        <v>25</v>
      </c>
      <c r="X21" t="s">
        <v>184</v>
      </c>
      <c r="Y21" s="2" t="s">
        <v>184</v>
      </c>
      <c r="Z21" s="2" t="s">
        <v>184</v>
      </c>
      <c r="AA21" s="2" t="s">
        <v>184</v>
      </c>
      <c r="AB21">
        <v>0</v>
      </c>
      <c r="AC21">
        <v>1</v>
      </c>
      <c r="AD21">
        <v>0</v>
      </c>
      <c r="AE21" s="2" t="s">
        <v>184</v>
      </c>
      <c r="AF21" s="2" t="s">
        <v>184</v>
      </c>
      <c r="AG21" s="2" t="s">
        <v>184</v>
      </c>
      <c r="AH21" t="s">
        <v>80</v>
      </c>
      <c r="AI21" s="8" t="s">
        <v>183</v>
      </c>
      <c r="AJ21" s="1" t="s">
        <v>183</v>
      </c>
    </row>
    <row r="22" spans="1:36" x14ac:dyDescent="0.3">
      <c r="A22" s="2" t="s">
        <v>8</v>
      </c>
      <c r="B22">
        <v>102544</v>
      </c>
      <c r="C22">
        <v>21</v>
      </c>
      <c r="D22" t="s">
        <v>181</v>
      </c>
      <c r="E22" s="2" t="s">
        <v>183</v>
      </c>
      <c r="F22" s="2" t="s">
        <v>184</v>
      </c>
      <c r="G22" s="2" t="s">
        <v>184</v>
      </c>
      <c r="H22" s="3" t="s">
        <v>183</v>
      </c>
      <c r="I22" s="2" t="s">
        <v>16</v>
      </c>
      <c r="J22" s="2" t="s">
        <v>14</v>
      </c>
      <c r="K22" s="8" t="s">
        <v>183</v>
      </c>
      <c r="L22" s="2" t="s">
        <v>60</v>
      </c>
      <c r="M22" s="2"/>
      <c r="N22" t="s">
        <v>186</v>
      </c>
      <c r="O22" s="3" t="s">
        <v>188</v>
      </c>
      <c r="P22" s="130">
        <v>-1.0331467929401636</v>
      </c>
      <c r="Q22" s="130" t="s">
        <v>203</v>
      </c>
      <c r="R22" s="7" t="s">
        <v>183</v>
      </c>
      <c r="S22" s="2" t="s">
        <v>183</v>
      </c>
      <c r="T22" s="2" t="s">
        <v>184</v>
      </c>
      <c r="U22">
        <v>41</v>
      </c>
      <c r="V22">
        <v>0</v>
      </c>
      <c r="W22">
        <v>35</v>
      </c>
      <c r="X22" t="s">
        <v>184</v>
      </c>
      <c r="Y22" s="2" t="s">
        <v>184</v>
      </c>
      <c r="Z22" s="2" t="s">
        <v>183</v>
      </c>
      <c r="AA22" s="2" t="s">
        <v>184</v>
      </c>
      <c r="AB22">
        <v>24</v>
      </c>
      <c r="AC22">
        <v>6</v>
      </c>
      <c r="AD22">
        <v>0</v>
      </c>
      <c r="AE22" s="2" t="s">
        <v>184</v>
      </c>
      <c r="AF22" s="2" t="s">
        <v>184</v>
      </c>
      <c r="AG22" s="2" t="s">
        <v>185</v>
      </c>
      <c r="AH22" t="s">
        <v>80</v>
      </c>
      <c r="AI22" s="8" t="s">
        <v>183</v>
      </c>
      <c r="AJ22" s="1" t="s">
        <v>183</v>
      </c>
    </row>
    <row r="23" spans="1:36" x14ac:dyDescent="0.3">
      <c r="A23" s="2" t="s">
        <v>8</v>
      </c>
      <c r="B23">
        <v>102615</v>
      </c>
      <c r="C23">
        <v>22</v>
      </c>
      <c r="D23" t="s">
        <v>181</v>
      </c>
      <c r="E23" s="2" t="s">
        <v>183</v>
      </c>
      <c r="F23" s="2" t="s">
        <v>184</v>
      </c>
      <c r="G23" s="2" t="s">
        <v>184</v>
      </c>
      <c r="H23" s="2" t="s">
        <v>185</v>
      </c>
      <c r="I23" s="2" t="s">
        <v>15</v>
      </c>
      <c r="J23" s="2" t="s">
        <v>15</v>
      </c>
      <c r="K23" s="8" t="s">
        <v>183</v>
      </c>
      <c r="L23" s="2" t="s">
        <v>60</v>
      </c>
      <c r="M23" s="2"/>
      <c r="N23" t="s">
        <v>186</v>
      </c>
      <c r="O23" s="3" t="s">
        <v>189</v>
      </c>
      <c r="P23" s="130">
        <v>-0.45111612351248348</v>
      </c>
      <c r="Q23" s="130" t="s">
        <v>203</v>
      </c>
      <c r="R23" s="7" t="s">
        <v>183</v>
      </c>
      <c r="S23" s="2" t="s">
        <v>184</v>
      </c>
      <c r="T23" s="2" t="s">
        <v>184</v>
      </c>
      <c r="U23">
        <v>32</v>
      </c>
      <c r="V23">
        <v>0</v>
      </c>
      <c r="W23">
        <v>55</v>
      </c>
      <c r="X23" t="s">
        <v>183</v>
      </c>
      <c r="Y23" s="2" t="s">
        <v>183</v>
      </c>
      <c r="Z23" s="2" t="s">
        <v>183</v>
      </c>
      <c r="AA23" s="2" t="s">
        <v>183</v>
      </c>
      <c r="AB23">
        <v>36</v>
      </c>
      <c r="AC23">
        <v>58</v>
      </c>
      <c r="AD23">
        <v>0</v>
      </c>
      <c r="AE23" s="2" t="s">
        <v>183</v>
      </c>
      <c r="AF23" s="2" t="s">
        <v>184</v>
      </c>
      <c r="AG23" s="2" t="s">
        <v>183</v>
      </c>
      <c r="AH23" t="s">
        <v>80</v>
      </c>
      <c r="AI23" s="8" t="s">
        <v>183</v>
      </c>
      <c r="AJ23" s="1" t="s">
        <v>183</v>
      </c>
    </row>
    <row r="24" spans="1:36" x14ac:dyDescent="0.3">
      <c r="A24" s="3" t="s">
        <v>7</v>
      </c>
      <c r="B24">
        <v>103779</v>
      </c>
      <c r="C24">
        <v>23</v>
      </c>
      <c r="D24" t="s">
        <v>182</v>
      </c>
      <c r="E24" s="2" t="s">
        <v>183</v>
      </c>
      <c r="F24" s="2" t="s">
        <v>184</v>
      </c>
      <c r="G24" s="2" t="s">
        <v>184</v>
      </c>
      <c r="H24" s="3" t="s">
        <v>183</v>
      </c>
      <c r="I24" s="2" t="s">
        <v>13</v>
      </c>
      <c r="J24" s="2" t="s">
        <v>12</v>
      </c>
      <c r="K24" s="8" t="s">
        <v>183</v>
      </c>
      <c r="L24" s="2" t="s">
        <v>60</v>
      </c>
      <c r="M24" s="2"/>
      <c r="N24" t="s">
        <v>187</v>
      </c>
      <c r="O24" s="3" t="s">
        <v>188</v>
      </c>
      <c r="P24" s="130">
        <v>1.2330851149011131</v>
      </c>
      <c r="Q24" s="130" t="s">
        <v>203</v>
      </c>
      <c r="R24" s="7" t="s">
        <v>183</v>
      </c>
      <c r="S24" s="2" t="s">
        <v>184</v>
      </c>
      <c r="T24" s="2" t="s">
        <v>183</v>
      </c>
      <c r="U24">
        <v>36</v>
      </c>
      <c r="V24">
        <v>0</v>
      </c>
      <c r="W24">
        <v>49</v>
      </c>
      <c r="X24" t="s">
        <v>184</v>
      </c>
      <c r="Y24" s="2" t="s">
        <v>183</v>
      </c>
      <c r="Z24" s="2" t="s">
        <v>183</v>
      </c>
      <c r="AA24" s="2" t="s">
        <v>183</v>
      </c>
      <c r="AB24">
        <v>0</v>
      </c>
      <c r="AC24">
        <v>0</v>
      </c>
      <c r="AD24">
        <v>0</v>
      </c>
      <c r="AE24" s="2" t="s">
        <v>183</v>
      </c>
      <c r="AF24" s="2" t="s">
        <v>184</v>
      </c>
      <c r="AG24" s="2" t="s">
        <v>183</v>
      </c>
      <c r="AH24" t="s">
        <v>80</v>
      </c>
      <c r="AI24" s="8" t="s">
        <v>183</v>
      </c>
      <c r="AJ24" s="1" t="s">
        <v>183</v>
      </c>
    </row>
    <row r="25" spans="1:36" x14ac:dyDescent="0.3">
      <c r="A25" s="3" t="s">
        <v>7</v>
      </c>
      <c r="B25">
        <v>103799</v>
      </c>
      <c r="C25">
        <v>24</v>
      </c>
      <c r="D25" t="s">
        <v>181</v>
      </c>
      <c r="E25" s="2" t="s">
        <v>184</v>
      </c>
      <c r="F25" s="2" t="s">
        <v>184</v>
      </c>
      <c r="G25" s="2" t="s">
        <v>184</v>
      </c>
      <c r="H25" s="3" t="s">
        <v>183</v>
      </c>
      <c r="I25" s="2" t="s">
        <v>13</v>
      </c>
      <c r="J25" s="2" t="s">
        <v>15</v>
      </c>
      <c r="K25" s="8" t="s">
        <v>183</v>
      </c>
      <c r="L25" s="2" t="s">
        <v>60</v>
      </c>
      <c r="M25" s="2"/>
      <c r="N25" t="s">
        <v>186</v>
      </c>
      <c r="O25" s="3" t="s">
        <v>189</v>
      </c>
      <c r="P25" s="130">
        <v>-0.95752379892000228</v>
      </c>
      <c r="Q25" s="130" t="s">
        <v>203</v>
      </c>
      <c r="R25" s="7" t="s">
        <v>183</v>
      </c>
      <c r="S25" s="2" t="s">
        <v>184</v>
      </c>
      <c r="T25" s="2" t="s">
        <v>184</v>
      </c>
      <c r="U25">
        <v>33</v>
      </c>
      <c r="V25">
        <v>0</v>
      </c>
      <c r="W25">
        <v>22</v>
      </c>
      <c r="X25" t="s">
        <v>184</v>
      </c>
      <c r="Y25" s="2" t="s">
        <v>184</v>
      </c>
      <c r="Z25" s="2" t="s">
        <v>184</v>
      </c>
      <c r="AA25" s="2" t="s">
        <v>184</v>
      </c>
      <c r="AB25">
        <v>16</v>
      </c>
      <c r="AC25">
        <v>3</v>
      </c>
      <c r="AD25">
        <v>0</v>
      </c>
      <c r="AE25" s="2" t="s">
        <v>184</v>
      </c>
      <c r="AF25" s="2" t="s">
        <v>184</v>
      </c>
      <c r="AG25" s="2" t="s">
        <v>185</v>
      </c>
      <c r="AH25" t="s">
        <v>80</v>
      </c>
      <c r="AI25" s="8" t="s">
        <v>183</v>
      </c>
      <c r="AJ25" s="1" t="s">
        <v>183</v>
      </c>
    </row>
    <row r="26" spans="1:36" x14ac:dyDescent="0.3">
      <c r="A26" s="3" t="s">
        <v>7</v>
      </c>
      <c r="B26">
        <v>103819</v>
      </c>
      <c r="C26">
        <v>25</v>
      </c>
      <c r="D26" t="s">
        <v>182</v>
      </c>
      <c r="E26" s="2" t="s">
        <v>184</v>
      </c>
      <c r="F26" s="2" t="s">
        <v>184</v>
      </c>
      <c r="G26" s="2" t="s">
        <v>184</v>
      </c>
      <c r="H26" s="3" t="s">
        <v>183</v>
      </c>
      <c r="I26" s="2" t="s">
        <v>13</v>
      </c>
      <c r="J26" s="2" t="s">
        <v>13</v>
      </c>
      <c r="K26" s="8" t="s">
        <v>184</v>
      </c>
      <c r="L26" s="2" t="s">
        <v>60</v>
      </c>
      <c r="M26" s="2"/>
      <c r="N26" t="s">
        <v>186</v>
      </c>
      <c r="O26" s="2" t="s">
        <v>188</v>
      </c>
      <c r="P26" s="128">
        <v>-0.5509641873278236</v>
      </c>
      <c r="Q26" s="128" t="s">
        <v>203</v>
      </c>
      <c r="R26" s="7" t="s">
        <v>183</v>
      </c>
      <c r="S26" s="2" t="s">
        <v>184</v>
      </c>
      <c r="T26" s="2" t="s">
        <v>184</v>
      </c>
      <c r="U26">
        <v>48</v>
      </c>
      <c r="V26">
        <v>0</v>
      </c>
      <c r="W26">
        <v>26</v>
      </c>
      <c r="X26" t="s">
        <v>184</v>
      </c>
      <c r="Y26" s="2" t="s">
        <v>184</v>
      </c>
      <c r="Z26" s="2" t="s">
        <v>184</v>
      </c>
      <c r="AA26" s="2" t="s">
        <v>184</v>
      </c>
      <c r="AB26">
        <v>14</v>
      </c>
      <c r="AC26">
        <v>8</v>
      </c>
      <c r="AD26">
        <v>0</v>
      </c>
      <c r="AE26" s="2" t="s">
        <v>184</v>
      </c>
      <c r="AF26" s="2" t="s">
        <v>184</v>
      </c>
      <c r="AG26" s="2" t="s">
        <v>185</v>
      </c>
      <c r="AH26" t="s">
        <v>80</v>
      </c>
      <c r="AI26" s="8" t="s">
        <v>183</v>
      </c>
      <c r="AJ26" s="1" t="s">
        <v>184</v>
      </c>
    </row>
    <row r="27" spans="1:36" hidden="1" x14ac:dyDescent="0.3">
      <c r="A27" s="3" t="s">
        <v>7</v>
      </c>
      <c r="B27">
        <v>103834</v>
      </c>
      <c r="C27">
        <v>26</v>
      </c>
      <c r="D27" t="s">
        <v>181</v>
      </c>
      <c r="E27" s="2" t="s">
        <v>183</v>
      </c>
      <c r="F27" s="2" t="s">
        <v>184</v>
      </c>
      <c r="G27" s="2" t="s">
        <v>184</v>
      </c>
      <c r="H27" s="2" t="s">
        <v>183</v>
      </c>
      <c r="I27" s="2" t="s">
        <v>17</v>
      </c>
      <c r="J27" s="2" t="s">
        <v>13</v>
      </c>
      <c r="K27" s="8" t="s">
        <v>183</v>
      </c>
      <c r="L27" s="2"/>
      <c r="M27" s="2" t="s">
        <v>60</v>
      </c>
      <c r="N27" t="s">
        <v>187</v>
      </c>
      <c r="O27" s="2" t="s">
        <v>188</v>
      </c>
      <c r="P27" s="128">
        <v>-0.68458233194960305</v>
      </c>
      <c r="Q27" s="128" t="s">
        <v>201</v>
      </c>
      <c r="R27" s="7" t="s">
        <v>184</v>
      </c>
      <c r="S27" s="2" t="s">
        <v>183</v>
      </c>
      <c r="T27" s="2" t="s">
        <v>183</v>
      </c>
      <c r="U27">
        <v>4</v>
      </c>
      <c r="V27">
        <v>0</v>
      </c>
      <c r="W27">
        <v>1</v>
      </c>
      <c r="X27" t="s">
        <v>184</v>
      </c>
      <c r="Y27" s="2" t="s">
        <v>184</v>
      </c>
      <c r="Z27" s="2" t="s">
        <v>183</v>
      </c>
      <c r="AA27" s="2" t="s">
        <v>184</v>
      </c>
      <c r="AB27">
        <v>1</v>
      </c>
      <c r="AC27">
        <v>0</v>
      </c>
      <c r="AD27">
        <v>0</v>
      </c>
      <c r="AE27" s="2" t="s">
        <v>183</v>
      </c>
      <c r="AF27" s="2" t="s">
        <v>183</v>
      </c>
      <c r="AG27" s="2" t="s">
        <v>184</v>
      </c>
      <c r="AH27" t="s">
        <v>80</v>
      </c>
      <c r="AI27" s="8" t="s">
        <v>183</v>
      </c>
      <c r="AJ27" s="9" t="s">
        <v>183</v>
      </c>
    </row>
    <row r="28" spans="1:36" x14ac:dyDescent="0.3">
      <c r="A28" s="3" t="s">
        <v>7</v>
      </c>
      <c r="B28">
        <v>103968</v>
      </c>
      <c r="C28">
        <v>27</v>
      </c>
      <c r="D28" t="s">
        <v>181</v>
      </c>
      <c r="E28" s="2" t="s">
        <v>184</v>
      </c>
      <c r="F28" s="2" t="s">
        <v>184</v>
      </c>
      <c r="G28" s="2" t="s">
        <v>184</v>
      </c>
      <c r="H28" s="3" t="s">
        <v>183</v>
      </c>
      <c r="I28" s="2" t="s">
        <v>17</v>
      </c>
      <c r="J28" s="2" t="s">
        <v>16</v>
      </c>
      <c r="K28" s="8" t="s">
        <v>183</v>
      </c>
      <c r="L28" s="2" t="s">
        <v>60</v>
      </c>
      <c r="M28" s="2"/>
      <c r="N28" t="s">
        <v>186</v>
      </c>
      <c r="O28" s="3" t="s">
        <v>188</v>
      </c>
      <c r="P28" s="130">
        <v>-0.43307310957889339</v>
      </c>
      <c r="Q28" s="130" t="s">
        <v>203</v>
      </c>
      <c r="R28" s="7" t="s">
        <v>185</v>
      </c>
      <c r="S28" s="2" t="s">
        <v>184</v>
      </c>
      <c r="T28" s="2" t="s">
        <v>184</v>
      </c>
      <c r="U28">
        <v>52</v>
      </c>
      <c r="V28">
        <v>0</v>
      </c>
      <c r="W28">
        <v>21</v>
      </c>
      <c r="X28" t="s">
        <v>184</v>
      </c>
      <c r="Y28" s="2" t="s">
        <v>184</v>
      </c>
      <c r="Z28" s="2" t="s">
        <v>184</v>
      </c>
      <c r="AA28" s="2" t="s">
        <v>184</v>
      </c>
      <c r="AB28">
        <v>11</v>
      </c>
      <c r="AC28">
        <v>2</v>
      </c>
      <c r="AD28">
        <v>0</v>
      </c>
      <c r="AE28" s="2" t="s">
        <v>184</v>
      </c>
      <c r="AF28" s="2" t="s">
        <v>184</v>
      </c>
      <c r="AG28" s="2" t="s">
        <v>183</v>
      </c>
      <c r="AH28" t="s">
        <v>80</v>
      </c>
      <c r="AI28" s="8" t="s">
        <v>183</v>
      </c>
      <c r="AJ28" s="1" t="s">
        <v>184</v>
      </c>
    </row>
    <row r="29" spans="1:36" hidden="1" x14ac:dyDescent="0.3">
      <c r="A29" s="3" t="s">
        <v>7</v>
      </c>
      <c r="B29">
        <v>103977</v>
      </c>
      <c r="C29">
        <v>28</v>
      </c>
      <c r="D29" t="s">
        <v>181</v>
      </c>
      <c r="E29" s="2" t="s">
        <v>183</v>
      </c>
      <c r="F29" s="2" t="s">
        <v>183</v>
      </c>
      <c r="G29" s="2" t="s">
        <v>184</v>
      </c>
      <c r="H29" s="2" t="s">
        <v>183</v>
      </c>
      <c r="I29" s="2" t="s">
        <v>12</v>
      </c>
      <c r="J29" s="2" t="s">
        <v>12</v>
      </c>
      <c r="K29" s="8" t="s">
        <v>183</v>
      </c>
      <c r="L29" s="2"/>
      <c r="M29" s="2" t="s">
        <v>60</v>
      </c>
      <c r="N29" t="s">
        <v>186</v>
      </c>
      <c r="O29" s="2" t="s">
        <v>188</v>
      </c>
      <c r="P29" s="128">
        <v>-1.2141421914411525</v>
      </c>
      <c r="Q29" s="128" t="s">
        <v>201</v>
      </c>
      <c r="R29" s="7" t="s">
        <v>183</v>
      </c>
      <c r="S29" s="2" t="s">
        <v>183</v>
      </c>
      <c r="T29" s="2" t="s">
        <v>184</v>
      </c>
      <c r="U29">
        <v>52</v>
      </c>
      <c r="V29">
        <v>0</v>
      </c>
      <c r="W29">
        <v>9</v>
      </c>
      <c r="X29" t="s">
        <v>184</v>
      </c>
      <c r="Y29" s="2" t="s">
        <v>184</v>
      </c>
      <c r="Z29" s="2" t="s">
        <v>184</v>
      </c>
      <c r="AA29" s="2" t="s">
        <v>184</v>
      </c>
      <c r="AB29">
        <v>8</v>
      </c>
      <c r="AC29">
        <v>7</v>
      </c>
      <c r="AD29">
        <v>0</v>
      </c>
      <c r="AE29" s="2" t="s">
        <v>184</v>
      </c>
      <c r="AF29" s="2" t="s">
        <v>184</v>
      </c>
      <c r="AG29" s="2" t="s">
        <v>185</v>
      </c>
      <c r="AH29" t="s">
        <v>80</v>
      </c>
      <c r="AI29" s="8" t="s">
        <v>184</v>
      </c>
      <c r="AJ29" s="1" t="s">
        <v>184</v>
      </c>
    </row>
    <row r="30" spans="1:36" hidden="1" x14ac:dyDescent="0.3">
      <c r="A30" s="3" t="s">
        <v>7</v>
      </c>
      <c r="B30">
        <v>104031</v>
      </c>
      <c r="C30">
        <v>29</v>
      </c>
      <c r="D30" t="s">
        <v>182</v>
      </c>
      <c r="E30" s="2" t="s">
        <v>184</v>
      </c>
      <c r="F30" s="2" t="s">
        <v>184</v>
      </c>
      <c r="G30" s="2" t="s">
        <v>184</v>
      </c>
      <c r="H30" s="3" t="s">
        <v>183</v>
      </c>
      <c r="I30" s="2" t="s">
        <v>14</v>
      </c>
      <c r="J30" s="2" t="s">
        <v>15</v>
      </c>
      <c r="K30" s="8" t="s">
        <v>183</v>
      </c>
      <c r="L30" s="2" t="s">
        <v>162</v>
      </c>
      <c r="M30" s="2" t="s">
        <v>60</v>
      </c>
      <c r="N30" t="s">
        <v>187</v>
      </c>
      <c r="O30" s="2" t="s">
        <v>188</v>
      </c>
      <c r="P30" s="128">
        <v>-4.2117063015453597</v>
      </c>
      <c r="Q30" s="128" t="s">
        <v>201</v>
      </c>
      <c r="R30" s="7" t="s">
        <v>183</v>
      </c>
      <c r="S30" s="2" t="s">
        <v>184</v>
      </c>
      <c r="T30" s="2" t="s">
        <v>184</v>
      </c>
      <c r="U30">
        <v>56</v>
      </c>
      <c r="V30">
        <v>0</v>
      </c>
      <c r="W30">
        <v>6</v>
      </c>
      <c r="X30" t="s">
        <v>184</v>
      </c>
      <c r="Y30" s="2" t="s">
        <v>183</v>
      </c>
      <c r="Z30" s="2" t="s">
        <v>184</v>
      </c>
      <c r="AA30" s="2" t="s">
        <v>184</v>
      </c>
      <c r="AB30">
        <v>12</v>
      </c>
      <c r="AC30">
        <v>2</v>
      </c>
      <c r="AD30">
        <v>0</v>
      </c>
      <c r="AE30" s="2" t="s">
        <v>184</v>
      </c>
      <c r="AF30" s="2" t="s">
        <v>184</v>
      </c>
      <c r="AG30" s="2" t="s">
        <v>184</v>
      </c>
      <c r="AH30" t="s">
        <v>80</v>
      </c>
      <c r="AI30" s="8" t="s">
        <v>183</v>
      </c>
      <c r="AJ30" s="1" t="s">
        <v>183</v>
      </c>
    </row>
    <row r="31" spans="1:36" x14ac:dyDescent="0.3">
      <c r="A31" s="2" t="s">
        <v>8</v>
      </c>
      <c r="B31">
        <v>104032</v>
      </c>
      <c r="C31">
        <v>30</v>
      </c>
      <c r="D31" t="s">
        <v>181</v>
      </c>
      <c r="E31" s="2" t="s">
        <v>184</v>
      </c>
      <c r="F31" s="2" t="s">
        <v>184</v>
      </c>
      <c r="G31" s="2" t="s">
        <v>184</v>
      </c>
      <c r="H31" s="3" t="s">
        <v>183</v>
      </c>
      <c r="I31" s="2" t="s">
        <v>14</v>
      </c>
      <c r="J31" s="2" t="s">
        <v>15</v>
      </c>
      <c r="K31" s="8" t="s">
        <v>183</v>
      </c>
      <c r="L31" s="2" t="s">
        <v>60</v>
      </c>
      <c r="M31" s="2" t="s">
        <v>162</v>
      </c>
      <c r="N31" t="s">
        <v>186</v>
      </c>
      <c r="O31" s="2" t="s">
        <v>188</v>
      </c>
      <c r="P31" s="128">
        <v>-2.1997490219236733</v>
      </c>
      <c r="Q31" s="128" t="s">
        <v>203</v>
      </c>
      <c r="R31" s="6" t="s">
        <v>183</v>
      </c>
      <c r="S31" s="2" t="s">
        <v>184</v>
      </c>
      <c r="T31" s="2" t="s">
        <v>184</v>
      </c>
      <c r="U31">
        <v>84</v>
      </c>
      <c r="V31">
        <v>0</v>
      </c>
      <c r="W31">
        <v>28</v>
      </c>
      <c r="X31" t="s">
        <v>183</v>
      </c>
      <c r="Y31" s="2" t="s">
        <v>184</v>
      </c>
      <c r="Z31" s="2" t="s">
        <v>184</v>
      </c>
      <c r="AA31" s="2" t="s">
        <v>184</v>
      </c>
      <c r="AB31">
        <v>24</v>
      </c>
      <c r="AC31">
        <v>17</v>
      </c>
      <c r="AD31">
        <v>0</v>
      </c>
      <c r="AE31" s="2" t="s">
        <v>184</v>
      </c>
      <c r="AF31" s="2" t="s">
        <v>184</v>
      </c>
      <c r="AG31" s="2" t="s">
        <v>183</v>
      </c>
      <c r="AH31" t="s">
        <v>80</v>
      </c>
      <c r="AI31" s="8" t="s">
        <v>183</v>
      </c>
      <c r="AJ31" s="1" t="s">
        <v>184</v>
      </c>
    </row>
    <row r="32" spans="1:36" x14ac:dyDescent="0.3">
      <c r="A32" s="3" t="s">
        <v>7</v>
      </c>
      <c r="B32">
        <v>104035</v>
      </c>
      <c r="C32">
        <v>31</v>
      </c>
      <c r="D32" t="s">
        <v>182</v>
      </c>
      <c r="E32" s="2" t="s">
        <v>183</v>
      </c>
      <c r="F32" s="2" t="s">
        <v>183</v>
      </c>
      <c r="G32" s="2" t="s">
        <v>183</v>
      </c>
      <c r="H32" s="2" t="s">
        <v>183</v>
      </c>
      <c r="I32" s="2" t="s">
        <v>12</v>
      </c>
      <c r="J32" s="2" t="s">
        <v>12</v>
      </c>
      <c r="K32" s="8" t="s">
        <v>183</v>
      </c>
      <c r="L32" s="2"/>
      <c r="M32" s="2" t="s">
        <v>61</v>
      </c>
      <c r="N32" t="s">
        <v>187</v>
      </c>
      <c r="O32" s="2" t="s">
        <v>189</v>
      </c>
      <c r="P32" s="128">
        <v>-1.2381697858108589</v>
      </c>
      <c r="Q32" s="128" t="s">
        <v>203</v>
      </c>
      <c r="R32" s="7" t="s">
        <v>183</v>
      </c>
      <c r="S32" s="2" t="s">
        <v>184</v>
      </c>
      <c r="T32" s="2" t="s">
        <v>184</v>
      </c>
      <c r="U32">
        <v>34</v>
      </c>
      <c r="V32">
        <v>0</v>
      </c>
      <c r="W32">
        <v>2</v>
      </c>
      <c r="X32" t="s">
        <v>183</v>
      </c>
      <c r="Y32" s="2" t="s">
        <v>184</v>
      </c>
      <c r="Z32" s="2" t="s">
        <v>184</v>
      </c>
      <c r="AA32" s="2" t="s">
        <v>184</v>
      </c>
      <c r="AB32">
        <v>2</v>
      </c>
      <c r="AC32">
        <v>0</v>
      </c>
      <c r="AD32">
        <v>0</v>
      </c>
      <c r="AE32" s="2" t="s">
        <v>184</v>
      </c>
      <c r="AF32" s="2" t="s">
        <v>183</v>
      </c>
      <c r="AG32" s="2" t="s">
        <v>183</v>
      </c>
      <c r="AH32" t="s">
        <v>80</v>
      </c>
      <c r="AI32" s="8" t="s">
        <v>183</v>
      </c>
      <c r="AJ32" s="1" t="s">
        <v>184</v>
      </c>
    </row>
    <row r="33" spans="1:36" x14ac:dyDescent="0.3">
      <c r="A33" s="3" t="s">
        <v>7</v>
      </c>
      <c r="B33">
        <v>104038</v>
      </c>
      <c r="C33">
        <v>32</v>
      </c>
      <c r="D33" t="s">
        <v>181</v>
      </c>
      <c r="E33" s="2" t="s">
        <v>183</v>
      </c>
      <c r="F33" s="2" t="s">
        <v>184</v>
      </c>
      <c r="G33" s="2" t="s">
        <v>184</v>
      </c>
      <c r="H33" s="3" t="s">
        <v>183</v>
      </c>
      <c r="I33" s="2" t="s">
        <v>15</v>
      </c>
      <c r="J33" s="2" t="s">
        <v>13</v>
      </c>
      <c r="K33" s="8" t="s">
        <v>183</v>
      </c>
      <c r="L33" s="2"/>
      <c r="M33" s="2" t="s">
        <v>60</v>
      </c>
      <c r="N33" t="s">
        <v>186</v>
      </c>
      <c r="O33" s="2" t="s">
        <v>188</v>
      </c>
      <c r="P33" s="128">
        <v>-1.5293458243254063</v>
      </c>
      <c r="Q33" s="128" t="s">
        <v>203</v>
      </c>
      <c r="R33" s="7" t="s">
        <v>184</v>
      </c>
      <c r="S33" s="2" t="s">
        <v>184</v>
      </c>
      <c r="T33" s="2" t="s">
        <v>184</v>
      </c>
      <c r="U33">
        <v>30</v>
      </c>
      <c r="V33">
        <v>0</v>
      </c>
      <c r="W33">
        <v>17</v>
      </c>
      <c r="X33" t="s">
        <v>184</v>
      </c>
      <c r="Y33" s="2" t="s">
        <v>183</v>
      </c>
      <c r="Z33" s="2" t="s">
        <v>184</v>
      </c>
      <c r="AA33" s="2" t="s">
        <v>183</v>
      </c>
      <c r="AB33">
        <v>7</v>
      </c>
      <c r="AC33">
        <v>2</v>
      </c>
      <c r="AD33">
        <v>0</v>
      </c>
      <c r="AE33" s="2" t="s">
        <v>184</v>
      </c>
      <c r="AF33" s="2" t="s">
        <v>184</v>
      </c>
      <c r="AG33" s="2" t="s">
        <v>183</v>
      </c>
      <c r="AH33" t="s">
        <v>80</v>
      </c>
      <c r="AI33" s="8" t="s">
        <v>183</v>
      </c>
      <c r="AJ33" s="1" t="s">
        <v>183</v>
      </c>
    </row>
    <row r="34" spans="1:36" x14ac:dyDescent="0.3">
      <c r="A34" s="2" t="s">
        <v>8</v>
      </c>
      <c r="B34">
        <v>104042</v>
      </c>
      <c r="C34">
        <v>33</v>
      </c>
      <c r="D34" t="s">
        <v>181</v>
      </c>
      <c r="E34" s="2" t="s">
        <v>183</v>
      </c>
      <c r="F34" s="2" t="s">
        <v>184</v>
      </c>
      <c r="G34" s="2" t="s">
        <v>184</v>
      </c>
      <c r="H34" s="3" t="s">
        <v>183</v>
      </c>
      <c r="I34" s="2" t="s">
        <v>12</v>
      </c>
      <c r="J34" s="2" t="s">
        <v>12</v>
      </c>
      <c r="K34" s="8" t="s">
        <v>183</v>
      </c>
      <c r="L34" s="2"/>
      <c r="M34" s="2" t="s">
        <v>60</v>
      </c>
      <c r="N34" t="s">
        <v>186</v>
      </c>
      <c r="O34" s="2" t="s">
        <v>188</v>
      </c>
      <c r="P34" s="128">
        <v>-0.25845179040393512</v>
      </c>
      <c r="Q34" s="128" t="s">
        <v>203</v>
      </c>
      <c r="R34" s="7" t="s">
        <v>183</v>
      </c>
      <c r="S34" s="2" t="s">
        <v>184</v>
      </c>
      <c r="T34" s="2" t="s">
        <v>184</v>
      </c>
      <c r="U34">
        <v>23</v>
      </c>
      <c r="V34">
        <v>0</v>
      </c>
      <c r="W34">
        <v>6</v>
      </c>
      <c r="X34" t="s">
        <v>183</v>
      </c>
      <c r="Y34" s="2" t="s">
        <v>184</v>
      </c>
      <c r="Z34" s="2" t="s">
        <v>184</v>
      </c>
      <c r="AA34" s="2" t="s">
        <v>184</v>
      </c>
      <c r="AB34">
        <v>1</v>
      </c>
      <c r="AC34">
        <v>0</v>
      </c>
      <c r="AD34">
        <v>0</v>
      </c>
      <c r="AE34" s="2" t="s">
        <v>184</v>
      </c>
      <c r="AF34" s="2" t="s">
        <v>184</v>
      </c>
      <c r="AG34" s="2" t="s">
        <v>184</v>
      </c>
      <c r="AH34" t="s">
        <v>81</v>
      </c>
      <c r="AI34" s="8" t="s">
        <v>183</v>
      </c>
      <c r="AJ34" s="1" t="s">
        <v>184</v>
      </c>
    </row>
    <row r="35" spans="1:36" x14ac:dyDescent="0.3">
      <c r="A35" s="3" t="s">
        <v>7</v>
      </c>
      <c r="B35">
        <v>104074</v>
      </c>
      <c r="C35">
        <v>34</v>
      </c>
      <c r="D35" t="s">
        <v>181</v>
      </c>
      <c r="E35" s="2" t="s">
        <v>184</v>
      </c>
      <c r="F35" s="2" t="s">
        <v>184</v>
      </c>
      <c r="G35" s="2" t="s">
        <v>184</v>
      </c>
      <c r="H35" s="3" t="s">
        <v>183</v>
      </c>
      <c r="I35" s="2" t="s">
        <v>14</v>
      </c>
      <c r="J35" s="2" t="s">
        <v>15</v>
      </c>
      <c r="K35" s="8" t="s">
        <v>183</v>
      </c>
      <c r="L35" s="2"/>
      <c r="M35" s="2" t="s">
        <v>60</v>
      </c>
      <c r="N35" t="s">
        <v>187</v>
      </c>
      <c r="O35" s="2" t="s">
        <v>188</v>
      </c>
      <c r="P35" s="128">
        <v>-1.6512649598545674</v>
      </c>
      <c r="Q35" s="128" t="s">
        <v>203</v>
      </c>
      <c r="R35" s="6" t="s">
        <v>183</v>
      </c>
      <c r="S35" s="2" t="s">
        <v>184</v>
      </c>
      <c r="T35" s="2" t="s">
        <v>184</v>
      </c>
      <c r="U35">
        <v>7</v>
      </c>
      <c r="V35">
        <v>0</v>
      </c>
      <c r="W35">
        <v>5</v>
      </c>
      <c r="X35" t="s">
        <v>184</v>
      </c>
      <c r="Y35" s="2" t="s">
        <v>184</v>
      </c>
      <c r="Z35" s="2" t="s">
        <v>184</v>
      </c>
      <c r="AA35" s="2" t="s">
        <v>184</v>
      </c>
      <c r="AB35">
        <v>2</v>
      </c>
      <c r="AC35">
        <v>0</v>
      </c>
      <c r="AD35">
        <v>0</v>
      </c>
      <c r="AE35" s="2" t="s">
        <v>184</v>
      </c>
      <c r="AF35" s="2" t="s">
        <v>184</v>
      </c>
      <c r="AG35" s="2" t="s">
        <v>183</v>
      </c>
      <c r="AH35" t="s">
        <v>80</v>
      </c>
      <c r="AI35" s="8" t="s">
        <v>183</v>
      </c>
      <c r="AJ35" s="1" t="s">
        <v>184</v>
      </c>
    </row>
    <row r="36" spans="1:36" x14ac:dyDescent="0.3">
      <c r="A36" s="3" t="s">
        <v>7</v>
      </c>
      <c r="B36">
        <v>104195</v>
      </c>
      <c r="C36">
        <v>35</v>
      </c>
      <c r="D36" t="s">
        <v>181</v>
      </c>
      <c r="E36" s="2" t="s">
        <v>183</v>
      </c>
      <c r="F36" s="2" t="s">
        <v>183</v>
      </c>
      <c r="G36" s="2" t="s">
        <v>183</v>
      </c>
      <c r="H36" s="3" t="s">
        <v>183</v>
      </c>
      <c r="I36" s="2" t="s">
        <v>15</v>
      </c>
      <c r="J36" s="2" t="s">
        <v>12</v>
      </c>
      <c r="K36" s="8" t="s">
        <v>183</v>
      </c>
      <c r="L36" s="2" t="s">
        <v>162</v>
      </c>
      <c r="M36" s="2" t="s">
        <v>60</v>
      </c>
      <c r="N36" t="s">
        <v>187</v>
      </c>
      <c r="O36" s="2" t="s">
        <v>189</v>
      </c>
      <c r="P36" s="128">
        <v>-3.9986031080845117</v>
      </c>
      <c r="Q36" s="128" t="s">
        <v>203</v>
      </c>
      <c r="R36" s="7" t="s">
        <v>183</v>
      </c>
      <c r="S36" s="2" t="s">
        <v>183</v>
      </c>
      <c r="T36" s="2" t="s">
        <v>184</v>
      </c>
      <c r="U36">
        <v>85</v>
      </c>
      <c r="V36">
        <v>0</v>
      </c>
      <c r="W36">
        <v>20</v>
      </c>
      <c r="X36" t="s">
        <v>183</v>
      </c>
      <c r="Y36" s="2" t="s">
        <v>184</v>
      </c>
      <c r="Z36" s="2" t="s">
        <v>184</v>
      </c>
      <c r="AA36" s="2" t="s">
        <v>183</v>
      </c>
      <c r="AB36">
        <v>5</v>
      </c>
      <c r="AC36">
        <v>11</v>
      </c>
      <c r="AD36">
        <v>0</v>
      </c>
      <c r="AE36" s="2" t="s">
        <v>183</v>
      </c>
      <c r="AF36" s="2" t="s">
        <v>184</v>
      </c>
      <c r="AG36" s="2" t="s">
        <v>185</v>
      </c>
      <c r="AH36" t="s">
        <v>80</v>
      </c>
      <c r="AI36" s="8" t="s">
        <v>183</v>
      </c>
      <c r="AJ36" s="1" t="s">
        <v>183</v>
      </c>
    </row>
    <row r="37" spans="1:36" x14ac:dyDescent="0.3">
      <c r="A37" s="3" t="s">
        <v>7</v>
      </c>
      <c r="B37">
        <v>104199</v>
      </c>
      <c r="C37">
        <v>36</v>
      </c>
      <c r="D37" t="s">
        <v>182</v>
      </c>
      <c r="E37" s="2" t="s">
        <v>184</v>
      </c>
      <c r="F37" s="2" t="s">
        <v>184</v>
      </c>
      <c r="G37" s="2" t="s">
        <v>184</v>
      </c>
      <c r="H37" s="3" t="s">
        <v>183</v>
      </c>
      <c r="I37" s="2" t="s">
        <v>15</v>
      </c>
      <c r="J37" s="2" t="s">
        <v>15</v>
      </c>
      <c r="K37" s="8" t="s">
        <v>183</v>
      </c>
      <c r="L37" s="2"/>
      <c r="M37" s="2" t="s">
        <v>60</v>
      </c>
      <c r="N37" t="s">
        <v>186</v>
      </c>
      <c r="O37" s="2" t="s">
        <v>188</v>
      </c>
      <c r="P37" s="128">
        <v>5.3293067460141223E-2</v>
      </c>
      <c r="Q37" s="128" t="s">
        <v>203</v>
      </c>
      <c r="R37" s="7" t="s">
        <v>185</v>
      </c>
      <c r="S37" s="2" t="s">
        <v>184</v>
      </c>
      <c r="T37" s="2" t="s">
        <v>184</v>
      </c>
      <c r="U37">
        <v>49</v>
      </c>
      <c r="V37">
        <v>0</v>
      </c>
      <c r="W37">
        <v>10</v>
      </c>
      <c r="X37" t="s">
        <v>184</v>
      </c>
      <c r="Y37" s="2" t="s">
        <v>184</v>
      </c>
      <c r="Z37" s="2" t="s">
        <v>184</v>
      </c>
      <c r="AA37" s="2" t="s">
        <v>184</v>
      </c>
      <c r="AB37">
        <v>11</v>
      </c>
      <c r="AC37">
        <v>1</v>
      </c>
      <c r="AD37">
        <v>0</v>
      </c>
      <c r="AE37" s="2" t="s">
        <v>184</v>
      </c>
      <c r="AF37" s="2" t="s">
        <v>183</v>
      </c>
      <c r="AG37" s="2" t="s">
        <v>183</v>
      </c>
      <c r="AH37" t="s">
        <v>80</v>
      </c>
      <c r="AI37" s="8" t="s">
        <v>183</v>
      </c>
      <c r="AJ37" s="1" t="s">
        <v>183</v>
      </c>
    </row>
    <row r="38" spans="1:36" x14ac:dyDescent="0.3">
      <c r="A38" s="3" t="s">
        <v>7</v>
      </c>
      <c r="B38">
        <v>104300</v>
      </c>
      <c r="C38">
        <v>37</v>
      </c>
      <c r="D38" t="s">
        <v>181</v>
      </c>
      <c r="E38" s="2" t="s">
        <v>183</v>
      </c>
      <c r="F38" s="2" t="s">
        <v>184</v>
      </c>
      <c r="G38" s="2" t="s">
        <v>183</v>
      </c>
      <c r="H38" s="3" t="s">
        <v>183</v>
      </c>
      <c r="I38" s="2" t="s">
        <v>15</v>
      </c>
      <c r="J38" s="2" t="s">
        <v>15</v>
      </c>
      <c r="K38" s="8" t="s">
        <v>183</v>
      </c>
      <c r="L38" s="2"/>
      <c r="M38" s="2" t="s">
        <v>60</v>
      </c>
      <c r="N38" t="s">
        <v>186</v>
      </c>
      <c r="O38" s="2" t="s">
        <v>189</v>
      </c>
      <c r="P38" s="128">
        <v>0.99670381415790299</v>
      </c>
      <c r="Q38" s="128" t="s">
        <v>203</v>
      </c>
      <c r="R38" s="6" t="s">
        <v>183</v>
      </c>
      <c r="S38" s="2" t="s">
        <v>184</v>
      </c>
      <c r="T38" s="2" t="s">
        <v>184</v>
      </c>
      <c r="U38">
        <v>0</v>
      </c>
      <c r="V38">
        <v>0</v>
      </c>
      <c r="W38">
        <v>0</v>
      </c>
      <c r="X38" t="s">
        <v>184</v>
      </c>
      <c r="Y38" s="2" t="s">
        <v>183</v>
      </c>
      <c r="Z38" s="2" t="s">
        <v>184</v>
      </c>
      <c r="AA38" s="2" t="s">
        <v>183</v>
      </c>
      <c r="AB38">
        <v>0</v>
      </c>
      <c r="AC38">
        <v>0</v>
      </c>
      <c r="AD38">
        <v>0</v>
      </c>
      <c r="AE38" s="2" t="s">
        <v>183</v>
      </c>
      <c r="AF38" s="2" t="s">
        <v>183</v>
      </c>
      <c r="AG38" s="2" t="s">
        <v>185</v>
      </c>
      <c r="AH38" t="s">
        <v>80</v>
      </c>
      <c r="AI38" s="8" t="s">
        <v>183</v>
      </c>
      <c r="AJ38" s="1" t="s">
        <v>183</v>
      </c>
    </row>
    <row r="39" spans="1:36" x14ac:dyDescent="0.3">
      <c r="A39" s="3" t="s">
        <v>7</v>
      </c>
      <c r="B39">
        <v>104376</v>
      </c>
      <c r="C39">
        <v>38</v>
      </c>
      <c r="D39" t="s">
        <v>182</v>
      </c>
      <c r="E39" s="2" t="s">
        <v>184</v>
      </c>
      <c r="F39" s="2" t="s">
        <v>184</v>
      </c>
      <c r="G39" s="2" t="s">
        <v>184</v>
      </c>
      <c r="H39" s="3" t="s">
        <v>183</v>
      </c>
      <c r="I39" s="2" t="s">
        <v>13</v>
      </c>
      <c r="J39" s="2" t="s">
        <v>15</v>
      </c>
      <c r="K39" s="8" t="s">
        <v>183</v>
      </c>
      <c r="L39" s="2" t="s">
        <v>162</v>
      </c>
      <c r="M39" s="2" t="s">
        <v>60</v>
      </c>
      <c r="N39" t="s">
        <v>186</v>
      </c>
      <c r="O39" s="2" t="s">
        <v>189</v>
      </c>
      <c r="P39" s="128">
        <v>-2.1803006430183536</v>
      </c>
      <c r="Q39" s="128" t="s">
        <v>203</v>
      </c>
      <c r="R39" s="7" t="s">
        <v>185</v>
      </c>
      <c r="S39" s="2" t="s">
        <v>184</v>
      </c>
      <c r="T39" s="2" t="s">
        <v>184</v>
      </c>
      <c r="U39">
        <v>76</v>
      </c>
      <c r="V39">
        <v>0</v>
      </c>
      <c r="W39">
        <v>10</v>
      </c>
      <c r="X39" t="s">
        <v>184</v>
      </c>
      <c r="Y39" s="2" t="s">
        <v>184</v>
      </c>
      <c r="Z39" s="2" t="s">
        <v>184</v>
      </c>
      <c r="AA39" s="2" t="s">
        <v>184</v>
      </c>
      <c r="AB39">
        <v>14</v>
      </c>
      <c r="AC39">
        <v>1</v>
      </c>
      <c r="AD39">
        <v>0</v>
      </c>
      <c r="AE39" s="2" t="s">
        <v>184</v>
      </c>
      <c r="AF39" s="2" t="s">
        <v>184</v>
      </c>
      <c r="AG39" s="2" t="s">
        <v>184</v>
      </c>
      <c r="AH39" t="s">
        <v>80</v>
      </c>
      <c r="AI39" s="8" t="s">
        <v>183</v>
      </c>
      <c r="AJ39" s="1" t="s">
        <v>183</v>
      </c>
    </row>
    <row r="40" spans="1:36" hidden="1" x14ac:dyDescent="0.3">
      <c r="A40" s="2" t="s">
        <v>8</v>
      </c>
      <c r="B40">
        <v>104466</v>
      </c>
      <c r="C40">
        <v>39</v>
      </c>
      <c r="D40" t="s">
        <v>182</v>
      </c>
      <c r="E40" s="2" t="s">
        <v>183</v>
      </c>
      <c r="F40" s="2" t="s">
        <v>184</v>
      </c>
      <c r="G40" s="2" t="s">
        <v>184</v>
      </c>
      <c r="H40" s="3" t="s">
        <v>185</v>
      </c>
      <c r="I40" s="2" t="s">
        <v>13</v>
      </c>
      <c r="J40" s="2" t="s">
        <v>14</v>
      </c>
      <c r="K40" s="8" t="s">
        <v>183</v>
      </c>
      <c r="L40" s="2" t="s">
        <v>60</v>
      </c>
      <c r="M40" s="2"/>
      <c r="N40" t="s">
        <v>186</v>
      </c>
      <c r="O40" s="3" t="s">
        <v>188</v>
      </c>
      <c r="P40" s="130">
        <v>-1.1312525555404116</v>
      </c>
      <c r="Q40" s="130" t="s">
        <v>201</v>
      </c>
      <c r="R40" s="7" t="s">
        <v>185</v>
      </c>
      <c r="S40" s="2" t="s">
        <v>184</v>
      </c>
      <c r="T40" s="2" t="s">
        <v>183</v>
      </c>
      <c r="U40">
        <v>65</v>
      </c>
      <c r="V40">
        <v>0</v>
      </c>
      <c r="W40">
        <v>20</v>
      </c>
      <c r="X40" t="s">
        <v>183</v>
      </c>
      <c r="Y40" s="2" t="s">
        <v>184</v>
      </c>
      <c r="Z40" s="2" t="s">
        <v>184</v>
      </c>
      <c r="AA40" s="2" t="s">
        <v>184</v>
      </c>
      <c r="AB40">
        <v>16</v>
      </c>
      <c r="AC40">
        <v>3</v>
      </c>
      <c r="AD40">
        <v>0</v>
      </c>
      <c r="AE40" s="2" t="s">
        <v>184</v>
      </c>
      <c r="AF40" s="2" t="s">
        <v>184</v>
      </c>
      <c r="AG40" s="2" t="s">
        <v>184</v>
      </c>
      <c r="AH40" t="s">
        <v>80</v>
      </c>
      <c r="AI40" s="8" t="s">
        <v>183</v>
      </c>
      <c r="AJ40" s="1" t="s">
        <v>184</v>
      </c>
    </row>
    <row r="41" spans="1:36" x14ac:dyDescent="0.3">
      <c r="A41" s="2" t="s">
        <v>8</v>
      </c>
      <c r="B41">
        <v>104506</v>
      </c>
      <c r="C41">
        <v>40</v>
      </c>
      <c r="D41" t="s">
        <v>181</v>
      </c>
      <c r="E41" s="2" t="s">
        <v>183</v>
      </c>
      <c r="F41" s="2" t="s">
        <v>184</v>
      </c>
      <c r="G41" s="2" t="s">
        <v>184</v>
      </c>
      <c r="H41" s="3" t="s">
        <v>183</v>
      </c>
      <c r="I41" s="2" t="s">
        <v>13</v>
      </c>
      <c r="J41" s="2" t="s">
        <v>12</v>
      </c>
      <c r="K41" s="8" t="s">
        <v>183</v>
      </c>
      <c r="L41" s="2" t="s">
        <v>60</v>
      </c>
      <c r="M41" s="2"/>
      <c r="N41" t="s">
        <v>186</v>
      </c>
      <c r="O41" s="2" t="s">
        <v>188</v>
      </c>
      <c r="P41" s="128">
        <v>-0.67187802829640153</v>
      </c>
      <c r="Q41" s="128" t="s">
        <v>203</v>
      </c>
      <c r="R41" s="7" t="s">
        <v>185</v>
      </c>
      <c r="S41" s="2" t="s">
        <v>184</v>
      </c>
      <c r="T41" s="2" t="s">
        <v>184</v>
      </c>
      <c r="U41">
        <v>21</v>
      </c>
      <c r="V41">
        <v>0</v>
      </c>
      <c r="W41">
        <v>31</v>
      </c>
      <c r="X41" t="s">
        <v>184</v>
      </c>
      <c r="Y41" s="2" t="s">
        <v>184</v>
      </c>
      <c r="Z41" s="2" t="s">
        <v>183</v>
      </c>
      <c r="AA41" s="2" t="s">
        <v>184</v>
      </c>
      <c r="AB41">
        <v>5</v>
      </c>
      <c r="AC41">
        <v>1</v>
      </c>
      <c r="AD41">
        <v>0</v>
      </c>
      <c r="AE41" s="2" t="s">
        <v>184</v>
      </c>
      <c r="AF41" s="2" t="s">
        <v>184</v>
      </c>
      <c r="AG41" s="2" t="s">
        <v>185</v>
      </c>
      <c r="AH41" t="s">
        <v>80</v>
      </c>
      <c r="AI41" s="8" t="s">
        <v>183</v>
      </c>
      <c r="AJ41" s="1" t="s">
        <v>184</v>
      </c>
    </row>
    <row r="42" spans="1:36" x14ac:dyDescent="0.3">
      <c r="A42" s="2" t="s">
        <v>8</v>
      </c>
      <c r="B42">
        <v>104538</v>
      </c>
      <c r="C42">
        <v>41</v>
      </c>
      <c r="D42" t="s">
        <v>181</v>
      </c>
      <c r="E42" s="2" t="s">
        <v>183</v>
      </c>
      <c r="F42" s="2" t="s">
        <v>183</v>
      </c>
      <c r="G42" s="2" t="s">
        <v>183</v>
      </c>
      <c r="H42" s="3" t="s">
        <v>183</v>
      </c>
      <c r="I42" s="2" t="s">
        <v>16</v>
      </c>
      <c r="J42" s="2" t="s">
        <v>12</v>
      </c>
      <c r="K42" s="8" t="s">
        <v>183</v>
      </c>
      <c r="L42" s="2" t="s">
        <v>60</v>
      </c>
      <c r="M42" s="2" t="s">
        <v>162</v>
      </c>
      <c r="N42" t="s">
        <v>186</v>
      </c>
      <c r="O42" s="2" t="s">
        <v>189</v>
      </c>
      <c r="P42" s="128">
        <v>-2.1592442645074224</v>
      </c>
      <c r="Q42" s="128" t="s">
        <v>203</v>
      </c>
      <c r="R42" s="7" t="s">
        <v>183</v>
      </c>
      <c r="S42" s="2" t="s">
        <v>184</v>
      </c>
      <c r="T42" s="2" t="s">
        <v>183</v>
      </c>
      <c r="U42">
        <v>14</v>
      </c>
      <c r="V42">
        <v>0</v>
      </c>
      <c r="W42">
        <v>41</v>
      </c>
      <c r="X42" t="s">
        <v>184</v>
      </c>
      <c r="Y42" s="2" t="s">
        <v>184</v>
      </c>
      <c r="Z42" s="2" t="s">
        <v>183</v>
      </c>
      <c r="AA42" s="2" t="s">
        <v>183</v>
      </c>
      <c r="AB42">
        <v>4</v>
      </c>
      <c r="AC42">
        <v>0</v>
      </c>
      <c r="AD42">
        <v>0</v>
      </c>
      <c r="AE42" s="2" t="s">
        <v>183</v>
      </c>
      <c r="AF42" s="2" t="s">
        <v>184</v>
      </c>
      <c r="AG42" s="2" t="s">
        <v>184</v>
      </c>
      <c r="AH42" t="s">
        <v>80</v>
      </c>
      <c r="AI42" s="8" t="s">
        <v>183</v>
      </c>
      <c r="AJ42" s="9" t="s">
        <v>184</v>
      </c>
    </row>
    <row r="43" spans="1:36" x14ac:dyDescent="0.3">
      <c r="A43" s="3" t="s">
        <v>7</v>
      </c>
      <c r="B43">
        <v>104539</v>
      </c>
      <c r="C43">
        <v>42</v>
      </c>
      <c r="D43" t="s">
        <v>181</v>
      </c>
      <c r="E43" s="2" t="s">
        <v>184</v>
      </c>
      <c r="F43" s="2" t="s">
        <v>184</v>
      </c>
      <c r="G43" s="2" t="s">
        <v>184</v>
      </c>
      <c r="H43" s="3" t="s">
        <v>183</v>
      </c>
      <c r="I43" s="2" t="s">
        <v>16</v>
      </c>
      <c r="J43" s="2" t="s">
        <v>16</v>
      </c>
      <c r="K43" s="8" t="s">
        <v>183</v>
      </c>
      <c r="L43" s="2" t="s">
        <v>61</v>
      </c>
      <c r="M43" s="2"/>
      <c r="N43" t="s">
        <v>187</v>
      </c>
      <c r="O43" s="2" t="s">
        <v>189</v>
      </c>
      <c r="P43" s="128">
        <v>-0.68876452862677573</v>
      </c>
      <c r="Q43" s="128" t="s">
        <v>203</v>
      </c>
      <c r="R43" s="7" t="s">
        <v>185</v>
      </c>
      <c r="S43" s="2" t="s">
        <v>184</v>
      </c>
      <c r="T43" s="2" t="s">
        <v>183</v>
      </c>
      <c r="U43">
        <v>28</v>
      </c>
      <c r="V43">
        <v>0</v>
      </c>
      <c r="W43">
        <v>31</v>
      </c>
      <c r="X43" t="s">
        <v>184</v>
      </c>
      <c r="Y43" s="2" t="s">
        <v>184</v>
      </c>
      <c r="Z43" s="2" t="s">
        <v>183</v>
      </c>
      <c r="AA43" s="2" t="s">
        <v>184</v>
      </c>
      <c r="AB43">
        <v>15</v>
      </c>
      <c r="AC43">
        <v>11</v>
      </c>
      <c r="AD43">
        <v>0</v>
      </c>
      <c r="AE43" s="2" t="s">
        <v>184</v>
      </c>
      <c r="AF43" s="2" t="s">
        <v>184</v>
      </c>
      <c r="AG43" s="2" t="s">
        <v>183</v>
      </c>
      <c r="AH43" t="s">
        <v>80</v>
      </c>
      <c r="AI43" s="8" t="s">
        <v>183</v>
      </c>
      <c r="AJ43" s="1" t="s">
        <v>183</v>
      </c>
    </row>
    <row r="44" spans="1:36" x14ac:dyDescent="0.3">
      <c r="A44" s="2" t="s">
        <v>8</v>
      </c>
      <c r="B44">
        <v>104596</v>
      </c>
      <c r="C44">
        <v>43</v>
      </c>
      <c r="D44" t="s">
        <v>181</v>
      </c>
      <c r="E44" s="2" t="s">
        <v>183</v>
      </c>
      <c r="F44" s="2" t="s">
        <v>184</v>
      </c>
      <c r="G44" s="2" t="s">
        <v>184</v>
      </c>
      <c r="H44" s="3" t="s">
        <v>183</v>
      </c>
      <c r="I44" s="2" t="s">
        <v>16</v>
      </c>
      <c r="J44" s="2" t="s">
        <v>14</v>
      </c>
      <c r="K44" s="8" t="s">
        <v>184</v>
      </c>
      <c r="L44" s="2"/>
      <c r="M44" s="2" t="s">
        <v>60</v>
      </c>
      <c r="N44" t="s">
        <v>186</v>
      </c>
      <c r="O44" s="3" t="s">
        <v>189</v>
      </c>
      <c r="P44" s="130">
        <v>1.7231425145445662</v>
      </c>
      <c r="Q44" s="130" t="s">
        <v>203</v>
      </c>
      <c r="R44" s="6" t="s">
        <v>183</v>
      </c>
      <c r="S44" s="2" t="s">
        <v>183</v>
      </c>
      <c r="T44" s="2" t="s">
        <v>184</v>
      </c>
      <c r="U44">
        <v>20</v>
      </c>
      <c r="V44">
        <v>0</v>
      </c>
      <c r="W44">
        <v>9</v>
      </c>
      <c r="X44" t="s">
        <v>184</v>
      </c>
      <c r="Y44" s="2" t="s">
        <v>184</v>
      </c>
      <c r="Z44" s="2" t="s">
        <v>184</v>
      </c>
      <c r="AA44" s="2" t="s">
        <v>184</v>
      </c>
      <c r="AB44">
        <v>8</v>
      </c>
      <c r="AC44">
        <v>7</v>
      </c>
      <c r="AD44">
        <v>0</v>
      </c>
      <c r="AE44" s="2" t="s">
        <v>184</v>
      </c>
      <c r="AF44" s="2" t="s">
        <v>184</v>
      </c>
      <c r="AG44" s="2" t="s">
        <v>184</v>
      </c>
      <c r="AH44" t="s">
        <v>80</v>
      </c>
      <c r="AI44" s="8" t="s">
        <v>183</v>
      </c>
      <c r="AJ44" s="1" t="s">
        <v>183</v>
      </c>
    </row>
    <row r="45" spans="1:36" x14ac:dyDescent="0.3">
      <c r="A45" s="3" t="s">
        <v>7</v>
      </c>
      <c r="B45">
        <v>104615</v>
      </c>
      <c r="C45">
        <v>44</v>
      </c>
      <c r="D45" t="s">
        <v>181</v>
      </c>
      <c r="E45" s="2" t="s">
        <v>184</v>
      </c>
      <c r="F45" s="2" t="s">
        <v>184</v>
      </c>
      <c r="G45" s="2" t="s">
        <v>184</v>
      </c>
      <c r="H45" s="3" t="s">
        <v>183</v>
      </c>
      <c r="I45" s="2" t="s">
        <v>13</v>
      </c>
      <c r="J45" s="2" t="s">
        <v>13</v>
      </c>
      <c r="K45" s="8" t="s">
        <v>184</v>
      </c>
      <c r="L45" s="2" t="s">
        <v>60</v>
      </c>
      <c r="M45" s="2"/>
      <c r="N45" t="s">
        <v>186</v>
      </c>
      <c r="O45" s="3" t="s">
        <v>189</v>
      </c>
      <c r="P45" s="130">
        <v>-4.9407114624505921E-2</v>
      </c>
      <c r="Q45" s="130" t="s">
        <v>203</v>
      </c>
      <c r="R45" s="7" t="s">
        <v>184</v>
      </c>
      <c r="S45" s="2" t="s">
        <v>183</v>
      </c>
      <c r="T45" s="2" t="s">
        <v>183</v>
      </c>
      <c r="U45">
        <v>15</v>
      </c>
      <c r="V45">
        <v>0</v>
      </c>
      <c r="W45">
        <v>24</v>
      </c>
      <c r="X45" t="s">
        <v>183</v>
      </c>
      <c r="Y45" s="2" t="s">
        <v>183</v>
      </c>
      <c r="Z45" s="2" t="s">
        <v>183</v>
      </c>
      <c r="AA45" s="2" t="s">
        <v>184</v>
      </c>
      <c r="AB45">
        <v>15</v>
      </c>
      <c r="AC45">
        <v>9</v>
      </c>
      <c r="AD45">
        <v>0</v>
      </c>
      <c r="AE45" s="2" t="s">
        <v>184</v>
      </c>
      <c r="AF45" s="2" t="s">
        <v>184</v>
      </c>
      <c r="AG45" s="2" t="s">
        <v>183</v>
      </c>
      <c r="AH45" t="s">
        <v>80</v>
      </c>
      <c r="AI45" s="8" t="s">
        <v>183</v>
      </c>
      <c r="AJ45" s="1" t="s">
        <v>184</v>
      </c>
    </row>
    <row r="46" spans="1:36" x14ac:dyDescent="0.3">
      <c r="A46" s="3" t="s">
        <v>7</v>
      </c>
      <c r="B46">
        <v>104668</v>
      </c>
      <c r="C46">
        <v>45</v>
      </c>
      <c r="D46" t="s">
        <v>181</v>
      </c>
      <c r="E46" s="2" t="s">
        <v>184</v>
      </c>
      <c r="F46" s="2" t="s">
        <v>184</v>
      </c>
      <c r="G46" s="2" t="s">
        <v>184</v>
      </c>
      <c r="H46" s="3" t="s">
        <v>183</v>
      </c>
      <c r="I46" s="2" t="s">
        <v>16</v>
      </c>
      <c r="J46" s="2" t="s">
        <v>15</v>
      </c>
      <c r="K46" s="8" t="s">
        <v>183</v>
      </c>
      <c r="L46" s="2" t="s">
        <v>60</v>
      </c>
      <c r="M46" s="2"/>
      <c r="N46" t="s">
        <v>186</v>
      </c>
      <c r="O46" s="3" t="s">
        <v>189</v>
      </c>
      <c r="P46" s="130">
        <v>-1.8401587587948762</v>
      </c>
      <c r="Q46" s="130" t="s">
        <v>203</v>
      </c>
      <c r="R46" s="7" t="s">
        <v>185</v>
      </c>
      <c r="S46" s="2" t="s">
        <v>184</v>
      </c>
      <c r="T46" s="2" t="s">
        <v>184</v>
      </c>
      <c r="U46">
        <v>49</v>
      </c>
      <c r="V46">
        <v>0</v>
      </c>
      <c r="W46">
        <v>49</v>
      </c>
      <c r="X46" t="s">
        <v>184</v>
      </c>
      <c r="Y46" s="2" t="s">
        <v>184</v>
      </c>
      <c r="Z46" s="2" t="s">
        <v>184</v>
      </c>
      <c r="AA46" s="2" t="s">
        <v>184</v>
      </c>
      <c r="AB46">
        <v>15</v>
      </c>
      <c r="AC46">
        <v>2</v>
      </c>
      <c r="AD46">
        <v>0</v>
      </c>
      <c r="AE46" s="2" t="s">
        <v>184</v>
      </c>
      <c r="AF46" s="2" t="s">
        <v>184</v>
      </c>
      <c r="AG46" s="3" t="s">
        <v>184</v>
      </c>
      <c r="AH46" t="s">
        <v>80</v>
      </c>
      <c r="AI46" s="8" t="s">
        <v>183</v>
      </c>
      <c r="AJ46" s="1" t="s">
        <v>183</v>
      </c>
    </row>
    <row r="47" spans="1:36" x14ac:dyDescent="0.3">
      <c r="A47" s="3" t="s">
        <v>7</v>
      </c>
      <c r="B47">
        <v>104752</v>
      </c>
      <c r="C47">
        <v>46</v>
      </c>
      <c r="D47" t="s">
        <v>182</v>
      </c>
      <c r="E47" s="2" t="s">
        <v>184</v>
      </c>
      <c r="F47" s="2" t="s">
        <v>184</v>
      </c>
      <c r="G47" s="2" t="s">
        <v>184</v>
      </c>
      <c r="H47" s="3" t="s">
        <v>183</v>
      </c>
      <c r="I47" s="2" t="s">
        <v>13</v>
      </c>
      <c r="J47" s="2" t="s">
        <v>13</v>
      </c>
      <c r="K47" s="8" t="s">
        <v>183</v>
      </c>
      <c r="L47" s="2" t="s">
        <v>60</v>
      </c>
      <c r="M47" s="2"/>
      <c r="N47" t="s">
        <v>186</v>
      </c>
      <c r="O47" s="3" t="s">
        <v>188</v>
      </c>
      <c r="P47" s="130">
        <v>1.1199899326747624</v>
      </c>
      <c r="Q47" s="130" t="s">
        <v>203</v>
      </c>
      <c r="R47" s="7" t="s">
        <v>185</v>
      </c>
      <c r="S47" s="2" t="s">
        <v>184</v>
      </c>
      <c r="T47" s="2" t="s">
        <v>184</v>
      </c>
      <c r="U47">
        <v>16</v>
      </c>
      <c r="V47">
        <v>17</v>
      </c>
      <c r="W47">
        <v>23</v>
      </c>
      <c r="X47" t="s">
        <v>184</v>
      </c>
      <c r="Y47" s="2" t="s">
        <v>184</v>
      </c>
      <c r="Z47" s="2" t="s">
        <v>184</v>
      </c>
      <c r="AA47" s="2" t="s">
        <v>184</v>
      </c>
      <c r="AB47">
        <v>11</v>
      </c>
      <c r="AC47">
        <v>2</v>
      </c>
      <c r="AD47">
        <v>0</v>
      </c>
      <c r="AE47" s="2" t="s">
        <v>184</v>
      </c>
      <c r="AF47" s="2" t="s">
        <v>184</v>
      </c>
      <c r="AG47" s="2" t="s">
        <v>185</v>
      </c>
      <c r="AH47" t="s">
        <v>80</v>
      </c>
      <c r="AI47" s="8" t="s">
        <v>183</v>
      </c>
      <c r="AJ47" s="1" t="s">
        <v>183</v>
      </c>
    </row>
    <row r="48" spans="1:36" x14ac:dyDescent="0.3">
      <c r="A48" s="3" t="s">
        <v>7</v>
      </c>
      <c r="B48">
        <v>104782</v>
      </c>
      <c r="C48">
        <v>47</v>
      </c>
      <c r="D48" t="s">
        <v>181</v>
      </c>
      <c r="E48" s="2" t="s">
        <v>183</v>
      </c>
      <c r="F48" s="2" t="s">
        <v>184</v>
      </c>
      <c r="G48" s="2" t="s">
        <v>184</v>
      </c>
      <c r="H48" s="3" t="s">
        <v>183</v>
      </c>
      <c r="I48" s="2" t="s">
        <v>13</v>
      </c>
      <c r="J48" s="2" t="s">
        <v>15</v>
      </c>
      <c r="K48" s="8" t="s">
        <v>184</v>
      </c>
      <c r="L48" s="2" t="s">
        <v>162</v>
      </c>
      <c r="M48" s="2" t="s">
        <v>60</v>
      </c>
      <c r="N48" t="s">
        <v>186</v>
      </c>
      <c r="O48" s="2" t="s">
        <v>189</v>
      </c>
      <c r="P48" s="128">
        <v>-3.510269405174713</v>
      </c>
      <c r="Q48" s="128" t="s">
        <v>203</v>
      </c>
      <c r="R48" s="7" t="s">
        <v>184</v>
      </c>
      <c r="S48" s="2" t="s">
        <v>183</v>
      </c>
      <c r="T48" s="2" t="s">
        <v>184</v>
      </c>
      <c r="U48">
        <v>27</v>
      </c>
      <c r="V48">
        <v>0</v>
      </c>
      <c r="W48">
        <v>12</v>
      </c>
      <c r="X48" t="s">
        <v>184</v>
      </c>
      <c r="Y48" s="2" t="s">
        <v>184</v>
      </c>
      <c r="Z48" s="2" t="s">
        <v>183</v>
      </c>
      <c r="AA48" s="2" t="s">
        <v>183</v>
      </c>
      <c r="AB48">
        <v>15</v>
      </c>
      <c r="AC48">
        <v>5</v>
      </c>
      <c r="AD48">
        <v>0</v>
      </c>
      <c r="AE48" s="2" t="s">
        <v>184</v>
      </c>
      <c r="AF48" s="2" t="s">
        <v>184</v>
      </c>
      <c r="AG48" s="2" t="s">
        <v>184</v>
      </c>
      <c r="AH48" t="s">
        <v>80</v>
      </c>
      <c r="AI48" s="8" t="s">
        <v>183</v>
      </c>
      <c r="AJ48" s="1" t="s">
        <v>183</v>
      </c>
    </row>
    <row r="49" spans="1:36" x14ac:dyDescent="0.3">
      <c r="A49" s="3" t="s">
        <v>7</v>
      </c>
      <c r="B49">
        <v>105009</v>
      </c>
      <c r="C49">
        <v>48</v>
      </c>
      <c r="D49" t="s">
        <v>182</v>
      </c>
      <c r="E49" s="2" t="s">
        <v>183</v>
      </c>
      <c r="F49" s="2" t="s">
        <v>183</v>
      </c>
      <c r="G49" s="2" t="s">
        <v>184</v>
      </c>
      <c r="H49" s="2" t="s">
        <v>183</v>
      </c>
      <c r="I49" s="2" t="s">
        <v>13</v>
      </c>
      <c r="J49" s="2" t="s">
        <v>15</v>
      </c>
      <c r="K49" s="8" t="s">
        <v>183</v>
      </c>
      <c r="L49" s="2"/>
      <c r="M49" s="2" t="s">
        <v>61</v>
      </c>
      <c r="N49" t="s">
        <v>186</v>
      </c>
      <c r="O49" s="2" t="s">
        <v>188</v>
      </c>
      <c r="P49" s="128">
        <v>-1.7682982408166985</v>
      </c>
      <c r="Q49" s="128" t="s">
        <v>203</v>
      </c>
      <c r="R49" s="6" t="s">
        <v>183</v>
      </c>
      <c r="S49" s="2" t="s">
        <v>183</v>
      </c>
      <c r="T49" s="2" t="s">
        <v>183</v>
      </c>
      <c r="U49">
        <v>18</v>
      </c>
      <c r="V49">
        <v>0</v>
      </c>
      <c r="W49">
        <v>14</v>
      </c>
      <c r="X49" t="s">
        <v>183</v>
      </c>
      <c r="Y49" s="2" t="s">
        <v>183</v>
      </c>
      <c r="Z49" s="2" t="s">
        <v>183</v>
      </c>
      <c r="AA49" s="2" t="s">
        <v>183</v>
      </c>
      <c r="AB49">
        <v>0</v>
      </c>
      <c r="AC49">
        <v>0</v>
      </c>
      <c r="AD49">
        <v>0</v>
      </c>
      <c r="AE49" s="2" t="s">
        <v>184</v>
      </c>
      <c r="AF49" s="2" t="s">
        <v>184</v>
      </c>
      <c r="AG49" s="3" t="s">
        <v>183</v>
      </c>
      <c r="AH49" t="s">
        <v>80</v>
      </c>
      <c r="AI49" s="8" t="s">
        <v>183</v>
      </c>
      <c r="AJ49" s="1" t="s">
        <v>183</v>
      </c>
    </row>
    <row r="50" spans="1:36" x14ac:dyDescent="0.3">
      <c r="A50" s="3" t="s">
        <v>7</v>
      </c>
      <c r="B50">
        <v>105119</v>
      </c>
      <c r="C50">
        <v>49</v>
      </c>
      <c r="D50" t="s">
        <v>181</v>
      </c>
      <c r="E50" s="2" t="s">
        <v>184</v>
      </c>
      <c r="F50" s="2" t="s">
        <v>184</v>
      </c>
      <c r="G50" s="2" t="s">
        <v>184</v>
      </c>
      <c r="H50" s="3" t="s">
        <v>183</v>
      </c>
      <c r="I50" s="2" t="s">
        <v>13</v>
      </c>
      <c r="J50" s="2" t="s">
        <v>15</v>
      </c>
      <c r="K50" s="8" t="s">
        <v>183</v>
      </c>
      <c r="L50" s="2" t="s">
        <v>162</v>
      </c>
      <c r="M50" s="2" t="s">
        <v>60</v>
      </c>
      <c r="N50" t="s">
        <v>186</v>
      </c>
      <c r="O50" s="2" t="s">
        <v>188</v>
      </c>
      <c r="P50" s="128">
        <v>-3.2874845633011112</v>
      </c>
      <c r="Q50" s="128" t="s">
        <v>203</v>
      </c>
      <c r="R50" s="7" t="s">
        <v>185</v>
      </c>
      <c r="S50" s="2" t="s">
        <v>184</v>
      </c>
      <c r="T50" s="2" t="s">
        <v>184</v>
      </c>
      <c r="U50">
        <v>61</v>
      </c>
      <c r="V50">
        <v>0</v>
      </c>
      <c r="W50">
        <v>10</v>
      </c>
      <c r="X50" t="s">
        <v>183</v>
      </c>
      <c r="Y50" s="2" t="s">
        <v>184</v>
      </c>
      <c r="Z50" s="2" t="s">
        <v>183</v>
      </c>
      <c r="AA50" s="2" t="s">
        <v>184</v>
      </c>
      <c r="AB50">
        <v>14</v>
      </c>
      <c r="AC50">
        <v>4</v>
      </c>
      <c r="AD50">
        <v>0</v>
      </c>
      <c r="AE50" s="2" t="s">
        <v>184</v>
      </c>
      <c r="AF50" s="2" t="s">
        <v>184</v>
      </c>
      <c r="AG50" s="2" t="s">
        <v>183</v>
      </c>
      <c r="AH50" t="s">
        <v>80</v>
      </c>
      <c r="AI50" s="8" t="s">
        <v>183</v>
      </c>
      <c r="AJ50" s="1" t="s">
        <v>183</v>
      </c>
    </row>
    <row r="51" spans="1:36" x14ac:dyDescent="0.3">
      <c r="A51" s="3" t="s">
        <v>7</v>
      </c>
      <c r="B51">
        <v>105129</v>
      </c>
      <c r="C51">
        <v>50</v>
      </c>
      <c r="D51" t="s">
        <v>181</v>
      </c>
      <c r="E51" s="2" t="s">
        <v>184</v>
      </c>
      <c r="F51" s="2" t="s">
        <v>184</v>
      </c>
      <c r="G51" s="2" t="s">
        <v>184</v>
      </c>
      <c r="H51" s="2" t="s">
        <v>183</v>
      </c>
      <c r="I51" s="3" t="s">
        <v>14</v>
      </c>
      <c r="J51" s="2" t="s">
        <v>15</v>
      </c>
      <c r="K51" s="8" t="s">
        <v>184</v>
      </c>
      <c r="L51" s="2" t="s">
        <v>162</v>
      </c>
      <c r="M51" s="2" t="s">
        <v>61</v>
      </c>
      <c r="N51" t="s">
        <v>186</v>
      </c>
      <c r="O51" s="2" t="s">
        <v>188</v>
      </c>
      <c r="P51" s="128">
        <v>-2.0066889632107023</v>
      </c>
      <c r="Q51" s="128" t="s">
        <v>203</v>
      </c>
      <c r="R51" s="6" t="s">
        <v>185</v>
      </c>
      <c r="S51" s="2" t="s">
        <v>184</v>
      </c>
      <c r="T51" s="2" t="s">
        <v>184</v>
      </c>
      <c r="U51">
        <v>23</v>
      </c>
      <c r="V51">
        <v>0</v>
      </c>
      <c r="W51">
        <v>26</v>
      </c>
      <c r="X51" t="s">
        <v>184</v>
      </c>
      <c r="Y51" s="2" t="s">
        <v>184</v>
      </c>
      <c r="Z51" s="2" t="s">
        <v>184</v>
      </c>
      <c r="AA51" s="2" t="s">
        <v>184</v>
      </c>
      <c r="AB51">
        <v>17</v>
      </c>
      <c r="AC51">
        <v>9</v>
      </c>
      <c r="AD51">
        <v>0</v>
      </c>
      <c r="AE51" s="2" t="s">
        <v>184</v>
      </c>
      <c r="AF51" s="2" t="s">
        <v>184</v>
      </c>
      <c r="AG51" s="2" t="s">
        <v>184</v>
      </c>
      <c r="AH51" t="s">
        <v>80</v>
      </c>
      <c r="AI51" s="8" t="s">
        <v>183</v>
      </c>
      <c r="AJ51" s="1" t="s">
        <v>184</v>
      </c>
    </row>
    <row r="52" spans="1:36" x14ac:dyDescent="0.3">
      <c r="A52" s="3" t="s">
        <v>7</v>
      </c>
      <c r="B52">
        <v>105152</v>
      </c>
      <c r="C52">
        <v>51</v>
      </c>
      <c r="D52" t="s">
        <v>182</v>
      </c>
      <c r="E52" s="2" t="s">
        <v>184</v>
      </c>
      <c r="F52" s="2" t="s">
        <v>184</v>
      </c>
      <c r="G52" s="2" t="s">
        <v>184</v>
      </c>
      <c r="H52" s="3" t="s">
        <v>183</v>
      </c>
      <c r="I52" s="2" t="s">
        <v>12</v>
      </c>
      <c r="J52" s="2" t="s">
        <v>16</v>
      </c>
      <c r="K52" s="8" t="s">
        <v>183</v>
      </c>
      <c r="L52" s="2"/>
      <c r="M52" s="2" t="s">
        <v>60</v>
      </c>
      <c r="N52" t="s">
        <v>186</v>
      </c>
      <c r="O52" s="2" t="s">
        <v>188</v>
      </c>
      <c r="P52" s="128">
        <v>-6.1507707684619231E-2</v>
      </c>
      <c r="Q52" s="128" t="s">
        <v>203</v>
      </c>
      <c r="R52" s="6" t="s">
        <v>183</v>
      </c>
      <c r="S52" s="2" t="s">
        <v>184</v>
      </c>
      <c r="T52" s="2" t="s">
        <v>184</v>
      </c>
      <c r="U52">
        <v>53</v>
      </c>
      <c r="V52">
        <v>0</v>
      </c>
      <c r="W52">
        <v>0</v>
      </c>
      <c r="X52" t="s">
        <v>184</v>
      </c>
      <c r="Y52" s="2" t="s">
        <v>184</v>
      </c>
      <c r="Z52" s="2" t="s">
        <v>183</v>
      </c>
      <c r="AA52" s="2" t="s">
        <v>184</v>
      </c>
      <c r="AB52">
        <v>4</v>
      </c>
      <c r="AC52">
        <v>0</v>
      </c>
      <c r="AD52">
        <v>0</v>
      </c>
      <c r="AE52" s="2" t="s">
        <v>184</v>
      </c>
      <c r="AF52" s="2" t="s">
        <v>184</v>
      </c>
      <c r="AG52" s="2" t="s">
        <v>185</v>
      </c>
      <c r="AH52" t="s">
        <v>80</v>
      </c>
      <c r="AI52" s="8" t="s">
        <v>183</v>
      </c>
      <c r="AJ52" s="9" t="s">
        <v>184</v>
      </c>
    </row>
    <row r="53" spans="1:36" x14ac:dyDescent="0.3">
      <c r="A53" s="3" t="s">
        <v>7</v>
      </c>
      <c r="B53">
        <v>105159</v>
      </c>
      <c r="C53">
        <v>52</v>
      </c>
      <c r="D53" t="s">
        <v>181</v>
      </c>
      <c r="E53" s="2" t="s">
        <v>184</v>
      </c>
      <c r="F53" s="2" t="s">
        <v>184</v>
      </c>
      <c r="G53" s="2" t="s">
        <v>184</v>
      </c>
      <c r="H53" s="3" t="s">
        <v>183</v>
      </c>
      <c r="I53" s="2" t="s">
        <v>12</v>
      </c>
      <c r="J53" s="2" t="s">
        <v>12</v>
      </c>
      <c r="K53" s="8" t="s">
        <v>183</v>
      </c>
      <c r="L53" s="2"/>
      <c r="M53" s="2" t="s">
        <v>60</v>
      </c>
      <c r="N53" t="s">
        <v>186</v>
      </c>
      <c r="O53" s="3" t="s">
        <v>188</v>
      </c>
      <c r="P53" s="130">
        <v>0.2369884240269802</v>
      </c>
      <c r="Q53" s="130" t="s">
        <v>203</v>
      </c>
      <c r="R53" s="7" t="s">
        <v>183</v>
      </c>
      <c r="S53" s="2" t="s">
        <v>184</v>
      </c>
      <c r="T53" s="2" t="s">
        <v>184</v>
      </c>
      <c r="U53">
        <v>25</v>
      </c>
      <c r="V53">
        <v>0</v>
      </c>
      <c r="W53">
        <v>3</v>
      </c>
      <c r="X53" t="s">
        <v>184</v>
      </c>
      <c r="Y53" s="2" t="s">
        <v>184</v>
      </c>
      <c r="Z53" s="2" t="s">
        <v>184</v>
      </c>
      <c r="AA53" s="2" t="s">
        <v>184</v>
      </c>
      <c r="AB53">
        <v>0</v>
      </c>
      <c r="AC53">
        <v>0</v>
      </c>
      <c r="AD53">
        <v>0</v>
      </c>
      <c r="AE53" s="2" t="s">
        <v>184</v>
      </c>
      <c r="AF53" s="2" t="s">
        <v>184</v>
      </c>
      <c r="AG53" s="2" t="s">
        <v>185</v>
      </c>
      <c r="AH53" t="s">
        <v>80</v>
      </c>
      <c r="AI53" s="8" t="s">
        <v>183</v>
      </c>
      <c r="AJ53" s="1" t="s">
        <v>184</v>
      </c>
    </row>
    <row r="54" spans="1:36" hidden="1" x14ac:dyDescent="0.3">
      <c r="A54" s="3" t="s">
        <v>7</v>
      </c>
      <c r="B54">
        <v>105229</v>
      </c>
      <c r="C54">
        <v>53</v>
      </c>
      <c r="D54" t="s">
        <v>182</v>
      </c>
      <c r="E54" s="2" t="s">
        <v>184</v>
      </c>
      <c r="F54" s="2" t="s">
        <v>184</v>
      </c>
      <c r="G54" s="2" t="s">
        <v>184</v>
      </c>
      <c r="H54" s="3" t="s">
        <v>185</v>
      </c>
      <c r="I54" s="2" t="s">
        <v>12</v>
      </c>
      <c r="J54" s="2" t="s">
        <v>12</v>
      </c>
      <c r="K54" s="8" t="s">
        <v>183</v>
      </c>
      <c r="L54" s="2"/>
      <c r="M54" s="2" t="s">
        <v>60</v>
      </c>
      <c r="N54" t="s">
        <v>186</v>
      </c>
      <c r="O54" s="3" t="s">
        <v>188</v>
      </c>
      <c r="P54" s="130">
        <v>-1.9152665555128041</v>
      </c>
      <c r="Q54" s="130" t="s">
        <v>201</v>
      </c>
      <c r="R54" s="7" t="s">
        <v>185</v>
      </c>
      <c r="S54" s="2" t="s">
        <v>184</v>
      </c>
      <c r="T54" s="2" t="s">
        <v>184</v>
      </c>
      <c r="U54">
        <v>41</v>
      </c>
      <c r="V54">
        <v>0</v>
      </c>
      <c r="W54">
        <v>2</v>
      </c>
      <c r="X54" t="s">
        <v>184</v>
      </c>
      <c r="Y54" s="2" t="s">
        <v>184</v>
      </c>
      <c r="Z54" s="2" t="s">
        <v>184</v>
      </c>
      <c r="AA54" s="2" t="s">
        <v>184</v>
      </c>
      <c r="AB54">
        <v>1</v>
      </c>
      <c r="AC54">
        <v>0</v>
      </c>
      <c r="AD54">
        <v>0</v>
      </c>
      <c r="AE54" s="2" t="s">
        <v>184</v>
      </c>
      <c r="AF54" s="2" t="s">
        <v>183</v>
      </c>
      <c r="AG54" s="2" t="s">
        <v>185</v>
      </c>
      <c r="AH54" t="s">
        <v>80</v>
      </c>
      <c r="AI54" s="8" t="s">
        <v>183</v>
      </c>
      <c r="AJ54" s="1" t="s">
        <v>184</v>
      </c>
    </row>
    <row r="55" spans="1:36" x14ac:dyDescent="0.3">
      <c r="A55" s="3" t="s">
        <v>7</v>
      </c>
      <c r="B55">
        <v>105230</v>
      </c>
      <c r="C55">
        <v>54</v>
      </c>
      <c r="D55" t="s">
        <v>181</v>
      </c>
      <c r="E55" s="2" t="s">
        <v>184</v>
      </c>
      <c r="F55" s="2" t="s">
        <v>184</v>
      </c>
      <c r="G55" s="2" t="s">
        <v>184</v>
      </c>
      <c r="H55" s="3" t="s">
        <v>183</v>
      </c>
      <c r="I55" s="2" t="s">
        <v>12</v>
      </c>
      <c r="J55" s="2" t="s">
        <v>12</v>
      </c>
      <c r="K55" s="8" t="s">
        <v>183</v>
      </c>
      <c r="L55" s="2"/>
      <c r="M55" s="2" t="s">
        <v>60</v>
      </c>
      <c r="N55" t="s">
        <v>186</v>
      </c>
      <c r="O55" s="2" t="s">
        <v>188</v>
      </c>
      <c r="P55" s="128">
        <v>-0.52524073533702942</v>
      </c>
      <c r="Q55" s="128" t="s">
        <v>203</v>
      </c>
      <c r="R55" s="7" t="s">
        <v>183</v>
      </c>
      <c r="S55" s="2" t="s">
        <v>184</v>
      </c>
      <c r="T55" s="2" t="s">
        <v>184</v>
      </c>
      <c r="U55">
        <v>22</v>
      </c>
      <c r="V55">
        <v>0</v>
      </c>
      <c r="W55">
        <v>2</v>
      </c>
      <c r="X55" t="s">
        <v>183</v>
      </c>
      <c r="Y55" s="2" t="s">
        <v>184</v>
      </c>
      <c r="Z55" s="2" t="s">
        <v>184</v>
      </c>
      <c r="AA55" s="2" t="s">
        <v>184</v>
      </c>
      <c r="AB55">
        <v>0</v>
      </c>
      <c r="AC55">
        <v>0</v>
      </c>
      <c r="AD55">
        <v>0</v>
      </c>
      <c r="AE55" s="2" t="s">
        <v>184</v>
      </c>
      <c r="AF55" s="2" t="s">
        <v>184</v>
      </c>
      <c r="AG55" s="2" t="s">
        <v>185</v>
      </c>
      <c r="AH55" t="s">
        <v>80</v>
      </c>
      <c r="AI55" s="8" t="s">
        <v>183</v>
      </c>
      <c r="AJ55" s="1" t="s">
        <v>184</v>
      </c>
    </row>
    <row r="56" spans="1:36" hidden="1" x14ac:dyDescent="0.3">
      <c r="A56" s="3" t="s">
        <v>7</v>
      </c>
      <c r="B56">
        <v>105304</v>
      </c>
      <c r="C56">
        <v>55</v>
      </c>
      <c r="D56" t="s">
        <v>181</v>
      </c>
      <c r="E56" s="2" t="s">
        <v>183</v>
      </c>
      <c r="F56" s="2" t="s">
        <v>183</v>
      </c>
      <c r="G56" s="2" t="s">
        <v>184</v>
      </c>
      <c r="H56" s="3" t="s">
        <v>183</v>
      </c>
      <c r="I56" s="2" t="s">
        <v>12</v>
      </c>
      <c r="J56" s="2" t="s">
        <v>13</v>
      </c>
      <c r="K56" s="8" t="s">
        <v>183</v>
      </c>
      <c r="L56" s="2" t="s">
        <v>162</v>
      </c>
      <c r="M56" s="2" t="s">
        <v>60</v>
      </c>
      <c r="N56" t="s">
        <v>186</v>
      </c>
      <c r="O56" s="2" t="s">
        <v>188</v>
      </c>
      <c r="P56" s="128">
        <v>-3.0313811997438269</v>
      </c>
      <c r="Q56" s="128" t="s">
        <v>201</v>
      </c>
      <c r="R56" s="6" t="s">
        <v>183</v>
      </c>
      <c r="S56" s="2" t="s">
        <v>184</v>
      </c>
      <c r="T56" s="2" t="s">
        <v>184</v>
      </c>
      <c r="U56">
        <v>26</v>
      </c>
      <c r="V56">
        <v>0</v>
      </c>
      <c r="W56">
        <v>8</v>
      </c>
      <c r="X56" t="s">
        <v>183</v>
      </c>
      <c r="Y56" s="2" t="s">
        <v>184</v>
      </c>
      <c r="Z56" s="2" t="s">
        <v>184</v>
      </c>
      <c r="AA56" s="2" t="s">
        <v>184</v>
      </c>
      <c r="AB56">
        <v>4</v>
      </c>
      <c r="AC56">
        <v>3</v>
      </c>
      <c r="AD56">
        <v>0</v>
      </c>
      <c r="AE56" s="2" t="s">
        <v>184</v>
      </c>
      <c r="AF56" s="2" t="s">
        <v>184</v>
      </c>
      <c r="AG56" s="2" t="s">
        <v>185</v>
      </c>
      <c r="AH56" t="s">
        <v>81</v>
      </c>
      <c r="AI56" s="8" t="s">
        <v>184</v>
      </c>
      <c r="AJ56" s="9" t="s">
        <v>184</v>
      </c>
    </row>
    <row r="57" spans="1:36" hidden="1" x14ac:dyDescent="0.3">
      <c r="A57" s="3" t="s">
        <v>7</v>
      </c>
      <c r="B57">
        <v>105307</v>
      </c>
      <c r="C57">
        <v>56</v>
      </c>
      <c r="D57" t="s">
        <v>181</v>
      </c>
      <c r="E57" s="2" t="s">
        <v>183</v>
      </c>
      <c r="F57" s="2" t="s">
        <v>184</v>
      </c>
      <c r="G57" s="2" t="s">
        <v>184</v>
      </c>
      <c r="H57" s="3" t="s">
        <v>183</v>
      </c>
      <c r="I57" s="2" t="s">
        <v>15</v>
      </c>
      <c r="J57" s="2" t="s">
        <v>15</v>
      </c>
      <c r="K57" s="8" t="s">
        <v>183</v>
      </c>
      <c r="L57" s="2" t="s">
        <v>60</v>
      </c>
      <c r="M57" s="2"/>
      <c r="N57" t="s">
        <v>186</v>
      </c>
      <c r="O57" s="3" t="s">
        <v>188</v>
      </c>
      <c r="P57" s="130">
        <v>-1.3025875726104559</v>
      </c>
      <c r="Q57" s="130" t="s">
        <v>201</v>
      </c>
      <c r="R57" s="7" t="s">
        <v>183</v>
      </c>
      <c r="S57" s="2" t="s">
        <v>183</v>
      </c>
      <c r="T57" s="2" t="s">
        <v>184</v>
      </c>
      <c r="U57">
        <v>38</v>
      </c>
      <c r="V57">
        <v>0</v>
      </c>
      <c r="W57">
        <v>5</v>
      </c>
      <c r="X57" t="s">
        <v>184</v>
      </c>
      <c r="Y57" s="2" t="s">
        <v>184</v>
      </c>
      <c r="Z57" s="2" t="s">
        <v>183</v>
      </c>
      <c r="AA57" s="2" t="s">
        <v>184</v>
      </c>
      <c r="AB57">
        <v>11</v>
      </c>
      <c r="AC57">
        <v>2</v>
      </c>
      <c r="AD57">
        <v>0</v>
      </c>
      <c r="AE57" s="2" t="s">
        <v>184</v>
      </c>
      <c r="AF57" s="2" t="s">
        <v>184</v>
      </c>
      <c r="AG57" s="2" t="s">
        <v>184</v>
      </c>
      <c r="AH57" t="s">
        <v>80</v>
      </c>
      <c r="AI57" s="8" t="s">
        <v>183</v>
      </c>
      <c r="AJ57" s="9" t="s">
        <v>183</v>
      </c>
    </row>
    <row r="58" spans="1:36" x14ac:dyDescent="0.3">
      <c r="A58" s="3" t="s">
        <v>7</v>
      </c>
      <c r="B58">
        <v>105410</v>
      </c>
      <c r="C58">
        <v>57</v>
      </c>
      <c r="D58" t="s">
        <v>182</v>
      </c>
      <c r="E58" s="2" t="s">
        <v>184</v>
      </c>
      <c r="F58" s="2" t="s">
        <v>184</v>
      </c>
      <c r="G58" s="2" t="s">
        <v>184</v>
      </c>
      <c r="H58" s="3" t="s">
        <v>183</v>
      </c>
      <c r="I58" s="2" t="s">
        <v>15</v>
      </c>
      <c r="J58" s="2" t="s">
        <v>12</v>
      </c>
      <c r="K58" s="8" t="s">
        <v>183</v>
      </c>
      <c r="L58" s="2" t="s">
        <v>162</v>
      </c>
      <c r="M58" s="2" t="s">
        <v>60</v>
      </c>
      <c r="N58" t="s">
        <v>186</v>
      </c>
      <c r="O58" s="2" t="s">
        <v>188</v>
      </c>
      <c r="P58" s="128">
        <v>-2.9851854602160919</v>
      </c>
      <c r="Q58" s="128" t="s">
        <v>203</v>
      </c>
      <c r="R58" s="6" t="s">
        <v>185</v>
      </c>
      <c r="S58" s="2" t="s">
        <v>184</v>
      </c>
      <c r="T58" s="2" t="s">
        <v>184</v>
      </c>
      <c r="U58">
        <v>45</v>
      </c>
      <c r="V58">
        <v>0</v>
      </c>
      <c r="W58">
        <v>2</v>
      </c>
      <c r="X58" t="s">
        <v>183</v>
      </c>
      <c r="Y58" s="2" t="s">
        <v>183</v>
      </c>
      <c r="Z58" s="2" t="s">
        <v>183</v>
      </c>
      <c r="AA58" s="2" t="s">
        <v>184</v>
      </c>
      <c r="AB58">
        <v>3</v>
      </c>
      <c r="AC58">
        <v>4</v>
      </c>
      <c r="AD58">
        <v>0</v>
      </c>
      <c r="AE58" s="2" t="s">
        <v>184</v>
      </c>
      <c r="AF58" s="2" t="s">
        <v>184</v>
      </c>
      <c r="AG58" s="2" t="s">
        <v>183</v>
      </c>
      <c r="AH58" t="s">
        <v>80</v>
      </c>
      <c r="AI58" s="8" t="s">
        <v>183</v>
      </c>
      <c r="AJ58" s="1" t="s">
        <v>183</v>
      </c>
    </row>
    <row r="59" spans="1:36" x14ac:dyDescent="0.3">
      <c r="A59" s="2" t="s">
        <v>8</v>
      </c>
      <c r="B59">
        <v>105490</v>
      </c>
      <c r="C59">
        <v>58</v>
      </c>
      <c r="D59" t="s">
        <v>181</v>
      </c>
      <c r="E59" s="2" t="s">
        <v>183</v>
      </c>
      <c r="F59" s="2" t="s">
        <v>184</v>
      </c>
      <c r="G59" s="2" t="s">
        <v>184</v>
      </c>
      <c r="H59" s="3" t="s">
        <v>183</v>
      </c>
      <c r="I59" s="2" t="s">
        <v>15</v>
      </c>
      <c r="J59" s="2" t="s">
        <v>15</v>
      </c>
      <c r="K59" s="8" t="s">
        <v>183</v>
      </c>
      <c r="L59" s="2"/>
      <c r="M59" s="2" t="s">
        <v>60</v>
      </c>
      <c r="N59" t="s">
        <v>187</v>
      </c>
      <c r="O59" s="2" t="s">
        <v>189</v>
      </c>
      <c r="P59" s="128">
        <v>0.46838407494145196</v>
      </c>
      <c r="Q59" s="128" t="s">
        <v>203</v>
      </c>
      <c r="R59" s="6" t="s">
        <v>184</v>
      </c>
      <c r="S59" s="2" t="s">
        <v>183</v>
      </c>
      <c r="T59" s="2" t="s">
        <v>184</v>
      </c>
      <c r="U59">
        <v>17</v>
      </c>
      <c r="V59">
        <v>0</v>
      </c>
      <c r="W59">
        <v>2</v>
      </c>
      <c r="X59" t="s">
        <v>184</v>
      </c>
      <c r="Y59" s="2" t="s">
        <v>183</v>
      </c>
      <c r="Z59" s="2" t="s">
        <v>184</v>
      </c>
      <c r="AA59" s="2" t="s">
        <v>183</v>
      </c>
      <c r="AB59">
        <v>5</v>
      </c>
      <c r="AC59">
        <v>0</v>
      </c>
      <c r="AD59">
        <v>0</v>
      </c>
      <c r="AE59" s="2" t="s">
        <v>184</v>
      </c>
      <c r="AF59" s="2" t="s">
        <v>183</v>
      </c>
      <c r="AG59" s="2" t="s">
        <v>184</v>
      </c>
      <c r="AH59" t="s">
        <v>80</v>
      </c>
      <c r="AI59" s="8" t="s">
        <v>183</v>
      </c>
      <c r="AJ59" s="9" t="s">
        <v>183</v>
      </c>
    </row>
    <row r="60" spans="1:36" x14ac:dyDescent="0.3">
      <c r="A60" s="3" t="s">
        <v>7</v>
      </c>
      <c r="B60">
        <v>105713</v>
      </c>
      <c r="C60">
        <v>59</v>
      </c>
      <c r="D60" t="s">
        <v>181</v>
      </c>
      <c r="E60" s="2" t="s">
        <v>184</v>
      </c>
      <c r="F60" s="2" t="s">
        <v>184</v>
      </c>
      <c r="G60" s="2" t="s">
        <v>184</v>
      </c>
      <c r="H60" s="3" t="s">
        <v>183</v>
      </c>
      <c r="I60" s="2" t="s">
        <v>13</v>
      </c>
      <c r="J60" s="2" t="s">
        <v>15</v>
      </c>
      <c r="K60" s="8" t="s">
        <v>183</v>
      </c>
      <c r="L60" s="2"/>
      <c r="M60" s="2" t="s">
        <v>60</v>
      </c>
      <c r="N60" t="s">
        <v>186</v>
      </c>
      <c r="O60" s="2" t="s">
        <v>188</v>
      </c>
      <c r="P60" s="128">
        <v>-0.882943143812709</v>
      </c>
      <c r="Q60" s="128" t="s">
        <v>203</v>
      </c>
      <c r="R60" s="7" t="s">
        <v>183</v>
      </c>
      <c r="S60" s="2" t="s">
        <v>184</v>
      </c>
      <c r="T60" s="2" t="s">
        <v>183</v>
      </c>
      <c r="U60">
        <v>41</v>
      </c>
      <c r="V60">
        <v>0</v>
      </c>
      <c r="W60">
        <v>6</v>
      </c>
      <c r="X60" t="s">
        <v>183</v>
      </c>
      <c r="Y60" s="2" t="s">
        <v>184</v>
      </c>
      <c r="Z60" s="2" t="s">
        <v>184</v>
      </c>
      <c r="AA60" s="2" t="s">
        <v>184</v>
      </c>
      <c r="AB60">
        <v>2</v>
      </c>
      <c r="AC60">
        <v>0</v>
      </c>
      <c r="AD60">
        <v>0</v>
      </c>
      <c r="AE60" s="2" t="s">
        <v>184</v>
      </c>
      <c r="AF60" s="2" t="s">
        <v>184</v>
      </c>
      <c r="AG60" s="2" t="s">
        <v>184</v>
      </c>
      <c r="AH60" t="s">
        <v>80</v>
      </c>
      <c r="AI60" s="8" t="s">
        <v>183</v>
      </c>
      <c r="AJ60" s="1" t="s">
        <v>184</v>
      </c>
    </row>
    <row r="61" spans="1:36" x14ac:dyDescent="0.3">
      <c r="A61" s="2" t="s">
        <v>8</v>
      </c>
      <c r="B61">
        <v>105714</v>
      </c>
      <c r="C61">
        <v>60</v>
      </c>
      <c r="D61" t="s">
        <v>181</v>
      </c>
      <c r="E61" s="2" t="s">
        <v>184</v>
      </c>
      <c r="F61" s="2" t="s">
        <v>184</v>
      </c>
      <c r="G61" s="2" t="s">
        <v>184</v>
      </c>
      <c r="H61" s="3" t="s">
        <v>183</v>
      </c>
      <c r="I61" s="2" t="s">
        <v>15</v>
      </c>
      <c r="J61" s="2" t="s">
        <v>12</v>
      </c>
      <c r="K61" s="8" t="s">
        <v>183</v>
      </c>
      <c r="L61" s="2"/>
      <c r="M61" s="2" t="s">
        <v>60</v>
      </c>
      <c r="N61" t="s">
        <v>186</v>
      </c>
      <c r="O61" s="2" t="s">
        <v>188</v>
      </c>
      <c r="P61" s="128">
        <v>-1.3239620791108206</v>
      </c>
      <c r="Q61" s="128" t="s">
        <v>203</v>
      </c>
      <c r="R61" s="7" t="s">
        <v>185</v>
      </c>
      <c r="S61" s="2" t="s">
        <v>184</v>
      </c>
      <c r="T61" s="2" t="s">
        <v>183</v>
      </c>
      <c r="U61">
        <v>31</v>
      </c>
      <c r="V61">
        <v>0</v>
      </c>
      <c r="W61">
        <v>7</v>
      </c>
      <c r="X61" t="s">
        <v>184</v>
      </c>
      <c r="Y61" s="2" t="s">
        <v>184</v>
      </c>
      <c r="Z61" s="2" t="s">
        <v>184</v>
      </c>
      <c r="AA61" s="2" t="s">
        <v>184</v>
      </c>
      <c r="AB61">
        <v>4</v>
      </c>
      <c r="AC61">
        <v>0</v>
      </c>
      <c r="AD61">
        <v>0</v>
      </c>
      <c r="AE61" s="2" t="s">
        <v>184</v>
      </c>
      <c r="AF61" s="2" t="s">
        <v>184</v>
      </c>
      <c r="AG61" s="2" t="s">
        <v>185</v>
      </c>
      <c r="AH61" t="s">
        <v>80</v>
      </c>
      <c r="AI61" s="8" t="s">
        <v>183</v>
      </c>
      <c r="AJ61" s="1" t="s">
        <v>183</v>
      </c>
    </row>
    <row r="62" spans="1:36" x14ac:dyDescent="0.3">
      <c r="A62" s="3" t="s">
        <v>7</v>
      </c>
      <c r="B62">
        <v>105724</v>
      </c>
      <c r="C62">
        <v>61</v>
      </c>
      <c r="D62" t="s">
        <v>182</v>
      </c>
      <c r="E62" s="2" t="s">
        <v>184</v>
      </c>
      <c r="F62" s="2" t="s">
        <v>184</v>
      </c>
      <c r="G62" s="2" t="s">
        <v>184</v>
      </c>
      <c r="H62" s="3" t="s">
        <v>183</v>
      </c>
      <c r="I62" s="2" t="s">
        <v>15</v>
      </c>
      <c r="J62" s="2" t="s">
        <v>13</v>
      </c>
      <c r="K62" s="8" t="s">
        <v>183</v>
      </c>
      <c r="L62" s="2"/>
      <c r="M62" s="2" t="s">
        <v>60</v>
      </c>
      <c r="N62" t="s">
        <v>186</v>
      </c>
      <c r="O62" s="3" t="s">
        <v>189</v>
      </c>
      <c r="P62" s="130">
        <v>0.59201168646446012</v>
      </c>
      <c r="Q62" s="130" t="s">
        <v>203</v>
      </c>
      <c r="R62" s="6" t="s">
        <v>185</v>
      </c>
      <c r="S62" s="2" t="s">
        <v>184</v>
      </c>
      <c r="T62" s="2" t="s">
        <v>184</v>
      </c>
      <c r="U62">
        <v>42</v>
      </c>
      <c r="V62">
        <v>0</v>
      </c>
      <c r="W62">
        <v>0</v>
      </c>
      <c r="X62" t="s">
        <v>184</v>
      </c>
      <c r="Y62" s="2" t="s">
        <v>184</v>
      </c>
      <c r="Z62" s="2" t="s">
        <v>184</v>
      </c>
      <c r="AA62" s="2" t="s">
        <v>184</v>
      </c>
      <c r="AB62">
        <v>2</v>
      </c>
      <c r="AC62">
        <v>1</v>
      </c>
      <c r="AD62">
        <v>0</v>
      </c>
      <c r="AE62" s="2" t="s">
        <v>184</v>
      </c>
      <c r="AF62" s="2" t="s">
        <v>184</v>
      </c>
      <c r="AG62" s="2" t="s">
        <v>184</v>
      </c>
      <c r="AH62" t="s">
        <v>80</v>
      </c>
      <c r="AI62" s="8" t="s">
        <v>183</v>
      </c>
      <c r="AJ62" s="1" t="s">
        <v>183</v>
      </c>
    </row>
    <row r="63" spans="1:36" x14ac:dyDescent="0.3">
      <c r="A63" s="3" t="s">
        <v>7</v>
      </c>
      <c r="B63">
        <v>105726</v>
      </c>
      <c r="C63">
        <v>62</v>
      </c>
      <c r="D63" t="s">
        <v>182</v>
      </c>
      <c r="E63" s="2" t="s">
        <v>183</v>
      </c>
      <c r="F63" s="2" t="s">
        <v>184</v>
      </c>
      <c r="G63" s="2" t="s">
        <v>184</v>
      </c>
      <c r="H63" s="3" t="s">
        <v>183</v>
      </c>
      <c r="I63" s="2" t="s">
        <v>15</v>
      </c>
      <c r="J63" s="2" t="s">
        <v>16</v>
      </c>
      <c r="K63" s="8" t="s">
        <v>183</v>
      </c>
      <c r="L63" s="2"/>
      <c r="M63" s="2" t="s">
        <v>60</v>
      </c>
      <c r="N63" t="s">
        <v>186</v>
      </c>
      <c r="O63" s="2" t="s">
        <v>189</v>
      </c>
      <c r="P63" s="128">
        <v>-0.88996013720218781</v>
      </c>
      <c r="Q63" s="128" t="s">
        <v>203</v>
      </c>
      <c r="R63" s="7" t="s">
        <v>184</v>
      </c>
      <c r="S63" s="2" t="s">
        <v>184</v>
      </c>
      <c r="T63" s="2" t="s">
        <v>184</v>
      </c>
      <c r="U63">
        <v>44</v>
      </c>
      <c r="V63">
        <v>0</v>
      </c>
      <c r="W63">
        <v>7</v>
      </c>
      <c r="X63" t="s">
        <v>184</v>
      </c>
      <c r="Y63" s="2" t="s">
        <v>184</v>
      </c>
      <c r="Z63" s="2" t="s">
        <v>184</v>
      </c>
      <c r="AA63" s="2" t="s">
        <v>184</v>
      </c>
      <c r="AB63">
        <v>7</v>
      </c>
      <c r="AC63">
        <v>0</v>
      </c>
      <c r="AD63">
        <v>0</v>
      </c>
      <c r="AE63" s="2" t="s">
        <v>184</v>
      </c>
      <c r="AF63" s="2" t="s">
        <v>184</v>
      </c>
      <c r="AG63" s="2" t="s">
        <v>184</v>
      </c>
      <c r="AH63" t="s">
        <v>80</v>
      </c>
      <c r="AI63" s="8" t="s">
        <v>183</v>
      </c>
      <c r="AJ63" s="9" t="s">
        <v>183</v>
      </c>
    </row>
    <row r="64" spans="1:36" x14ac:dyDescent="0.3">
      <c r="A64" s="3" t="s">
        <v>7</v>
      </c>
      <c r="B64">
        <v>105734</v>
      </c>
      <c r="C64">
        <v>63</v>
      </c>
      <c r="D64" t="s">
        <v>181</v>
      </c>
      <c r="E64" s="2" t="s">
        <v>184</v>
      </c>
      <c r="F64" s="2" t="s">
        <v>184</v>
      </c>
      <c r="G64" s="2" t="s">
        <v>184</v>
      </c>
      <c r="H64" s="3" t="s">
        <v>183</v>
      </c>
      <c r="I64" s="2" t="s">
        <v>12</v>
      </c>
      <c r="J64" s="2" t="s">
        <v>15</v>
      </c>
      <c r="K64" s="8" t="s">
        <v>183</v>
      </c>
      <c r="L64" s="2"/>
      <c r="M64" s="2" t="s">
        <v>60</v>
      </c>
      <c r="N64" t="s">
        <v>186</v>
      </c>
      <c r="O64" s="2" t="s">
        <v>189</v>
      </c>
      <c r="P64" s="128">
        <v>6.9844595774401955E-2</v>
      </c>
      <c r="Q64" s="128" t="s">
        <v>203</v>
      </c>
      <c r="R64" s="6" t="s">
        <v>183</v>
      </c>
      <c r="S64" s="2" t="s">
        <v>184</v>
      </c>
      <c r="T64" s="2" t="s">
        <v>184</v>
      </c>
      <c r="U64">
        <v>34</v>
      </c>
      <c r="V64">
        <v>0</v>
      </c>
      <c r="W64">
        <v>0</v>
      </c>
      <c r="X64" t="s">
        <v>184</v>
      </c>
      <c r="Y64" s="2" t="s">
        <v>184</v>
      </c>
      <c r="Z64" s="2" t="s">
        <v>184</v>
      </c>
      <c r="AA64" s="2" t="s">
        <v>184</v>
      </c>
      <c r="AB64">
        <v>3</v>
      </c>
      <c r="AC64">
        <v>0</v>
      </c>
      <c r="AD64">
        <v>0</v>
      </c>
      <c r="AE64" s="2" t="s">
        <v>184</v>
      </c>
      <c r="AF64" s="2" t="s">
        <v>184</v>
      </c>
      <c r="AG64" s="2" t="s">
        <v>183</v>
      </c>
      <c r="AH64" t="s">
        <v>80</v>
      </c>
      <c r="AI64" s="8" t="s">
        <v>183</v>
      </c>
      <c r="AJ64" s="9" t="s">
        <v>183</v>
      </c>
    </row>
    <row r="65" spans="1:36" x14ac:dyDescent="0.3">
      <c r="A65" s="3" t="s">
        <v>7</v>
      </c>
      <c r="B65">
        <v>105795</v>
      </c>
      <c r="C65">
        <v>64</v>
      </c>
      <c r="D65" t="s">
        <v>182</v>
      </c>
      <c r="E65" s="2" t="s">
        <v>183</v>
      </c>
      <c r="F65" s="2" t="s">
        <v>183</v>
      </c>
      <c r="G65" s="2" t="s">
        <v>184</v>
      </c>
      <c r="H65" s="3" t="s">
        <v>183</v>
      </c>
      <c r="I65" s="2" t="s">
        <v>12</v>
      </c>
      <c r="J65" s="2" t="s">
        <v>12</v>
      </c>
      <c r="K65" s="8" t="s">
        <v>183</v>
      </c>
      <c r="L65" s="2" t="s">
        <v>60</v>
      </c>
      <c r="M65" s="2" t="s">
        <v>162</v>
      </c>
      <c r="N65" t="s">
        <v>187</v>
      </c>
      <c r="O65" s="3" t="s">
        <v>188</v>
      </c>
      <c r="P65" s="130">
        <v>-2.6638502611042654</v>
      </c>
      <c r="Q65" s="130" t="s">
        <v>203</v>
      </c>
      <c r="R65" s="7" t="s">
        <v>183</v>
      </c>
      <c r="S65" s="2" t="s">
        <v>184</v>
      </c>
      <c r="T65" s="2" t="s">
        <v>184</v>
      </c>
      <c r="U65">
        <v>52</v>
      </c>
      <c r="V65">
        <v>0</v>
      </c>
      <c r="W65">
        <v>47</v>
      </c>
      <c r="X65" t="s">
        <v>184</v>
      </c>
      <c r="Y65" s="2" t="s">
        <v>184</v>
      </c>
      <c r="Z65" s="2" t="s">
        <v>184</v>
      </c>
      <c r="AA65" s="2" t="s">
        <v>183</v>
      </c>
      <c r="AB65">
        <v>5</v>
      </c>
      <c r="AC65">
        <v>0</v>
      </c>
      <c r="AD65">
        <v>0</v>
      </c>
      <c r="AE65" s="2" t="s">
        <v>184</v>
      </c>
      <c r="AF65" s="2" t="s">
        <v>183</v>
      </c>
      <c r="AG65" s="2" t="s">
        <v>183</v>
      </c>
      <c r="AH65" t="s">
        <v>80</v>
      </c>
      <c r="AI65" s="8" t="s">
        <v>183</v>
      </c>
      <c r="AJ65" s="9" t="s">
        <v>183</v>
      </c>
    </row>
    <row r="66" spans="1:36" x14ac:dyDescent="0.3">
      <c r="A66" s="2" t="s">
        <v>8</v>
      </c>
      <c r="B66">
        <v>105869</v>
      </c>
      <c r="C66">
        <v>65</v>
      </c>
      <c r="D66" t="s">
        <v>182</v>
      </c>
      <c r="E66" s="2" t="s">
        <v>184</v>
      </c>
      <c r="F66" s="2" t="s">
        <v>184</v>
      </c>
      <c r="G66" s="2" t="s">
        <v>184</v>
      </c>
      <c r="H66" s="3" t="s">
        <v>183</v>
      </c>
      <c r="I66" s="2" t="s">
        <v>14</v>
      </c>
      <c r="J66" s="2" t="s">
        <v>14</v>
      </c>
      <c r="K66" s="8" t="s">
        <v>183</v>
      </c>
      <c r="L66" s="2" t="s">
        <v>60</v>
      </c>
      <c r="M66" s="2"/>
      <c r="N66" t="s">
        <v>187</v>
      </c>
      <c r="O66" s="2" t="s">
        <v>189</v>
      </c>
      <c r="P66" s="128">
        <v>-1.4986824769433464</v>
      </c>
      <c r="Q66" s="128" t="s">
        <v>203</v>
      </c>
      <c r="R66" s="7" t="s">
        <v>183</v>
      </c>
      <c r="S66" s="2" t="s">
        <v>184</v>
      </c>
      <c r="T66" s="2" t="s">
        <v>184</v>
      </c>
      <c r="U66">
        <v>39</v>
      </c>
      <c r="V66">
        <v>0</v>
      </c>
      <c r="W66">
        <v>39</v>
      </c>
      <c r="X66" t="s">
        <v>183</v>
      </c>
      <c r="Y66" s="2" t="s">
        <v>184</v>
      </c>
      <c r="Z66" s="2" t="s">
        <v>183</v>
      </c>
      <c r="AA66" s="2" t="s">
        <v>184</v>
      </c>
      <c r="AB66">
        <v>20</v>
      </c>
      <c r="AC66">
        <v>1</v>
      </c>
      <c r="AD66">
        <v>0</v>
      </c>
      <c r="AE66" s="2" t="s">
        <v>184</v>
      </c>
      <c r="AF66" s="2" t="s">
        <v>184</v>
      </c>
      <c r="AG66" s="2" t="s">
        <v>185</v>
      </c>
      <c r="AH66" t="s">
        <v>80</v>
      </c>
      <c r="AI66" s="8" t="s">
        <v>183</v>
      </c>
      <c r="AJ66" s="1" t="s">
        <v>183</v>
      </c>
    </row>
    <row r="67" spans="1:36" x14ac:dyDescent="0.3">
      <c r="A67" s="3" t="s">
        <v>7</v>
      </c>
      <c r="B67">
        <v>105872</v>
      </c>
      <c r="C67">
        <v>66</v>
      </c>
      <c r="D67" t="s">
        <v>181</v>
      </c>
      <c r="E67" s="2" t="s">
        <v>183</v>
      </c>
      <c r="F67" s="2" t="s">
        <v>184</v>
      </c>
      <c r="G67" s="2" t="s">
        <v>184</v>
      </c>
      <c r="H67" s="3" t="s">
        <v>185</v>
      </c>
      <c r="I67" s="2" t="s">
        <v>14</v>
      </c>
      <c r="J67" s="2" t="s">
        <v>14</v>
      </c>
      <c r="K67" s="8" t="s">
        <v>184</v>
      </c>
      <c r="L67" s="2"/>
      <c r="M67" s="2" t="s">
        <v>60</v>
      </c>
      <c r="N67" t="s">
        <v>187</v>
      </c>
      <c r="O67" s="2" t="s">
        <v>189</v>
      </c>
      <c r="P67" s="128">
        <v>-0.29525215486451734</v>
      </c>
      <c r="Q67" s="128" t="s">
        <v>203</v>
      </c>
      <c r="R67" s="7" t="s">
        <v>185</v>
      </c>
      <c r="S67" s="2" t="s">
        <v>183</v>
      </c>
      <c r="T67" s="2" t="s">
        <v>184</v>
      </c>
      <c r="U67">
        <v>5</v>
      </c>
      <c r="V67">
        <v>0</v>
      </c>
      <c r="W67">
        <v>9</v>
      </c>
      <c r="X67" t="s">
        <v>183</v>
      </c>
      <c r="Y67" s="2" t="s">
        <v>183</v>
      </c>
      <c r="Z67" s="2" t="s">
        <v>184</v>
      </c>
      <c r="AA67" s="2" t="s">
        <v>183</v>
      </c>
      <c r="AB67">
        <v>15</v>
      </c>
      <c r="AC67">
        <v>1</v>
      </c>
      <c r="AD67">
        <v>0</v>
      </c>
      <c r="AE67" s="2" t="s">
        <v>183</v>
      </c>
      <c r="AF67" s="2" t="s">
        <v>183</v>
      </c>
      <c r="AG67" s="2" t="s">
        <v>185</v>
      </c>
      <c r="AH67" t="s">
        <v>80</v>
      </c>
      <c r="AI67" s="8" t="s">
        <v>183</v>
      </c>
      <c r="AJ67" s="1" t="s">
        <v>184</v>
      </c>
    </row>
    <row r="68" spans="1:36" x14ac:dyDescent="0.3">
      <c r="A68" s="3" t="s">
        <v>7</v>
      </c>
      <c r="B68">
        <v>105873</v>
      </c>
      <c r="C68">
        <v>67</v>
      </c>
      <c r="D68" t="s">
        <v>181</v>
      </c>
      <c r="E68" s="2" t="s">
        <v>183</v>
      </c>
      <c r="F68" s="2" t="s">
        <v>184</v>
      </c>
      <c r="G68" s="2" t="s">
        <v>184</v>
      </c>
      <c r="H68" s="3" t="s">
        <v>185</v>
      </c>
      <c r="I68" s="2" t="s">
        <v>14</v>
      </c>
      <c r="J68" s="2" t="s">
        <v>14</v>
      </c>
      <c r="K68" s="8" t="s">
        <v>184</v>
      </c>
      <c r="L68" s="2"/>
      <c r="M68" s="2" t="s">
        <v>60</v>
      </c>
      <c r="N68" t="s">
        <v>187</v>
      </c>
      <c r="O68" s="2" t="s">
        <v>189</v>
      </c>
      <c r="P68" s="128">
        <v>-0.87653767617909251</v>
      </c>
      <c r="Q68" s="128" t="s">
        <v>203</v>
      </c>
      <c r="R68" s="7" t="s">
        <v>185</v>
      </c>
      <c r="S68" s="2" t="s">
        <v>183</v>
      </c>
      <c r="T68" s="2" t="s">
        <v>183</v>
      </c>
      <c r="U68">
        <v>36</v>
      </c>
      <c r="V68">
        <v>41</v>
      </c>
      <c r="W68">
        <v>25</v>
      </c>
      <c r="X68" t="s">
        <v>184</v>
      </c>
      <c r="Y68" s="2" t="s">
        <v>184</v>
      </c>
      <c r="Z68" s="2" t="s">
        <v>183</v>
      </c>
      <c r="AA68" s="2" t="s">
        <v>184</v>
      </c>
      <c r="AB68">
        <v>16</v>
      </c>
      <c r="AC68">
        <v>4</v>
      </c>
      <c r="AD68">
        <v>0</v>
      </c>
      <c r="AE68" s="2" t="s">
        <v>184</v>
      </c>
      <c r="AF68" s="2" t="s">
        <v>184</v>
      </c>
      <c r="AG68" s="2" t="s">
        <v>185</v>
      </c>
      <c r="AH68" t="s">
        <v>80</v>
      </c>
      <c r="AI68" s="8" t="s">
        <v>183</v>
      </c>
      <c r="AJ68" s="9" t="s">
        <v>184</v>
      </c>
    </row>
    <row r="69" spans="1:36" x14ac:dyDescent="0.3">
      <c r="A69" s="3" t="s">
        <v>7</v>
      </c>
      <c r="B69">
        <v>105875</v>
      </c>
      <c r="C69">
        <v>68</v>
      </c>
      <c r="D69" t="s">
        <v>181</v>
      </c>
      <c r="E69" s="2" t="s">
        <v>184</v>
      </c>
      <c r="F69" s="2" t="s">
        <v>184</v>
      </c>
      <c r="G69" s="2" t="s">
        <v>184</v>
      </c>
      <c r="H69" s="3" t="s">
        <v>183</v>
      </c>
      <c r="I69" s="2" t="s">
        <v>14</v>
      </c>
      <c r="J69" s="2" t="s">
        <v>15</v>
      </c>
      <c r="K69" s="8" t="s">
        <v>184</v>
      </c>
      <c r="L69" s="2"/>
      <c r="M69" s="2" t="s">
        <v>60</v>
      </c>
      <c r="N69" t="s">
        <v>187</v>
      </c>
      <c r="O69" s="2" t="s">
        <v>189</v>
      </c>
      <c r="P69" s="128">
        <v>0.82861088623267776</v>
      </c>
      <c r="Q69" s="128" t="s">
        <v>203</v>
      </c>
      <c r="R69" s="7" t="s">
        <v>184</v>
      </c>
      <c r="S69" s="2" t="s">
        <v>184</v>
      </c>
      <c r="T69" s="2" t="s">
        <v>184</v>
      </c>
      <c r="U69">
        <v>52</v>
      </c>
      <c r="V69">
        <v>0</v>
      </c>
      <c r="W69">
        <v>15</v>
      </c>
      <c r="X69" t="s">
        <v>184</v>
      </c>
      <c r="Y69" s="2" t="s">
        <v>184</v>
      </c>
      <c r="Z69" s="2" t="s">
        <v>184</v>
      </c>
      <c r="AA69" s="2" t="s">
        <v>184</v>
      </c>
      <c r="AB69">
        <v>10</v>
      </c>
      <c r="AC69">
        <v>9</v>
      </c>
      <c r="AD69">
        <v>0</v>
      </c>
      <c r="AE69" s="2" t="s">
        <v>184</v>
      </c>
      <c r="AF69" s="2" t="s">
        <v>184</v>
      </c>
      <c r="AG69" s="2" t="s">
        <v>184</v>
      </c>
      <c r="AH69" t="s">
        <v>80</v>
      </c>
      <c r="AI69" s="8" t="s">
        <v>183</v>
      </c>
      <c r="AJ69" s="9" t="s">
        <v>184</v>
      </c>
    </row>
    <row r="70" spans="1:36" x14ac:dyDescent="0.3">
      <c r="A70" s="3" t="s">
        <v>7</v>
      </c>
      <c r="B70">
        <v>105917</v>
      </c>
      <c r="C70">
        <v>69</v>
      </c>
      <c r="D70" t="s">
        <v>182</v>
      </c>
      <c r="E70" s="2" t="s">
        <v>183</v>
      </c>
      <c r="F70" s="2" t="s">
        <v>184</v>
      </c>
      <c r="G70" s="2" t="s">
        <v>184</v>
      </c>
      <c r="H70" s="3" t="s">
        <v>183</v>
      </c>
      <c r="I70" s="2" t="s">
        <v>14</v>
      </c>
      <c r="J70" s="2" t="s">
        <v>14</v>
      </c>
      <c r="K70" s="8" t="s">
        <v>183</v>
      </c>
      <c r="L70" s="2"/>
      <c r="M70" s="2" t="s">
        <v>60</v>
      </c>
      <c r="N70" t="s">
        <v>187</v>
      </c>
      <c r="O70" s="2" t="s">
        <v>188</v>
      </c>
      <c r="P70" s="128">
        <v>-1.3591783149277936</v>
      </c>
      <c r="Q70" s="128" t="s">
        <v>203</v>
      </c>
      <c r="R70" s="6" t="s">
        <v>183</v>
      </c>
      <c r="S70" s="2" t="s">
        <v>183</v>
      </c>
      <c r="T70" s="2" t="s">
        <v>184</v>
      </c>
      <c r="U70">
        <v>35</v>
      </c>
      <c r="V70">
        <v>0</v>
      </c>
      <c r="W70">
        <v>0</v>
      </c>
      <c r="X70" t="s">
        <v>183</v>
      </c>
      <c r="Y70" s="2" t="s">
        <v>183</v>
      </c>
      <c r="Z70" s="2" t="s">
        <v>183</v>
      </c>
      <c r="AA70" s="2" t="s">
        <v>184</v>
      </c>
      <c r="AB70">
        <v>1</v>
      </c>
      <c r="AC70">
        <v>0</v>
      </c>
      <c r="AD70">
        <v>0</v>
      </c>
      <c r="AE70" s="2" t="s">
        <v>184</v>
      </c>
      <c r="AF70" s="2" t="s">
        <v>184</v>
      </c>
      <c r="AG70" s="2" t="s">
        <v>184</v>
      </c>
      <c r="AH70" t="s">
        <v>80</v>
      </c>
      <c r="AI70" s="8" t="s">
        <v>183</v>
      </c>
      <c r="AJ70" s="1" t="s">
        <v>184</v>
      </c>
    </row>
    <row r="71" spans="1:36" x14ac:dyDescent="0.3">
      <c r="A71" s="3" t="s">
        <v>7</v>
      </c>
      <c r="B71">
        <v>105985</v>
      </c>
      <c r="C71">
        <v>70</v>
      </c>
      <c r="D71" t="s">
        <v>181</v>
      </c>
      <c r="E71" s="2" t="s">
        <v>183</v>
      </c>
      <c r="F71" s="2" t="s">
        <v>183</v>
      </c>
      <c r="G71" s="2" t="s">
        <v>184</v>
      </c>
      <c r="H71" s="3" t="s">
        <v>183</v>
      </c>
      <c r="I71" s="2" t="s">
        <v>15</v>
      </c>
      <c r="J71" s="2" t="s">
        <v>17</v>
      </c>
      <c r="K71" s="8" t="s">
        <v>183</v>
      </c>
      <c r="L71" s="2"/>
      <c r="M71" s="2" t="s">
        <v>60</v>
      </c>
      <c r="N71" t="s">
        <v>187</v>
      </c>
      <c r="O71" s="2" t="s">
        <v>189</v>
      </c>
      <c r="P71" s="128">
        <v>0.31292968564790669</v>
      </c>
      <c r="Q71" s="128" t="s">
        <v>203</v>
      </c>
      <c r="R71" s="7" t="s">
        <v>184</v>
      </c>
      <c r="S71" s="2" t="s">
        <v>183</v>
      </c>
      <c r="T71" s="2" t="s">
        <v>183</v>
      </c>
      <c r="U71">
        <v>50</v>
      </c>
      <c r="V71">
        <v>0</v>
      </c>
      <c r="W71">
        <v>28</v>
      </c>
      <c r="X71" t="s">
        <v>184</v>
      </c>
      <c r="Y71" s="2" t="s">
        <v>184</v>
      </c>
      <c r="Z71" s="2" t="s">
        <v>183</v>
      </c>
      <c r="AA71" s="2" t="s">
        <v>184</v>
      </c>
      <c r="AB71">
        <v>15</v>
      </c>
      <c r="AC71">
        <v>11</v>
      </c>
      <c r="AD71">
        <v>0</v>
      </c>
      <c r="AE71" s="2" t="s">
        <v>184</v>
      </c>
      <c r="AF71" s="2" t="s">
        <v>184</v>
      </c>
      <c r="AG71" s="2" t="s">
        <v>184</v>
      </c>
      <c r="AH71" t="s">
        <v>80</v>
      </c>
      <c r="AI71" s="8" t="s">
        <v>183</v>
      </c>
      <c r="AJ71" s="9" t="s">
        <v>184</v>
      </c>
    </row>
    <row r="72" spans="1:36" x14ac:dyDescent="0.3">
      <c r="A72" s="3" t="s">
        <v>7</v>
      </c>
      <c r="B72">
        <v>106017</v>
      </c>
      <c r="C72">
        <v>71</v>
      </c>
      <c r="D72" t="s">
        <v>182</v>
      </c>
      <c r="E72" s="2" t="s">
        <v>184</v>
      </c>
      <c r="F72" s="2" t="s">
        <v>184</v>
      </c>
      <c r="G72" s="2" t="s">
        <v>184</v>
      </c>
      <c r="H72" s="3" t="s">
        <v>183</v>
      </c>
      <c r="I72" s="2" t="s">
        <v>12</v>
      </c>
      <c r="J72" s="2" t="s">
        <v>13</v>
      </c>
      <c r="K72" s="8" t="s">
        <v>184</v>
      </c>
      <c r="L72" s="2" t="s">
        <v>60</v>
      </c>
      <c r="M72" s="2"/>
      <c r="N72" t="s">
        <v>186</v>
      </c>
      <c r="O72" s="2" t="s">
        <v>189</v>
      </c>
      <c r="P72" s="128">
        <v>-0.93896713615023475</v>
      </c>
      <c r="Q72" s="128" t="s">
        <v>203</v>
      </c>
      <c r="R72" s="7" t="s">
        <v>183</v>
      </c>
      <c r="S72" s="2" t="s">
        <v>184</v>
      </c>
      <c r="T72" s="2" t="s">
        <v>184</v>
      </c>
      <c r="U72">
        <v>30</v>
      </c>
      <c r="V72">
        <v>9</v>
      </c>
      <c r="W72">
        <v>29</v>
      </c>
      <c r="X72" t="s">
        <v>184</v>
      </c>
      <c r="Y72" s="2" t="s">
        <v>184</v>
      </c>
      <c r="Z72" s="2" t="s">
        <v>184</v>
      </c>
      <c r="AA72" s="2" t="s">
        <v>184</v>
      </c>
      <c r="AB72">
        <v>13</v>
      </c>
      <c r="AC72">
        <v>7</v>
      </c>
      <c r="AD72">
        <v>0</v>
      </c>
      <c r="AE72" s="2" t="s">
        <v>184</v>
      </c>
      <c r="AF72" s="2" t="s">
        <v>184</v>
      </c>
      <c r="AG72" s="2" t="s">
        <v>185</v>
      </c>
      <c r="AH72" t="s">
        <v>80</v>
      </c>
      <c r="AI72" s="8" t="s">
        <v>183</v>
      </c>
      <c r="AJ72" s="9" t="s">
        <v>183</v>
      </c>
    </row>
    <row r="73" spans="1:36" x14ac:dyDescent="0.3">
      <c r="A73" s="3" t="s">
        <v>7</v>
      </c>
      <c r="B73">
        <v>106050</v>
      </c>
      <c r="C73">
        <v>72</v>
      </c>
      <c r="D73" t="s">
        <v>181</v>
      </c>
      <c r="E73" s="2" t="s">
        <v>184</v>
      </c>
      <c r="F73" s="2" t="s">
        <v>184</v>
      </c>
      <c r="G73" s="2" t="s">
        <v>184</v>
      </c>
      <c r="H73" s="3" t="s">
        <v>183</v>
      </c>
      <c r="I73" s="2" t="s">
        <v>13</v>
      </c>
      <c r="J73" s="2" t="s">
        <v>12</v>
      </c>
      <c r="K73" s="8" t="s">
        <v>183</v>
      </c>
      <c r="L73" s="2" t="s">
        <v>162</v>
      </c>
      <c r="M73" s="2" t="s">
        <v>60</v>
      </c>
      <c r="N73" t="s">
        <v>187</v>
      </c>
      <c r="O73" s="2" t="s">
        <v>188</v>
      </c>
      <c r="P73" s="128">
        <v>-2.0421044814911076</v>
      </c>
      <c r="Q73" s="128" t="s">
        <v>203</v>
      </c>
      <c r="R73" s="6" t="s">
        <v>183</v>
      </c>
      <c r="S73" s="2" t="s">
        <v>183</v>
      </c>
      <c r="T73" s="2" t="s">
        <v>183</v>
      </c>
      <c r="U73">
        <v>38</v>
      </c>
      <c r="V73">
        <v>0</v>
      </c>
      <c r="W73">
        <v>4</v>
      </c>
      <c r="X73" t="s">
        <v>183</v>
      </c>
      <c r="Y73" s="2" t="s">
        <v>184</v>
      </c>
      <c r="Z73" s="2" t="s">
        <v>184</v>
      </c>
      <c r="AA73" s="2" t="s">
        <v>184</v>
      </c>
      <c r="AB73">
        <v>2</v>
      </c>
      <c r="AC73">
        <v>4</v>
      </c>
      <c r="AD73">
        <v>0</v>
      </c>
      <c r="AE73" s="2" t="s">
        <v>183</v>
      </c>
      <c r="AF73" s="2" t="s">
        <v>185</v>
      </c>
      <c r="AG73" s="2" t="s">
        <v>185</v>
      </c>
      <c r="AH73" t="s">
        <v>80</v>
      </c>
      <c r="AI73" s="8" t="s">
        <v>184</v>
      </c>
      <c r="AJ73" s="1" t="s">
        <v>184</v>
      </c>
    </row>
    <row r="74" spans="1:36" hidden="1" x14ac:dyDescent="0.3">
      <c r="A74" s="2" t="s">
        <v>8</v>
      </c>
      <c r="B74">
        <v>106152</v>
      </c>
      <c r="C74">
        <v>73</v>
      </c>
      <c r="D74" t="s">
        <v>182</v>
      </c>
      <c r="E74" s="2" t="s">
        <v>184</v>
      </c>
      <c r="F74" s="2" t="s">
        <v>184</v>
      </c>
      <c r="G74" s="2" t="s">
        <v>184</v>
      </c>
      <c r="H74" s="3" t="s">
        <v>183</v>
      </c>
      <c r="I74" s="2" t="s">
        <v>12</v>
      </c>
      <c r="J74" s="2" t="s">
        <v>12</v>
      </c>
      <c r="K74" s="8" t="s">
        <v>183</v>
      </c>
      <c r="L74" s="2" t="s">
        <v>60</v>
      </c>
      <c r="M74" s="2"/>
      <c r="N74" t="s">
        <v>186</v>
      </c>
      <c r="O74" s="3" t="s">
        <v>188</v>
      </c>
      <c r="P74" s="130">
        <v>1.2010569300984866</v>
      </c>
      <c r="Q74" s="130" t="s">
        <v>201</v>
      </c>
      <c r="R74" s="6" t="s">
        <v>183</v>
      </c>
      <c r="S74" s="2" t="s">
        <v>184</v>
      </c>
      <c r="T74" s="2" t="s">
        <v>184</v>
      </c>
      <c r="U74">
        <v>48</v>
      </c>
      <c r="V74">
        <v>0</v>
      </c>
      <c r="W74">
        <v>63</v>
      </c>
      <c r="X74" t="s">
        <v>184</v>
      </c>
      <c r="Y74" s="2" t="s">
        <v>184</v>
      </c>
      <c r="Z74" s="2" t="s">
        <v>184</v>
      </c>
      <c r="AA74" s="2" t="s">
        <v>184</v>
      </c>
      <c r="AB74">
        <v>0</v>
      </c>
      <c r="AC74">
        <v>0</v>
      </c>
      <c r="AD74">
        <v>0</v>
      </c>
      <c r="AE74" s="2" t="s">
        <v>184</v>
      </c>
      <c r="AF74" s="2" t="s">
        <v>184</v>
      </c>
      <c r="AG74" s="2" t="s">
        <v>183</v>
      </c>
      <c r="AH74" t="s">
        <v>80</v>
      </c>
      <c r="AI74" s="8" t="s">
        <v>183</v>
      </c>
      <c r="AJ74" s="1" t="s">
        <v>184</v>
      </c>
    </row>
    <row r="75" spans="1:36" x14ac:dyDescent="0.3">
      <c r="A75" s="3" t="s">
        <v>7</v>
      </c>
      <c r="B75">
        <v>106157</v>
      </c>
      <c r="C75">
        <v>74</v>
      </c>
      <c r="D75" t="s">
        <v>181</v>
      </c>
      <c r="E75" s="2" t="s">
        <v>184</v>
      </c>
      <c r="F75" s="2" t="s">
        <v>184</v>
      </c>
      <c r="G75" s="2" t="s">
        <v>184</v>
      </c>
      <c r="H75" s="3" t="s">
        <v>183</v>
      </c>
      <c r="I75" s="2" t="s">
        <v>12</v>
      </c>
      <c r="J75" s="2" t="s">
        <v>12</v>
      </c>
      <c r="K75" s="8" t="s">
        <v>183</v>
      </c>
      <c r="L75" s="2" t="s">
        <v>60</v>
      </c>
      <c r="M75" s="2"/>
      <c r="N75" t="s">
        <v>186</v>
      </c>
      <c r="O75" s="3" t="s">
        <v>188</v>
      </c>
      <c r="P75" s="130">
        <v>-0.33057851239669422</v>
      </c>
      <c r="Q75" s="130" t="s">
        <v>203</v>
      </c>
      <c r="R75" s="7" t="s">
        <v>183</v>
      </c>
      <c r="S75" s="2" t="s">
        <v>184</v>
      </c>
      <c r="T75" s="2" t="s">
        <v>184</v>
      </c>
      <c r="U75">
        <v>0</v>
      </c>
      <c r="V75">
        <v>0</v>
      </c>
      <c r="W75">
        <v>12</v>
      </c>
      <c r="X75" t="s">
        <v>184</v>
      </c>
      <c r="Y75" s="2" t="s">
        <v>184</v>
      </c>
      <c r="Z75" s="2" t="s">
        <v>184</v>
      </c>
      <c r="AA75" s="2" t="s">
        <v>184</v>
      </c>
      <c r="AB75">
        <v>3</v>
      </c>
      <c r="AC75">
        <v>0</v>
      </c>
      <c r="AD75">
        <v>0</v>
      </c>
      <c r="AE75" s="2" t="s">
        <v>184</v>
      </c>
      <c r="AF75" s="2" t="s">
        <v>184</v>
      </c>
      <c r="AG75" s="2" t="s">
        <v>183</v>
      </c>
      <c r="AH75" t="s">
        <v>80</v>
      </c>
      <c r="AI75" t="s">
        <v>183</v>
      </c>
      <c r="AJ75" s="1" t="s">
        <v>184</v>
      </c>
    </row>
    <row r="76" spans="1:36" x14ac:dyDescent="0.3">
      <c r="A76" s="3" t="s">
        <v>7</v>
      </c>
      <c r="B76">
        <v>106225</v>
      </c>
      <c r="C76">
        <v>75</v>
      </c>
      <c r="D76" t="s">
        <v>181</v>
      </c>
      <c r="E76" s="2" t="s">
        <v>183</v>
      </c>
      <c r="F76" s="2" t="s">
        <v>184</v>
      </c>
      <c r="G76" s="2" t="s">
        <v>184</v>
      </c>
      <c r="H76" s="3" t="s">
        <v>183</v>
      </c>
      <c r="I76" s="2" t="s">
        <v>16</v>
      </c>
      <c r="J76" s="2" t="s">
        <v>12</v>
      </c>
      <c r="K76" s="8" t="s">
        <v>183</v>
      </c>
      <c r="L76" s="2" t="s">
        <v>60</v>
      </c>
      <c r="M76" s="2"/>
      <c r="N76" t="s">
        <v>186</v>
      </c>
      <c r="O76" s="3" t="s">
        <v>189</v>
      </c>
      <c r="P76" s="130">
        <v>0.20412329046744235</v>
      </c>
      <c r="Q76" s="130" t="s">
        <v>203</v>
      </c>
      <c r="R76" s="7" t="s">
        <v>183</v>
      </c>
      <c r="S76" s="2" t="s">
        <v>184</v>
      </c>
      <c r="T76" s="2" t="s">
        <v>183</v>
      </c>
      <c r="U76">
        <v>64</v>
      </c>
      <c r="V76">
        <v>31</v>
      </c>
      <c r="W76">
        <v>55</v>
      </c>
      <c r="X76" t="s">
        <v>183</v>
      </c>
      <c r="Y76" s="2" t="s">
        <v>184</v>
      </c>
      <c r="Z76" s="2" t="s">
        <v>183</v>
      </c>
      <c r="AA76" s="2" t="s">
        <v>183</v>
      </c>
      <c r="AB76">
        <v>8</v>
      </c>
      <c r="AC76">
        <v>0</v>
      </c>
      <c r="AD76">
        <v>0</v>
      </c>
      <c r="AE76" s="2" t="s">
        <v>183</v>
      </c>
      <c r="AF76" s="2" t="s">
        <v>183</v>
      </c>
      <c r="AG76" s="2" t="s">
        <v>185</v>
      </c>
      <c r="AH76" t="s">
        <v>80</v>
      </c>
      <c r="AI76" s="8" t="s">
        <v>183</v>
      </c>
      <c r="AJ76" s="1" t="s">
        <v>183</v>
      </c>
    </row>
    <row r="77" spans="1:36" x14ac:dyDescent="0.3">
      <c r="A77" s="3" t="s">
        <v>7</v>
      </c>
      <c r="B77">
        <v>106301</v>
      </c>
      <c r="C77">
        <v>76</v>
      </c>
      <c r="D77" t="s">
        <v>181</v>
      </c>
      <c r="E77" s="2" t="s">
        <v>183</v>
      </c>
      <c r="F77" s="2" t="s">
        <v>184</v>
      </c>
      <c r="G77" s="2" t="s">
        <v>184</v>
      </c>
      <c r="H77" s="3" t="s">
        <v>183</v>
      </c>
      <c r="I77" s="2" t="s">
        <v>12</v>
      </c>
      <c r="J77" s="2" t="s">
        <v>12</v>
      </c>
      <c r="K77" s="8" t="s">
        <v>183</v>
      </c>
      <c r="L77" s="2"/>
      <c r="M77" s="2" t="s">
        <v>60</v>
      </c>
      <c r="N77" t="s">
        <v>186</v>
      </c>
      <c r="O77" s="3" t="s">
        <v>188</v>
      </c>
      <c r="P77" s="130">
        <v>-0.68458233194960305</v>
      </c>
      <c r="Q77" s="130" t="s">
        <v>203</v>
      </c>
      <c r="R77" s="6" t="s">
        <v>183</v>
      </c>
      <c r="S77" s="2" t="s">
        <v>184</v>
      </c>
      <c r="T77" s="2" t="s">
        <v>183</v>
      </c>
      <c r="U77">
        <v>11</v>
      </c>
      <c r="V77">
        <v>0</v>
      </c>
      <c r="W77">
        <v>0</v>
      </c>
      <c r="X77" t="s">
        <v>184</v>
      </c>
      <c r="Y77" s="2" t="s">
        <v>184</v>
      </c>
      <c r="Z77" s="2" t="s">
        <v>183</v>
      </c>
      <c r="AA77" s="2" t="s">
        <v>184</v>
      </c>
      <c r="AB77">
        <v>2</v>
      </c>
      <c r="AC77">
        <v>0</v>
      </c>
      <c r="AD77">
        <v>0</v>
      </c>
      <c r="AE77" s="2" t="s">
        <v>184</v>
      </c>
      <c r="AF77" s="2" t="s">
        <v>184</v>
      </c>
      <c r="AG77" s="2" t="s">
        <v>184</v>
      </c>
      <c r="AH77" t="s">
        <v>80</v>
      </c>
      <c r="AI77" s="8" t="s">
        <v>183</v>
      </c>
      <c r="AJ77" s="1" t="s">
        <v>184</v>
      </c>
    </row>
    <row r="78" spans="1:36" x14ac:dyDescent="0.3">
      <c r="A78" s="3" t="s">
        <v>7</v>
      </c>
      <c r="B78">
        <v>106304</v>
      </c>
      <c r="C78">
        <v>77</v>
      </c>
      <c r="D78" t="s">
        <v>181</v>
      </c>
      <c r="E78" s="2" t="s">
        <v>183</v>
      </c>
      <c r="F78" s="2" t="s">
        <v>184</v>
      </c>
      <c r="G78" s="2" t="s">
        <v>184</v>
      </c>
      <c r="H78" s="3" t="s">
        <v>183</v>
      </c>
      <c r="I78" s="2" t="s">
        <v>12</v>
      </c>
      <c r="J78" s="2" t="s">
        <v>12</v>
      </c>
      <c r="K78" s="8" t="s">
        <v>183</v>
      </c>
      <c r="L78" s="2"/>
      <c r="M78" s="2" t="s">
        <v>60</v>
      </c>
      <c r="N78" t="s">
        <v>187</v>
      </c>
      <c r="O78" s="3" t="s">
        <v>189</v>
      </c>
      <c r="P78" s="130">
        <v>-1.5585172238001601</v>
      </c>
      <c r="Q78" s="130" t="s">
        <v>203</v>
      </c>
      <c r="R78" s="6" t="s">
        <v>183</v>
      </c>
      <c r="S78" s="2" t="s">
        <v>184</v>
      </c>
      <c r="T78" s="2" t="s">
        <v>184</v>
      </c>
      <c r="U78">
        <v>17</v>
      </c>
      <c r="V78">
        <v>0</v>
      </c>
      <c r="W78">
        <v>0</v>
      </c>
      <c r="X78" t="s">
        <v>183</v>
      </c>
      <c r="Y78" s="2" t="s">
        <v>184</v>
      </c>
      <c r="Z78" s="2" t="s">
        <v>184</v>
      </c>
      <c r="AA78" s="2" t="s">
        <v>184</v>
      </c>
      <c r="AB78">
        <v>3</v>
      </c>
      <c r="AC78">
        <v>0</v>
      </c>
      <c r="AD78">
        <v>0</v>
      </c>
      <c r="AE78" s="2" t="s">
        <v>184</v>
      </c>
      <c r="AF78" s="2" t="s">
        <v>184</v>
      </c>
      <c r="AG78" s="2" t="s">
        <v>184</v>
      </c>
      <c r="AH78" t="s">
        <v>81</v>
      </c>
      <c r="AI78" s="8" t="s">
        <v>183</v>
      </c>
      <c r="AJ78" s="1" t="s">
        <v>184</v>
      </c>
    </row>
    <row r="79" spans="1:36" x14ac:dyDescent="0.3">
      <c r="A79" s="3" t="s">
        <v>7</v>
      </c>
      <c r="B79">
        <v>106314</v>
      </c>
      <c r="C79">
        <v>78</v>
      </c>
      <c r="D79" t="s">
        <v>181</v>
      </c>
      <c r="E79" s="2" t="s">
        <v>183</v>
      </c>
      <c r="F79" s="2" t="s">
        <v>184</v>
      </c>
      <c r="G79" s="2" t="s">
        <v>184</v>
      </c>
      <c r="H79" s="3" t="s">
        <v>183</v>
      </c>
      <c r="I79" s="2" t="s">
        <v>12</v>
      </c>
      <c r="J79" s="2" t="s">
        <v>16</v>
      </c>
      <c r="K79" s="8" t="s">
        <v>183</v>
      </c>
      <c r="L79" s="2"/>
      <c r="M79" s="2" t="s">
        <v>60</v>
      </c>
      <c r="N79" t="s">
        <v>187</v>
      </c>
      <c r="O79" s="2" t="s">
        <v>189</v>
      </c>
      <c r="P79" s="128">
        <v>-1.5949311776272665</v>
      </c>
      <c r="Q79" s="128" t="s">
        <v>203</v>
      </c>
      <c r="R79" s="7" t="s">
        <v>183</v>
      </c>
      <c r="S79" s="2" t="s">
        <v>184</v>
      </c>
      <c r="T79" s="2" t="s">
        <v>184</v>
      </c>
      <c r="U79">
        <v>30</v>
      </c>
      <c r="V79">
        <v>0</v>
      </c>
      <c r="W79">
        <v>32</v>
      </c>
      <c r="X79" t="s">
        <v>183</v>
      </c>
      <c r="Y79" s="2" t="s">
        <v>184</v>
      </c>
      <c r="Z79" s="2" t="s">
        <v>184</v>
      </c>
      <c r="AA79" s="2" t="s">
        <v>184</v>
      </c>
      <c r="AB79">
        <v>8</v>
      </c>
      <c r="AC79">
        <v>10</v>
      </c>
      <c r="AD79">
        <v>0</v>
      </c>
      <c r="AE79" s="2" t="s">
        <v>184</v>
      </c>
      <c r="AF79" s="2" t="s">
        <v>184</v>
      </c>
      <c r="AG79" s="2" t="s">
        <v>184</v>
      </c>
      <c r="AH79" t="s">
        <v>81</v>
      </c>
      <c r="AI79" s="8" t="s">
        <v>183</v>
      </c>
      <c r="AJ79" s="1" t="s">
        <v>184</v>
      </c>
    </row>
    <row r="80" spans="1:36" x14ac:dyDescent="0.3">
      <c r="A80" s="2" t="s">
        <v>8</v>
      </c>
      <c r="B80">
        <v>106315</v>
      </c>
      <c r="C80">
        <v>79</v>
      </c>
      <c r="D80" t="s">
        <v>182</v>
      </c>
      <c r="E80" s="2" t="s">
        <v>184</v>
      </c>
      <c r="F80" s="2" t="s">
        <v>184</v>
      </c>
      <c r="G80" s="2" t="s">
        <v>184</v>
      </c>
      <c r="H80" s="3" t="s">
        <v>183</v>
      </c>
      <c r="I80" s="2" t="s">
        <v>13</v>
      </c>
      <c r="J80" s="2" t="s">
        <v>16</v>
      </c>
      <c r="K80" s="8" t="s">
        <v>183</v>
      </c>
      <c r="L80" s="2" t="s">
        <v>162</v>
      </c>
      <c r="M80" s="2" t="s">
        <v>60</v>
      </c>
      <c r="N80" t="s">
        <v>186</v>
      </c>
      <c r="O80" s="2" t="s">
        <v>188</v>
      </c>
      <c r="P80" s="128">
        <v>-2.7419707231811228</v>
      </c>
      <c r="Q80" s="128" t="s">
        <v>203</v>
      </c>
      <c r="R80" s="7" t="s">
        <v>183</v>
      </c>
      <c r="S80" s="2" t="s">
        <v>184</v>
      </c>
      <c r="T80" s="2" t="s">
        <v>184</v>
      </c>
      <c r="U80">
        <v>22</v>
      </c>
      <c r="V80">
        <v>0</v>
      </c>
      <c r="W80">
        <v>40</v>
      </c>
      <c r="X80" t="s">
        <v>184</v>
      </c>
      <c r="Y80" s="2" t="s">
        <v>184</v>
      </c>
      <c r="Z80" s="2" t="s">
        <v>184</v>
      </c>
      <c r="AA80" s="2" t="s">
        <v>184</v>
      </c>
      <c r="AB80">
        <v>18</v>
      </c>
      <c r="AC80">
        <v>15</v>
      </c>
      <c r="AD80">
        <v>0</v>
      </c>
      <c r="AE80" s="2" t="s">
        <v>184</v>
      </c>
      <c r="AF80" s="2" t="s">
        <v>184</v>
      </c>
      <c r="AG80" s="2" t="s">
        <v>183</v>
      </c>
      <c r="AH80" t="s">
        <v>80</v>
      </c>
      <c r="AI80" s="8" t="s">
        <v>183</v>
      </c>
      <c r="AJ80" s="1" t="s">
        <v>183</v>
      </c>
    </row>
    <row r="81" spans="1:36" x14ac:dyDescent="0.3">
      <c r="A81" s="3" t="s">
        <v>7</v>
      </c>
      <c r="B81">
        <v>106319</v>
      </c>
      <c r="C81">
        <v>80</v>
      </c>
      <c r="D81" t="s">
        <v>181</v>
      </c>
      <c r="E81" s="2" t="s">
        <v>183</v>
      </c>
      <c r="F81" s="2" t="s">
        <v>184</v>
      </c>
      <c r="G81" s="2" t="s">
        <v>184</v>
      </c>
      <c r="H81" s="3" t="s">
        <v>184</v>
      </c>
      <c r="I81" s="2" t="s">
        <v>12</v>
      </c>
      <c r="J81" s="2" t="s">
        <v>16</v>
      </c>
      <c r="K81" s="8" t="s">
        <v>183</v>
      </c>
      <c r="L81" s="2"/>
      <c r="M81" s="2" t="s">
        <v>60</v>
      </c>
      <c r="N81" t="s">
        <v>186</v>
      </c>
      <c r="O81" s="2" t="s">
        <v>189</v>
      </c>
      <c r="P81" s="128">
        <v>-1.7524644030668126</v>
      </c>
      <c r="Q81" s="128" t="s">
        <v>203</v>
      </c>
      <c r="R81" s="7" t="s">
        <v>183</v>
      </c>
      <c r="S81" s="2" t="s">
        <v>184</v>
      </c>
      <c r="T81" s="2" t="s">
        <v>184</v>
      </c>
      <c r="U81">
        <v>38</v>
      </c>
      <c r="V81">
        <v>0</v>
      </c>
      <c r="W81">
        <v>11</v>
      </c>
      <c r="X81" t="s">
        <v>183</v>
      </c>
      <c r="Y81" s="2" t="s">
        <v>184</v>
      </c>
      <c r="Z81" s="2" t="s">
        <v>183</v>
      </c>
      <c r="AA81" s="2" t="s">
        <v>184</v>
      </c>
      <c r="AB81">
        <v>7</v>
      </c>
      <c r="AC81">
        <v>4</v>
      </c>
      <c r="AD81">
        <v>0</v>
      </c>
      <c r="AE81" s="2" t="s">
        <v>184</v>
      </c>
      <c r="AF81" s="2" t="s">
        <v>184</v>
      </c>
      <c r="AG81" s="2" t="s">
        <v>183</v>
      </c>
      <c r="AH81" t="s">
        <v>81</v>
      </c>
      <c r="AI81" s="8" t="s">
        <v>183</v>
      </c>
      <c r="AJ81" s="9" t="s">
        <v>183</v>
      </c>
    </row>
    <row r="82" spans="1:36" x14ac:dyDescent="0.3">
      <c r="A82" s="3" t="s">
        <v>7</v>
      </c>
      <c r="B82">
        <v>106352</v>
      </c>
      <c r="C82">
        <v>81</v>
      </c>
      <c r="D82" t="s">
        <v>181</v>
      </c>
      <c r="E82" s="2" t="s">
        <v>183</v>
      </c>
      <c r="F82" s="2" t="s">
        <v>183</v>
      </c>
      <c r="G82" s="2" t="s">
        <v>184</v>
      </c>
      <c r="H82" s="3" t="s">
        <v>183</v>
      </c>
      <c r="I82" s="2" t="s">
        <v>17</v>
      </c>
      <c r="J82" s="2" t="s">
        <v>17</v>
      </c>
      <c r="K82" s="8" t="s">
        <v>183</v>
      </c>
      <c r="L82" s="2"/>
      <c r="M82" s="2" t="s">
        <v>60</v>
      </c>
      <c r="N82" t="s">
        <v>187</v>
      </c>
      <c r="O82" s="3" t="s">
        <v>189</v>
      </c>
      <c r="P82" s="130">
        <v>-0.2443742999694532</v>
      </c>
      <c r="Q82" s="130" t="s">
        <v>203</v>
      </c>
      <c r="R82" s="7" t="s">
        <v>183</v>
      </c>
      <c r="S82" s="2" t="s">
        <v>183</v>
      </c>
      <c r="T82" s="2" t="s">
        <v>183</v>
      </c>
      <c r="U82">
        <v>48</v>
      </c>
      <c r="V82">
        <v>6</v>
      </c>
      <c r="W82">
        <v>10</v>
      </c>
      <c r="X82" t="s">
        <v>184</v>
      </c>
      <c r="Y82" s="2" t="s">
        <v>184</v>
      </c>
      <c r="Z82" s="2" t="s">
        <v>183</v>
      </c>
      <c r="AA82" s="2" t="s">
        <v>183</v>
      </c>
      <c r="AB82">
        <v>11</v>
      </c>
      <c r="AC82">
        <v>10</v>
      </c>
      <c r="AD82">
        <v>0</v>
      </c>
      <c r="AE82" s="2" t="s">
        <v>183</v>
      </c>
      <c r="AF82" s="2" t="s">
        <v>183</v>
      </c>
      <c r="AG82" s="2" t="s">
        <v>184</v>
      </c>
      <c r="AH82" t="s">
        <v>81</v>
      </c>
      <c r="AI82" s="8" t="s">
        <v>183</v>
      </c>
      <c r="AJ82" s="9" t="s">
        <v>184</v>
      </c>
    </row>
    <row r="83" spans="1:36" x14ac:dyDescent="0.3">
      <c r="A83" s="3" t="s">
        <v>7</v>
      </c>
      <c r="B83">
        <v>106396</v>
      </c>
      <c r="C83">
        <v>82</v>
      </c>
      <c r="D83" t="s">
        <v>182</v>
      </c>
      <c r="E83" s="2" t="s">
        <v>184</v>
      </c>
      <c r="F83" s="2" t="s">
        <v>184</v>
      </c>
      <c r="G83" s="2" t="s">
        <v>184</v>
      </c>
      <c r="H83" s="3" t="s">
        <v>183</v>
      </c>
      <c r="I83" s="2" t="s">
        <v>14</v>
      </c>
      <c r="J83" s="2" t="s">
        <v>13</v>
      </c>
      <c r="K83" s="8" t="s">
        <v>184</v>
      </c>
      <c r="L83" s="2" t="s">
        <v>60</v>
      </c>
      <c r="M83" s="2"/>
      <c r="N83" t="s">
        <v>186</v>
      </c>
      <c r="O83" s="2" t="s">
        <v>188</v>
      </c>
      <c r="P83" s="128">
        <v>-0.76086956521739135</v>
      </c>
      <c r="Q83" s="128" t="s">
        <v>203</v>
      </c>
      <c r="R83" s="7" t="s">
        <v>185</v>
      </c>
      <c r="S83" s="2" t="s">
        <v>184</v>
      </c>
      <c r="T83" s="2" t="s">
        <v>184</v>
      </c>
      <c r="U83">
        <v>36</v>
      </c>
      <c r="V83">
        <v>0</v>
      </c>
      <c r="W83">
        <v>17</v>
      </c>
      <c r="X83" t="s">
        <v>184</v>
      </c>
      <c r="Y83" s="2" t="s">
        <v>184</v>
      </c>
      <c r="Z83" s="2" t="s">
        <v>184</v>
      </c>
      <c r="AA83" s="2" t="s">
        <v>184</v>
      </c>
      <c r="AB83">
        <v>9</v>
      </c>
      <c r="AC83">
        <v>0</v>
      </c>
      <c r="AD83">
        <v>0</v>
      </c>
      <c r="AE83" s="2" t="s">
        <v>184</v>
      </c>
      <c r="AF83" s="2" t="s">
        <v>184</v>
      </c>
      <c r="AG83" s="2" t="s">
        <v>183</v>
      </c>
      <c r="AH83" t="s">
        <v>80</v>
      </c>
      <c r="AI83" s="8" t="s">
        <v>183</v>
      </c>
      <c r="AJ83" s="9" t="s">
        <v>184</v>
      </c>
    </row>
    <row r="84" spans="1:36" x14ac:dyDescent="0.3">
      <c r="A84" s="3" t="s">
        <v>7</v>
      </c>
      <c r="B84">
        <v>106440</v>
      </c>
      <c r="C84">
        <v>83</v>
      </c>
      <c r="D84" t="s">
        <v>181</v>
      </c>
      <c r="E84" s="2" t="s">
        <v>184</v>
      </c>
      <c r="F84" s="2" t="s">
        <v>184</v>
      </c>
      <c r="G84" s="2" t="s">
        <v>184</v>
      </c>
      <c r="H84" s="3" t="s">
        <v>183</v>
      </c>
      <c r="I84" s="2" t="s">
        <v>12</v>
      </c>
      <c r="J84" s="2" t="s">
        <v>12</v>
      </c>
      <c r="K84" s="8" t="s">
        <v>184</v>
      </c>
      <c r="L84" s="2"/>
      <c r="M84" s="2" t="s">
        <v>60</v>
      </c>
      <c r="N84" t="s">
        <v>186</v>
      </c>
      <c r="O84" s="3" t="s">
        <v>188</v>
      </c>
      <c r="P84" s="130">
        <v>6.7859047065096212E-2</v>
      </c>
      <c r="Q84" s="130" t="s">
        <v>203</v>
      </c>
      <c r="R84" s="7" t="s">
        <v>183</v>
      </c>
      <c r="S84" s="2" t="s">
        <v>184</v>
      </c>
      <c r="T84" s="2" t="s">
        <v>184</v>
      </c>
      <c r="U84">
        <v>42</v>
      </c>
      <c r="V84">
        <v>0</v>
      </c>
      <c r="W84">
        <v>5</v>
      </c>
      <c r="X84" t="s">
        <v>184</v>
      </c>
      <c r="Y84" s="2" t="s">
        <v>184</v>
      </c>
      <c r="Z84" s="2" t="s">
        <v>184</v>
      </c>
      <c r="AA84" s="2" t="s">
        <v>184</v>
      </c>
      <c r="AB84">
        <v>0</v>
      </c>
      <c r="AC84">
        <v>0</v>
      </c>
      <c r="AD84">
        <v>0</v>
      </c>
      <c r="AE84" s="2" t="s">
        <v>184</v>
      </c>
      <c r="AF84" s="2" t="s">
        <v>184</v>
      </c>
      <c r="AG84" s="2" t="s">
        <v>183</v>
      </c>
      <c r="AH84" t="s">
        <v>80</v>
      </c>
      <c r="AI84" s="8" t="s">
        <v>183</v>
      </c>
      <c r="AJ84" s="1" t="s">
        <v>184</v>
      </c>
    </row>
    <row r="85" spans="1:36" x14ac:dyDescent="0.3">
      <c r="A85" s="3" t="s">
        <v>7</v>
      </c>
      <c r="B85">
        <v>106441</v>
      </c>
      <c r="C85">
        <v>84</v>
      </c>
      <c r="D85" t="s">
        <v>181</v>
      </c>
      <c r="E85" s="2" t="s">
        <v>184</v>
      </c>
      <c r="F85" s="2" t="s">
        <v>184</v>
      </c>
      <c r="G85" s="2" t="s">
        <v>184</v>
      </c>
      <c r="H85" s="3" t="s">
        <v>183</v>
      </c>
      <c r="I85" s="2" t="s">
        <v>12</v>
      </c>
      <c r="J85" s="2" t="s">
        <v>12</v>
      </c>
      <c r="K85" s="8" t="s">
        <v>184</v>
      </c>
      <c r="L85" s="2" t="s">
        <v>61</v>
      </c>
      <c r="M85" s="2"/>
      <c r="N85" t="s">
        <v>186</v>
      </c>
      <c r="O85" s="2" t="s">
        <v>189</v>
      </c>
      <c r="P85" s="128">
        <v>1.1258833393220744</v>
      </c>
      <c r="Q85" s="128" t="s">
        <v>203</v>
      </c>
      <c r="R85" s="7" t="s">
        <v>183</v>
      </c>
      <c r="S85" s="2" t="s">
        <v>184</v>
      </c>
      <c r="T85" s="2" t="s">
        <v>183</v>
      </c>
      <c r="U85">
        <v>42</v>
      </c>
      <c r="V85">
        <v>0</v>
      </c>
      <c r="W85">
        <v>48</v>
      </c>
      <c r="X85" t="s">
        <v>184</v>
      </c>
      <c r="Y85" s="2" t="s">
        <v>184</v>
      </c>
      <c r="Z85" s="2" t="s">
        <v>183</v>
      </c>
      <c r="AA85" s="2" t="s">
        <v>184</v>
      </c>
      <c r="AB85">
        <v>5</v>
      </c>
      <c r="AC85">
        <v>0</v>
      </c>
      <c r="AD85">
        <v>0</v>
      </c>
      <c r="AE85" s="2" t="s">
        <v>184</v>
      </c>
      <c r="AF85" s="2" t="s">
        <v>184</v>
      </c>
      <c r="AG85" s="2" t="s">
        <v>185</v>
      </c>
      <c r="AH85" t="s">
        <v>80</v>
      </c>
      <c r="AI85" s="8" t="s">
        <v>183</v>
      </c>
      <c r="AJ85" s="1" t="s">
        <v>183</v>
      </c>
    </row>
    <row r="86" spans="1:36" x14ac:dyDescent="0.3">
      <c r="A86" s="3" t="s">
        <v>7</v>
      </c>
      <c r="B86">
        <v>106458</v>
      </c>
      <c r="C86">
        <v>85</v>
      </c>
      <c r="D86" t="s">
        <v>181</v>
      </c>
      <c r="E86" s="2" t="s">
        <v>184</v>
      </c>
      <c r="F86" s="2" t="s">
        <v>184</v>
      </c>
      <c r="G86" s="2" t="s">
        <v>183</v>
      </c>
      <c r="H86" s="3" t="s">
        <v>183</v>
      </c>
      <c r="I86" s="2" t="s">
        <v>14</v>
      </c>
      <c r="J86" s="2" t="s">
        <v>13</v>
      </c>
      <c r="K86" s="8" t="s">
        <v>183</v>
      </c>
      <c r="L86" s="2"/>
      <c r="M86" s="2" t="s">
        <v>60</v>
      </c>
      <c r="N86" t="s">
        <v>187</v>
      </c>
      <c r="O86" s="2" t="s">
        <v>189</v>
      </c>
      <c r="P86" s="128">
        <v>-0.40727376656782532</v>
      </c>
      <c r="Q86" s="128" t="s">
        <v>203</v>
      </c>
      <c r="R86" s="6" t="s">
        <v>184</v>
      </c>
      <c r="S86" s="2" t="s">
        <v>183</v>
      </c>
      <c r="T86" s="2" t="s">
        <v>183</v>
      </c>
      <c r="U86">
        <v>26</v>
      </c>
      <c r="V86">
        <v>0</v>
      </c>
      <c r="W86">
        <v>0</v>
      </c>
      <c r="X86" t="s">
        <v>183</v>
      </c>
      <c r="Y86" s="2" t="s">
        <v>183</v>
      </c>
      <c r="Z86" s="2" t="s">
        <v>183</v>
      </c>
      <c r="AA86" s="2" t="s">
        <v>184</v>
      </c>
      <c r="AB86">
        <v>1</v>
      </c>
      <c r="AC86">
        <v>1</v>
      </c>
      <c r="AD86">
        <v>0</v>
      </c>
      <c r="AE86" s="2" t="s">
        <v>183</v>
      </c>
      <c r="AF86" s="2" t="s">
        <v>184</v>
      </c>
      <c r="AG86" s="2" t="s">
        <v>184</v>
      </c>
      <c r="AH86" t="s">
        <v>81</v>
      </c>
      <c r="AI86" s="8" t="s">
        <v>183</v>
      </c>
      <c r="AJ86" s="1" t="s">
        <v>184</v>
      </c>
    </row>
    <row r="87" spans="1:36" x14ac:dyDescent="0.3">
      <c r="A87" s="2" t="s">
        <v>8</v>
      </c>
      <c r="B87">
        <v>106490</v>
      </c>
      <c r="C87">
        <v>86</v>
      </c>
      <c r="D87" t="s">
        <v>182</v>
      </c>
      <c r="E87" s="2" t="s">
        <v>184</v>
      </c>
      <c r="F87" s="2" t="s">
        <v>184</v>
      </c>
      <c r="G87" s="2" t="s">
        <v>183</v>
      </c>
      <c r="H87" s="3" t="s">
        <v>183</v>
      </c>
      <c r="I87" s="2" t="s">
        <v>17</v>
      </c>
      <c r="J87" s="2" t="s">
        <v>12</v>
      </c>
      <c r="K87" s="8" t="s">
        <v>184</v>
      </c>
      <c r="L87" s="2"/>
      <c r="M87" s="2" t="s">
        <v>60</v>
      </c>
      <c r="N87" t="s">
        <v>186</v>
      </c>
      <c r="O87" s="3" t="s">
        <v>188</v>
      </c>
      <c r="P87" s="130">
        <v>-0.65241735235405807</v>
      </c>
      <c r="Q87" s="130" t="s">
        <v>203</v>
      </c>
      <c r="R87" s="7" t="s">
        <v>185</v>
      </c>
      <c r="S87" s="2" t="s">
        <v>184</v>
      </c>
      <c r="T87" s="2" t="s">
        <v>184</v>
      </c>
      <c r="U87">
        <v>48</v>
      </c>
      <c r="V87">
        <v>0</v>
      </c>
      <c r="W87">
        <v>49</v>
      </c>
      <c r="X87" t="s">
        <v>184</v>
      </c>
      <c r="Y87" s="2" t="s">
        <v>184</v>
      </c>
      <c r="Z87" s="2" t="s">
        <v>184</v>
      </c>
      <c r="AA87" s="2" t="s">
        <v>184</v>
      </c>
      <c r="AB87">
        <v>4</v>
      </c>
      <c r="AC87">
        <v>1</v>
      </c>
      <c r="AD87">
        <v>0</v>
      </c>
      <c r="AE87" s="2" t="s">
        <v>184</v>
      </c>
      <c r="AF87" s="2" t="s">
        <v>185</v>
      </c>
      <c r="AG87" s="2" t="s">
        <v>185</v>
      </c>
      <c r="AH87" t="s">
        <v>80</v>
      </c>
      <c r="AI87" t="s">
        <v>184</v>
      </c>
      <c r="AJ87" s="1" t="s">
        <v>184</v>
      </c>
    </row>
    <row r="88" spans="1:36" x14ac:dyDescent="0.3">
      <c r="A88" s="3" t="s">
        <v>7</v>
      </c>
      <c r="B88">
        <v>106673</v>
      </c>
      <c r="C88">
        <v>87</v>
      </c>
      <c r="D88" t="s">
        <v>182</v>
      </c>
      <c r="E88" s="2" t="s">
        <v>184</v>
      </c>
      <c r="F88" s="2" t="s">
        <v>184</v>
      </c>
      <c r="G88" s="2" t="s">
        <v>184</v>
      </c>
      <c r="H88" s="3" t="s">
        <v>183</v>
      </c>
      <c r="I88" s="2" t="s">
        <v>16</v>
      </c>
      <c r="J88" s="2" t="s">
        <v>16</v>
      </c>
      <c r="K88" s="8" t="s">
        <v>183</v>
      </c>
      <c r="L88" s="2" t="s">
        <v>162</v>
      </c>
      <c r="M88" s="2" t="s">
        <v>60</v>
      </c>
      <c r="N88" t="s">
        <v>186</v>
      </c>
      <c r="O88" s="2" t="s">
        <v>189</v>
      </c>
      <c r="P88" s="128">
        <v>-2.0435825252841204</v>
      </c>
      <c r="Q88" s="128" t="s">
        <v>203</v>
      </c>
      <c r="R88" s="7" t="s">
        <v>183</v>
      </c>
      <c r="S88" s="2" t="s">
        <v>184</v>
      </c>
      <c r="T88" s="2" t="s">
        <v>184</v>
      </c>
      <c r="U88">
        <v>29</v>
      </c>
      <c r="V88">
        <v>0</v>
      </c>
      <c r="W88">
        <v>9</v>
      </c>
      <c r="X88" t="s">
        <v>184</v>
      </c>
      <c r="Y88" s="2" t="s">
        <v>184</v>
      </c>
      <c r="Z88" s="2" t="s">
        <v>183</v>
      </c>
      <c r="AA88" s="2" t="s">
        <v>184</v>
      </c>
      <c r="AB88">
        <v>5</v>
      </c>
      <c r="AC88">
        <v>2</v>
      </c>
      <c r="AD88">
        <v>0</v>
      </c>
      <c r="AE88" s="2" t="s">
        <v>184</v>
      </c>
      <c r="AF88" s="2" t="s">
        <v>184</v>
      </c>
      <c r="AG88" s="2" t="s">
        <v>183</v>
      </c>
      <c r="AH88" t="s">
        <v>80</v>
      </c>
      <c r="AI88" s="8" t="s">
        <v>183</v>
      </c>
      <c r="AJ88" s="1" t="s">
        <v>183</v>
      </c>
    </row>
    <row r="89" spans="1:36" x14ac:dyDescent="0.3">
      <c r="A89" s="3" t="s">
        <v>7</v>
      </c>
      <c r="B89">
        <v>106677</v>
      </c>
      <c r="C89">
        <v>88</v>
      </c>
      <c r="D89" t="s">
        <v>181</v>
      </c>
      <c r="E89" s="2" t="s">
        <v>183</v>
      </c>
      <c r="F89" s="2" t="s">
        <v>184</v>
      </c>
      <c r="G89" s="2" t="s">
        <v>184</v>
      </c>
      <c r="H89" s="3" t="s">
        <v>183</v>
      </c>
      <c r="I89" s="2" t="s">
        <v>13</v>
      </c>
      <c r="J89" s="2" t="s">
        <v>16</v>
      </c>
      <c r="K89" s="8" t="s">
        <v>184</v>
      </c>
      <c r="L89" s="2" t="s">
        <v>162</v>
      </c>
      <c r="M89" s="2" t="s">
        <v>60</v>
      </c>
      <c r="N89" t="s">
        <v>186</v>
      </c>
      <c r="O89" s="2" t="s">
        <v>188</v>
      </c>
      <c r="P89" s="128">
        <v>-3.9946633181604145</v>
      </c>
      <c r="Q89" s="128" t="s">
        <v>203</v>
      </c>
      <c r="R89" s="6" t="s">
        <v>184</v>
      </c>
      <c r="S89" s="2" t="s">
        <v>184</v>
      </c>
      <c r="T89" s="2" t="s">
        <v>184</v>
      </c>
      <c r="U89">
        <v>30</v>
      </c>
      <c r="V89">
        <v>0</v>
      </c>
      <c r="W89">
        <v>0</v>
      </c>
      <c r="X89" t="s">
        <v>184</v>
      </c>
      <c r="Y89" s="2" t="s">
        <v>184</v>
      </c>
      <c r="Z89" s="2" t="s">
        <v>183</v>
      </c>
      <c r="AA89" s="2" t="s">
        <v>184</v>
      </c>
      <c r="AB89">
        <v>4</v>
      </c>
      <c r="AC89">
        <v>1</v>
      </c>
      <c r="AD89">
        <v>0</v>
      </c>
      <c r="AE89" s="2" t="s">
        <v>184</v>
      </c>
      <c r="AF89" s="2" t="s">
        <v>184</v>
      </c>
      <c r="AG89" s="2" t="s">
        <v>184</v>
      </c>
      <c r="AH89" t="s">
        <v>80</v>
      </c>
      <c r="AI89" s="8" t="s">
        <v>183</v>
      </c>
      <c r="AJ89" s="1" t="s">
        <v>183</v>
      </c>
    </row>
    <row r="90" spans="1:36" hidden="1" x14ac:dyDescent="0.3">
      <c r="A90" s="3" t="s">
        <v>7</v>
      </c>
      <c r="B90">
        <v>106781</v>
      </c>
      <c r="C90">
        <v>89</v>
      </c>
      <c r="D90" t="s">
        <v>181</v>
      </c>
      <c r="E90" s="2" t="s">
        <v>184</v>
      </c>
      <c r="F90" s="2" t="s">
        <v>184</v>
      </c>
      <c r="G90" s="2" t="s">
        <v>183</v>
      </c>
      <c r="H90" s="3" t="s">
        <v>183</v>
      </c>
      <c r="I90" s="2" t="s">
        <v>13</v>
      </c>
      <c r="J90" s="2" t="s">
        <v>13</v>
      </c>
      <c r="K90" s="8" t="s">
        <v>183</v>
      </c>
      <c r="L90" s="2"/>
      <c r="M90" s="2" t="s">
        <v>60</v>
      </c>
      <c r="N90" t="s">
        <v>186</v>
      </c>
      <c r="O90" s="2" t="s">
        <v>188</v>
      </c>
      <c r="P90" s="128">
        <v>-0.25957170668397145</v>
      </c>
      <c r="Q90" s="128" t="s">
        <v>201</v>
      </c>
      <c r="R90" s="7" t="s">
        <v>184</v>
      </c>
      <c r="S90" s="2" t="s">
        <v>184</v>
      </c>
      <c r="T90" s="2" t="s">
        <v>184</v>
      </c>
      <c r="U90">
        <v>25</v>
      </c>
      <c r="V90">
        <v>0</v>
      </c>
      <c r="W90">
        <v>18</v>
      </c>
      <c r="X90" t="s">
        <v>184</v>
      </c>
      <c r="Y90" s="2" t="s">
        <v>184</v>
      </c>
      <c r="Z90" s="2" t="s">
        <v>184</v>
      </c>
      <c r="AA90" s="2" t="s">
        <v>184</v>
      </c>
      <c r="AB90">
        <v>11</v>
      </c>
      <c r="AC90">
        <v>9</v>
      </c>
      <c r="AD90">
        <v>0</v>
      </c>
      <c r="AE90" s="2" t="s">
        <v>184</v>
      </c>
      <c r="AF90" s="2" t="s">
        <v>185</v>
      </c>
      <c r="AG90" s="2" t="s">
        <v>185</v>
      </c>
      <c r="AH90" t="s">
        <v>80</v>
      </c>
      <c r="AI90" s="8" t="s">
        <v>184</v>
      </c>
      <c r="AJ90" s="1" t="s">
        <v>184</v>
      </c>
    </row>
    <row r="91" spans="1:36" x14ac:dyDescent="0.3">
      <c r="A91" s="2" t="s">
        <v>8</v>
      </c>
      <c r="B91">
        <v>106790</v>
      </c>
      <c r="C91">
        <v>90</v>
      </c>
      <c r="D91" t="s">
        <v>182</v>
      </c>
      <c r="E91" s="2" t="s">
        <v>183</v>
      </c>
      <c r="F91" s="2" t="s">
        <v>184</v>
      </c>
      <c r="G91" s="2" t="s">
        <v>184</v>
      </c>
      <c r="H91" s="3" t="s">
        <v>183</v>
      </c>
      <c r="I91" s="2" t="s">
        <v>16</v>
      </c>
      <c r="J91" s="2" t="s">
        <v>12</v>
      </c>
      <c r="K91" s="8" t="s">
        <v>183</v>
      </c>
      <c r="L91" s="2"/>
      <c r="M91" s="2" t="s">
        <v>60</v>
      </c>
      <c r="N91" t="s">
        <v>186</v>
      </c>
      <c r="O91" s="3" t="s">
        <v>188</v>
      </c>
      <c r="P91" s="130">
        <v>-0.48842981824005122</v>
      </c>
      <c r="Q91" s="130" t="s">
        <v>203</v>
      </c>
      <c r="R91" s="6" t="s">
        <v>183</v>
      </c>
      <c r="S91" s="2" t="s">
        <v>184</v>
      </c>
      <c r="T91" s="2" t="s">
        <v>184</v>
      </c>
      <c r="U91">
        <v>6</v>
      </c>
      <c r="V91">
        <v>0</v>
      </c>
      <c r="W91">
        <v>0</v>
      </c>
      <c r="X91" t="s">
        <v>183</v>
      </c>
      <c r="Y91" s="2" t="s">
        <v>184</v>
      </c>
      <c r="Z91" s="2" t="s">
        <v>183</v>
      </c>
      <c r="AA91" s="2" t="s">
        <v>184</v>
      </c>
      <c r="AB91">
        <v>0</v>
      </c>
      <c r="AC91">
        <v>0</v>
      </c>
      <c r="AD91">
        <v>0</v>
      </c>
      <c r="AE91" s="2" t="s">
        <v>184</v>
      </c>
      <c r="AF91" s="2" t="s">
        <v>184</v>
      </c>
      <c r="AG91" s="2" t="s">
        <v>184</v>
      </c>
      <c r="AH91" t="s">
        <v>80</v>
      </c>
      <c r="AI91" s="8" t="s">
        <v>183</v>
      </c>
      <c r="AJ91" s="1" t="s">
        <v>184</v>
      </c>
    </row>
    <row r="92" spans="1:36" x14ac:dyDescent="0.3">
      <c r="A92" s="3" t="s">
        <v>7</v>
      </c>
      <c r="B92">
        <v>106791</v>
      </c>
      <c r="C92">
        <v>91</v>
      </c>
      <c r="D92" t="s">
        <v>182</v>
      </c>
      <c r="E92" s="2" t="s">
        <v>183</v>
      </c>
      <c r="F92" s="2" t="s">
        <v>184</v>
      </c>
      <c r="G92" s="2" t="s">
        <v>184</v>
      </c>
      <c r="H92" s="3" t="s">
        <v>183</v>
      </c>
      <c r="I92" s="2" t="s">
        <v>16</v>
      </c>
      <c r="J92" s="2" t="s">
        <v>14</v>
      </c>
      <c r="K92" s="8" t="s">
        <v>183</v>
      </c>
      <c r="L92" s="2"/>
      <c r="M92" s="2" t="s">
        <v>60</v>
      </c>
      <c r="N92" t="s">
        <v>186</v>
      </c>
      <c r="O92" s="2" t="s">
        <v>188</v>
      </c>
      <c r="P92" s="128">
        <v>-1.6066994498271581</v>
      </c>
      <c r="Q92" s="128" t="s">
        <v>203</v>
      </c>
      <c r="R92" s="6" t="s">
        <v>184</v>
      </c>
      <c r="S92" s="2" t="s">
        <v>184</v>
      </c>
      <c r="T92" s="2" t="s">
        <v>183</v>
      </c>
      <c r="U92">
        <v>62</v>
      </c>
      <c r="V92">
        <v>0</v>
      </c>
      <c r="W92">
        <v>19</v>
      </c>
      <c r="X92" t="s">
        <v>184</v>
      </c>
      <c r="Y92" s="2" t="s">
        <v>184</v>
      </c>
      <c r="Z92" s="2" t="s">
        <v>183</v>
      </c>
      <c r="AA92" s="2" t="s">
        <v>184</v>
      </c>
      <c r="AB92">
        <v>10</v>
      </c>
      <c r="AC92">
        <v>0</v>
      </c>
      <c r="AD92">
        <v>0</v>
      </c>
      <c r="AE92" s="2" t="s">
        <v>183</v>
      </c>
      <c r="AF92" s="2" t="s">
        <v>184</v>
      </c>
      <c r="AG92" s="2" t="s">
        <v>185</v>
      </c>
      <c r="AH92" t="s">
        <v>80</v>
      </c>
      <c r="AI92" s="8" t="s">
        <v>183</v>
      </c>
      <c r="AJ92" s="1" t="s">
        <v>184</v>
      </c>
    </row>
    <row r="93" spans="1:36" x14ac:dyDescent="0.3">
      <c r="A93" s="3" t="s">
        <v>7</v>
      </c>
      <c r="B93">
        <v>106866</v>
      </c>
      <c r="C93">
        <v>92</v>
      </c>
      <c r="D93" t="s">
        <v>182</v>
      </c>
      <c r="E93" s="2" t="s">
        <v>184</v>
      </c>
      <c r="F93" s="2" t="s">
        <v>184</v>
      </c>
      <c r="G93" s="2" t="s">
        <v>184</v>
      </c>
      <c r="H93" s="3" t="s">
        <v>183</v>
      </c>
      <c r="I93" s="2" t="s">
        <v>13</v>
      </c>
      <c r="J93" s="2" t="s">
        <v>13</v>
      </c>
      <c r="K93" s="8" t="s">
        <v>184</v>
      </c>
      <c r="L93" s="2"/>
      <c r="M93" s="2" t="s">
        <v>60</v>
      </c>
      <c r="N93" t="s">
        <v>186</v>
      </c>
      <c r="O93" s="3" t="s">
        <v>189</v>
      </c>
      <c r="P93" s="130">
        <v>-0.50041701417848194</v>
      </c>
      <c r="Q93" s="130" t="s">
        <v>203</v>
      </c>
      <c r="R93" s="6" t="s">
        <v>183</v>
      </c>
      <c r="S93" s="2" t="s">
        <v>184</v>
      </c>
      <c r="T93" s="2" t="s">
        <v>184</v>
      </c>
      <c r="U93">
        <v>12</v>
      </c>
      <c r="V93">
        <v>0</v>
      </c>
      <c r="W93">
        <v>0</v>
      </c>
      <c r="X93" t="s">
        <v>184</v>
      </c>
      <c r="Y93" s="2" t="s">
        <v>184</v>
      </c>
      <c r="Z93" s="2" t="s">
        <v>183</v>
      </c>
      <c r="AA93" s="2" t="s">
        <v>184</v>
      </c>
      <c r="AB93">
        <v>2</v>
      </c>
      <c r="AC93">
        <v>0</v>
      </c>
      <c r="AD93">
        <v>0</v>
      </c>
      <c r="AE93" s="2" t="s">
        <v>184</v>
      </c>
      <c r="AF93" s="2" t="s">
        <v>183</v>
      </c>
      <c r="AG93" s="2" t="s">
        <v>184</v>
      </c>
      <c r="AH93" t="s">
        <v>80</v>
      </c>
      <c r="AI93" s="8" t="s">
        <v>183</v>
      </c>
      <c r="AJ93" s="9" t="s">
        <v>183</v>
      </c>
    </row>
    <row r="94" spans="1:36" x14ac:dyDescent="0.3">
      <c r="A94" s="3" t="s">
        <v>7</v>
      </c>
      <c r="B94">
        <v>106874</v>
      </c>
      <c r="C94">
        <v>93</v>
      </c>
      <c r="D94" t="s">
        <v>182</v>
      </c>
      <c r="E94" s="2" t="s">
        <v>184</v>
      </c>
      <c r="F94" s="2" t="s">
        <v>184</v>
      </c>
      <c r="G94" s="2" t="s">
        <v>183</v>
      </c>
      <c r="H94" s="3" t="s">
        <v>183</v>
      </c>
      <c r="I94" s="2" t="s">
        <v>13</v>
      </c>
      <c r="J94" s="2" t="s">
        <v>13</v>
      </c>
      <c r="K94" s="8" t="s">
        <v>183</v>
      </c>
      <c r="L94" s="2"/>
      <c r="M94" s="2" t="s">
        <v>60</v>
      </c>
      <c r="N94" t="s">
        <v>187</v>
      </c>
      <c r="O94" s="2" t="s">
        <v>189</v>
      </c>
      <c r="P94" s="128">
        <v>-1.9355297801181242</v>
      </c>
      <c r="Q94" s="128" t="s">
        <v>203</v>
      </c>
      <c r="R94" s="6" t="s">
        <v>183</v>
      </c>
      <c r="S94" s="2" t="s">
        <v>184</v>
      </c>
      <c r="T94" s="2" t="s">
        <v>184</v>
      </c>
      <c r="U94">
        <v>7</v>
      </c>
      <c r="V94">
        <v>0</v>
      </c>
      <c r="W94">
        <v>4</v>
      </c>
      <c r="X94" t="s">
        <v>184</v>
      </c>
      <c r="Y94" s="2" t="s">
        <v>184</v>
      </c>
      <c r="Z94" s="2" t="s">
        <v>184</v>
      </c>
      <c r="AA94" s="2" t="s">
        <v>184</v>
      </c>
      <c r="AB94">
        <v>1</v>
      </c>
      <c r="AC94">
        <v>0</v>
      </c>
      <c r="AD94">
        <v>0</v>
      </c>
      <c r="AE94" s="2" t="s">
        <v>184</v>
      </c>
      <c r="AF94" s="2" t="s">
        <v>185</v>
      </c>
      <c r="AG94" s="2" t="s">
        <v>185</v>
      </c>
      <c r="AH94" t="s">
        <v>80</v>
      </c>
      <c r="AI94" s="8" t="s">
        <v>184</v>
      </c>
      <c r="AJ94" s="9" t="s">
        <v>184</v>
      </c>
    </row>
    <row r="95" spans="1:36" hidden="1" x14ac:dyDescent="0.3">
      <c r="A95" s="3" t="s">
        <v>7</v>
      </c>
      <c r="B95">
        <v>106910</v>
      </c>
      <c r="C95">
        <v>94</v>
      </c>
      <c r="D95" t="s">
        <v>181</v>
      </c>
      <c r="E95" s="2" t="s">
        <v>184</v>
      </c>
      <c r="F95" s="2" t="s">
        <v>184</v>
      </c>
      <c r="G95" s="2" t="s">
        <v>184</v>
      </c>
      <c r="H95" s="2" t="s">
        <v>183</v>
      </c>
      <c r="I95" s="2" t="s">
        <v>12</v>
      </c>
      <c r="J95" s="2" t="s">
        <v>12</v>
      </c>
      <c r="K95" s="8" t="s">
        <v>183</v>
      </c>
      <c r="L95" s="2"/>
      <c r="M95" s="2" t="s">
        <v>61</v>
      </c>
      <c r="N95" t="s">
        <v>186</v>
      </c>
      <c r="O95" s="2" t="s">
        <v>189</v>
      </c>
      <c r="P95" s="128">
        <v>1.0574827623164587</v>
      </c>
      <c r="Q95" s="128" t="s">
        <v>201</v>
      </c>
      <c r="R95" s="7" t="s">
        <v>183</v>
      </c>
      <c r="S95" s="2" t="s">
        <v>184</v>
      </c>
      <c r="T95" s="2" t="s">
        <v>184</v>
      </c>
      <c r="U95">
        <v>18</v>
      </c>
      <c r="V95">
        <v>0</v>
      </c>
      <c r="W95">
        <v>3</v>
      </c>
      <c r="X95" t="s">
        <v>184</v>
      </c>
      <c r="Y95" s="2" t="s">
        <v>184</v>
      </c>
      <c r="Z95" s="2" t="s">
        <v>184</v>
      </c>
      <c r="AA95" s="2" t="s">
        <v>184</v>
      </c>
      <c r="AB95">
        <v>0</v>
      </c>
      <c r="AC95">
        <v>0</v>
      </c>
      <c r="AD95">
        <v>0</v>
      </c>
      <c r="AE95" s="2" t="s">
        <v>184</v>
      </c>
      <c r="AF95" s="2" t="s">
        <v>184</v>
      </c>
      <c r="AG95" s="2" t="s">
        <v>185</v>
      </c>
      <c r="AH95" t="s">
        <v>81</v>
      </c>
      <c r="AI95" s="8" t="s">
        <v>183</v>
      </c>
      <c r="AJ95" s="1" t="s">
        <v>184</v>
      </c>
    </row>
    <row r="96" spans="1:36" x14ac:dyDescent="0.3">
      <c r="A96" s="3" t="s">
        <v>7</v>
      </c>
      <c r="B96">
        <v>106973</v>
      </c>
      <c r="C96">
        <v>95</v>
      </c>
      <c r="D96" t="s">
        <v>181</v>
      </c>
      <c r="E96" s="2" t="s">
        <v>183</v>
      </c>
      <c r="F96" s="2" t="s">
        <v>183</v>
      </c>
      <c r="G96" s="2" t="s">
        <v>184</v>
      </c>
      <c r="H96" s="3" t="s">
        <v>183</v>
      </c>
      <c r="I96" s="2" t="s">
        <v>12</v>
      </c>
      <c r="J96" s="2" t="s">
        <v>16</v>
      </c>
      <c r="K96" s="8" t="s">
        <v>183</v>
      </c>
      <c r="L96" s="2" t="s">
        <v>162</v>
      </c>
      <c r="M96" s="2" t="s">
        <v>60</v>
      </c>
      <c r="N96" t="s">
        <v>186</v>
      </c>
      <c r="O96" s="2" t="s">
        <v>189</v>
      </c>
      <c r="P96" s="128">
        <v>-2.6956521739130435</v>
      </c>
      <c r="Q96" s="128" t="s">
        <v>203</v>
      </c>
      <c r="R96" s="6" t="s">
        <v>183</v>
      </c>
      <c r="S96" s="2" t="s">
        <v>184</v>
      </c>
      <c r="T96" s="2" t="s">
        <v>184</v>
      </c>
      <c r="U96">
        <v>78</v>
      </c>
      <c r="V96">
        <v>4</v>
      </c>
      <c r="W96">
        <v>38</v>
      </c>
      <c r="X96" t="s">
        <v>184</v>
      </c>
      <c r="Y96" s="2" t="s">
        <v>184</v>
      </c>
      <c r="Z96" s="2" t="s">
        <v>184</v>
      </c>
      <c r="AA96" s="2" t="s">
        <v>184</v>
      </c>
      <c r="AB96">
        <v>16</v>
      </c>
      <c r="AC96">
        <v>7</v>
      </c>
      <c r="AD96">
        <v>0</v>
      </c>
      <c r="AE96" s="2" t="s">
        <v>184</v>
      </c>
      <c r="AF96" s="2" t="s">
        <v>184</v>
      </c>
      <c r="AG96" s="2" t="s">
        <v>184</v>
      </c>
      <c r="AH96" t="s">
        <v>81</v>
      </c>
      <c r="AI96" s="8" t="s">
        <v>183</v>
      </c>
      <c r="AJ96" s="9" t="s">
        <v>184</v>
      </c>
    </row>
    <row r="97" spans="1:36" x14ac:dyDescent="0.3">
      <c r="A97" s="3" t="s">
        <v>7</v>
      </c>
      <c r="B97">
        <v>106984</v>
      </c>
      <c r="C97">
        <v>96</v>
      </c>
      <c r="D97" t="s">
        <v>182</v>
      </c>
      <c r="E97" s="2" t="s">
        <v>183</v>
      </c>
      <c r="F97" s="2" t="s">
        <v>184</v>
      </c>
      <c r="G97" s="2" t="s">
        <v>184</v>
      </c>
      <c r="H97" s="3" t="s">
        <v>183</v>
      </c>
      <c r="I97" s="2" t="s">
        <v>14</v>
      </c>
      <c r="J97" s="2" t="s">
        <v>15</v>
      </c>
      <c r="K97" s="8" t="s">
        <v>183</v>
      </c>
      <c r="L97" s="2" t="s">
        <v>162</v>
      </c>
      <c r="M97" s="2" t="s">
        <v>60</v>
      </c>
      <c r="N97" t="s">
        <v>186</v>
      </c>
      <c r="O97" s="2" t="s">
        <v>188</v>
      </c>
      <c r="P97" s="128">
        <v>-3.5652173913043477</v>
      </c>
      <c r="Q97" s="128" t="s">
        <v>203</v>
      </c>
      <c r="R97" s="7" t="s">
        <v>183</v>
      </c>
      <c r="S97" s="2" t="s">
        <v>183</v>
      </c>
      <c r="T97" s="2" t="s">
        <v>183</v>
      </c>
      <c r="U97">
        <v>55</v>
      </c>
      <c r="V97">
        <v>175</v>
      </c>
      <c r="W97">
        <v>21</v>
      </c>
      <c r="X97" t="s">
        <v>183</v>
      </c>
      <c r="Y97" s="2" t="s">
        <v>184</v>
      </c>
      <c r="Z97" s="2" t="s">
        <v>183</v>
      </c>
      <c r="AA97" s="2" t="s">
        <v>184</v>
      </c>
      <c r="AB97">
        <v>18</v>
      </c>
      <c r="AC97">
        <v>7</v>
      </c>
      <c r="AD97">
        <v>0</v>
      </c>
      <c r="AE97" s="2" t="s">
        <v>184</v>
      </c>
      <c r="AF97" s="2" t="s">
        <v>183</v>
      </c>
      <c r="AG97" s="2" t="s">
        <v>184</v>
      </c>
      <c r="AH97" t="s">
        <v>81</v>
      </c>
      <c r="AI97" s="8" t="s">
        <v>183</v>
      </c>
      <c r="AJ97" s="1" t="s">
        <v>183</v>
      </c>
    </row>
    <row r="98" spans="1:36" x14ac:dyDescent="0.3">
      <c r="A98" s="3" t="s">
        <v>7</v>
      </c>
      <c r="B98">
        <v>107001</v>
      </c>
      <c r="C98">
        <v>97</v>
      </c>
      <c r="D98" t="s">
        <v>181</v>
      </c>
      <c r="E98" s="2" t="s">
        <v>184</v>
      </c>
      <c r="F98" s="2" t="s">
        <v>184</v>
      </c>
      <c r="G98" s="2" t="s">
        <v>184</v>
      </c>
      <c r="H98" s="3" t="s">
        <v>183</v>
      </c>
      <c r="I98" s="2" t="s">
        <v>17</v>
      </c>
      <c r="J98" s="2" t="s">
        <v>13</v>
      </c>
      <c r="K98" s="8" t="s">
        <v>183</v>
      </c>
      <c r="L98" s="2" t="s">
        <v>162</v>
      </c>
      <c r="M98" s="2" t="s">
        <v>60</v>
      </c>
      <c r="N98" t="s">
        <v>186</v>
      </c>
      <c r="O98" s="2" t="s">
        <v>188</v>
      </c>
      <c r="P98" s="128">
        <v>-3.2261054973579308</v>
      </c>
      <c r="Q98" s="128" t="s">
        <v>203</v>
      </c>
      <c r="R98" s="7" t="s">
        <v>184</v>
      </c>
      <c r="S98" s="2" t="s">
        <v>184</v>
      </c>
      <c r="T98" s="2" t="s">
        <v>184</v>
      </c>
      <c r="U98">
        <v>12</v>
      </c>
      <c r="V98">
        <v>0</v>
      </c>
      <c r="W98">
        <v>32</v>
      </c>
      <c r="X98" t="s">
        <v>184</v>
      </c>
      <c r="Y98" s="2" t="s">
        <v>184</v>
      </c>
      <c r="Z98" s="2" t="s">
        <v>183</v>
      </c>
      <c r="AA98" s="2" t="s">
        <v>184</v>
      </c>
      <c r="AB98">
        <v>17</v>
      </c>
      <c r="AC98">
        <v>11</v>
      </c>
      <c r="AD98">
        <v>0</v>
      </c>
      <c r="AE98" s="2" t="s">
        <v>183</v>
      </c>
      <c r="AF98" s="2" t="s">
        <v>184</v>
      </c>
      <c r="AG98" s="2" t="s">
        <v>185</v>
      </c>
      <c r="AH98" t="s">
        <v>80</v>
      </c>
      <c r="AI98" t="s">
        <v>183</v>
      </c>
      <c r="AJ98" s="1" t="s">
        <v>184</v>
      </c>
    </row>
    <row r="99" spans="1:36" x14ac:dyDescent="0.3">
      <c r="A99" s="3" t="s">
        <v>7</v>
      </c>
      <c r="B99">
        <v>107003</v>
      </c>
      <c r="C99">
        <v>98</v>
      </c>
      <c r="D99" t="s">
        <v>181</v>
      </c>
      <c r="E99" s="2" t="s">
        <v>183</v>
      </c>
      <c r="F99" s="2" t="s">
        <v>183</v>
      </c>
      <c r="G99" s="2" t="s">
        <v>184</v>
      </c>
      <c r="H99" s="3" t="s">
        <v>183</v>
      </c>
      <c r="I99" s="2" t="s">
        <v>17</v>
      </c>
      <c r="J99" s="2" t="s">
        <v>15</v>
      </c>
      <c r="K99" s="8" t="s">
        <v>183</v>
      </c>
      <c r="L99" s="2" t="s">
        <v>60</v>
      </c>
      <c r="M99" s="2"/>
      <c r="N99" t="s">
        <v>187</v>
      </c>
      <c r="O99" s="3" t="s">
        <v>189</v>
      </c>
      <c r="P99" s="130">
        <v>-1.4492753623188406</v>
      </c>
      <c r="Q99" s="130" t="s">
        <v>203</v>
      </c>
      <c r="R99" s="7" t="s">
        <v>184</v>
      </c>
      <c r="S99" s="2" t="s">
        <v>183</v>
      </c>
      <c r="T99" s="2" t="s">
        <v>183</v>
      </c>
      <c r="U99">
        <v>39</v>
      </c>
      <c r="V99">
        <v>0</v>
      </c>
      <c r="W99">
        <v>31</v>
      </c>
      <c r="X99" t="s">
        <v>183</v>
      </c>
      <c r="Y99" s="2" t="s">
        <v>184</v>
      </c>
      <c r="Z99" s="2" t="s">
        <v>183</v>
      </c>
      <c r="AA99" s="2" t="s">
        <v>183</v>
      </c>
      <c r="AB99">
        <v>28</v>
      </c>
      <c r="AC99">
        <v>11</v>
      </c>
      <c r="AD99">
        <v>0</v>
      </c>
      <c r="AE99" s="2" t="s">
        <v>184</v>
      </c>
      <c r="AF99" s="2" t="s">
        <v>184</v>
      </c>
      <c r="AG99" s="2" t="s">
        <v>184</v>
      </c>
      <c r="AH99" t="s">
        <v>81</v>
      </c>
      <c r="AI99" s="8" t="s">
        <v>183</v>
      </c>
      <c r="AJ99" s="1" t="s">
        <v>183</v>
      </c>
    </row>
    <row r="100" spans="1:36" hidden="1" x14ac:dyDescent="0.3">
      <c r="A100" s="3" t="s">
        <v>7</v>
      </c>
      <c r="B100">
        <v>107015</v>
      </c>
      <c r="C100">
        <v>99</v>
      </c>
      <c r="D100" t="s">
        <v>182</v>
      </c>
      <c r="E100" s="2" t="s">
        <v>184</v>
      </c>
      <c r="F100" s="2" t="s">
        <v>184</v>
      </c>
      <c r="G100" s="2" t="s">
        <v>184</v>
      </c>
      <c r="H100" s="3" t="s">
        <v>183</v>
      </c>
      <c r="I100" s="2" t="s">
        <v>16</v>
      </c>
      <c r="J100" s="2" t="s">
        <v>16</v>
      </c>
      <c r="K100" s="8" t="s">
        <v>183</v>
      </c>
      <c r="L100" s="2" t="s">
        <v>60</v>
      </c>
      <c r="M100" s="2"/>
      <c r="N100" t="s">
        <v>186</v>
      </c>
      <c r="O100" s="2" t="s">
        <v>188</v>
      </c>
      <c r="P100" s="128">
        <v>0.23932987634623054</v>
      </c>
      <c r="Q100" s="128" t="s">
        <v>201</v>
      </c>
      <c r="R100" s="6" t="s">
        <v>185</v>
      </c>
      <c r="S100" s="2" t="s">
        <v>184</v>
      </c>
      <c r="T100" s="2" t="s">
        <v>184</v>
      </c>
      <c r="U100">
        <v>28</v>
      </c>
      <c r="V100">
        <v>12</v>
      </c>
      <c r="W100">
        <v>38</v>
      </c>
      <c r="X100" t="s">
        <v>184</v>
      </c>
      <c r="Y100" s="2" t="s">
        <v>184</v>
      </c>
      <c r="Z100" s="2" t="s">
        <v>184</v>
      </c>
      <c r="AA100" s="2" t="s">
        <v>184</v>
      </c>
      <c r="AB100">
        <v>12</v>
      </c>
      <c r="AC100">
        <v>8</v>
      </c>
      <c r="AD100">
        <v>0</v>
      </c>
      <c r="AE100" s="2" t="s">
        <v>184</v>
      </c>
      <c r="AF100" s="2" t="s">
        <v>184</v>
      </c>
      <c r="AG100" s="2" t="s">
        <v>183</v>
      </c>
      <c r="AH100" t="s">
        <v>80</v>
      </c>
      <c r="AI100" s="8" t="s">
        <v>183</v>
      </c>
      <c r="AJ100" s="1" t="s">
        <v>184</v>
      </c>
    </row>
    <row r="101" spans="1:36" hidden="1" x14ac:dyDescent="0.3">
      <c r="A101" s="3" t="s">
        <v>7</v>
      </c>
      <c r="B101">
        <v>107022</v>
      </c>
      <c r="C101">
        <v>100</v>
      </c>
      <c r="D101" t="s">
        <v>181</v>
      </c>
      <c r="E101" s="2" t="s">
        <v>183</v>
      </c>
      <c r="F101" s="2" t="s">
        <v>184</v>
      </c>
      <c r="G101" s="2" t="s">
        <v>184</v>
      </c>
      <c r="H101" s="3" t="s">
        <v>183</v>
      </c>
      <c r="I101" s="2" t="s">
        <v>16</v>
      </c>
      <c r="J101" s="2" t="s">
        <v>15</v>
      </c>
      <c r="K101" s="8" t="s">
        <v>183</v>
      </c>
      <c r="L101" s="2"/>
      <c r="M101" s="2" t="s">
        <v>60</v>
      </c>
      <c r="N101" t="s">
        <v>186</v>
      </c>
      <c r="O101" s="2" t="s">
        <v>188</v>
      </c>
      <c r="P101" s="128">
        <v>-0.9804709475206943</v>
      </c>
      <c r="Q101" s="128" t="s">
        <v>201</v>
      </c>
      <c r="R101" s="6" t="s">
        <v>183</v>
      </c>
      <c r="S101" s="2" t="s">
        <v>184</v>
      </c>
      <c r="T101" s="2" t="s">
        <v>183</v>
      </c>
      <c r="U101">
        <v>16</v>
      </c>
      <c r="V101">
        <v>0</v>
      </c>
      <c r="W101">
        <v>12</v>
      </c>
      <c r="X101" t="s">
        <v>184</v>
      </c>
      <c r="Y101" s="2" t="s">
        <v>184</v>
      </c>
      <c r="Z101" s="2" t="s">
        <v>183</v>
      </c>
      <c r="AA101" s="2" t="s">
        <v>184</v>
      </c>
      <c r="AB101">
        <v>2</v>
      </c>
      <c r="AC101">
        <v>4</v>
      </c>
      <c r="AD101">
        <v>0</v>
      </c>
      <c r="AE101" s="2" t="s">
        <v>184</v>
      </c>
      <c r="AF101" s="2" t="s">
        <v>184</v>
      </c>
      <c r="AG101" s="2" t="s">
        <v>185</v>
      </c>
      <c r="AH101" t="s">
        <v>80</v>
      </c>
      <c r="AI101" s="8" t="s">
        <v>183</v>
      </c>
      <c r="AJ101" s="1" t="s">
        <v>184</v>
      </c>
    </row>
    <row r="102" spans="1:36" hidden="1" x14ac:dyDescent="0.3">
      <c r="A102" s="3" t="s">
        <v>7</v>
      </c>
      <c r="B102">
        <v>107023</v>
      </c>
      <c r="C102">
        <v>101</v>
      </c>
      <c r="D102" t="s">
        <v>182</v>
      </c>
      <c r="E102" s="2" t="s">
        <v>183</v>
      </c>
      <c r="F102" s="2" t="s">
        <v>184</v>
      </c>
      <c r="G102" s="2" t="s">
        <v>184</v>
      </c>
      <c r="H102" s="3" t="s">
        <v>183</v>
      </c>
      <c r="I102" s="2" t="s">
        <v>16</v>
      </c>
      <c r="J102" s="2" t="s">
        <v>15</v>
      </c>
      <c r="K102" s="8" t="s">
        <v>183</v>
      </c>
      <c r="L102" s="2" t="s">
        <v>162</v>
      </c>
      <c r="M102" s="2" t="s">
        <v>60</v>
      </c>
      <c r="N102" t="s">
        <v>187</v>
      </c>
      <c r="O102" s="2" t="s">
        <v>188</v>
      </c>
      <c r="P102" s="128">
        <v>-3.3914650807683033</v>
      </c>
      <c r="Q102" s="128" t="s">
        <v>201</v>
      </c>
      <c r="R102" s="6" t="s">
        <v>183</v>
      </c>
      <c r="S102" s="2" t="s">
        <v>183</v>
      </c>
      <c r="T102" s="2" t="s">
        <v>183</v>
      </c>
      <c r="U102">
        <v>23</v>
      </c>
      <c r="V102">
        <v>0</v>
      </c>
      <c r="W102">
        <v>5</v>
      </c>
      <c r="X102" t="s">
        <v>184</v>
      </c>
      <c r="Y102" s="2" t="s">
        <v>184</v>
      </c>
      <c r="Z102" s="2" t="s">
        <v>183</v>
      </c>
      <c r="AA102" s="2" t="s">
        <v>183</v>
      </c>
      <c r="AB102">
        <v>11</v>
      </c>
      <c r="AC102">
        <v>3</v>
      </c>
      <c r="AD102">
        <v>0</v>
      </c>
      <c r="AE102" s="2" t="s">
        <v>183</v>
      </c>
      <c r="AF102" s="2" t="s">
        <v>184</v>
      </c>
      <c r="AG102" s="2" t="s">
        <v>185</v>
      </c>
      <c r="AH102" t="s">
        <v>80</v>
      </c>
      <c r="AI102" s="8" t="s">
        <v>183</v>
      </c>
      <c r="AJ102" s="1" t="s">
        <v>184</v>
      </c>
    </row>
    <row r="103" spans="1:36" x14ac:dyDescent="0.3">
      <c r="A103" s="3" t="s">
        <v>7</v>
      </c>
      <c r="B103">
        <v>107119</v>
      </c>
      <c r="C103">
        <v>102</v>
      </c>
      <c r="D103" t="s">
        <v>181</v>
      </c>
      <c r="E103" s="2" t="s">
        <v>184</v>
      </c>
      <c r="F103" s="2" t="s">
        <v>184</v>
      </c>
      <c r="G103" s="2" t="s">
        <v>184</v>
      </c>
      <c r="H103" s="3" t="s">
        <v>183</v>
      </c>
      <c r="I103" s="2" t="s">
        <v>15</v>
      </c>
      <c r="J103" s="2" t="s">
        <v>16</v>
      </c>
      <c r="K103" s="8" t="s">
        <v>183</v>
      </c>
      <c r="L103" s="2" t="s">
        <v>60</v>
      </c>
      <c r="M103" s="2"/>
      <c r="N103" t="s">
        <v>186</v>
      </c>
      <c r="O103" s="2" t="s">
        <v>188</v>
      </c>
      <c r="P103" s="128">
        <v>-0.79280186245516893</v>
      </c>
      <c r="Q103" s="128" t="s">
        <v>203</v>
      </c>
      <c r="R103" s="7" t="s">
        <v>184</v>
      </c>
      <c r="S103" s="2" t="s">
        <v>184</v>
      </c>
      <c r="T103" s="2" t="s">
        <v>184</v>
      </c>
      <c r="U103">
        <v>32</v>
      </c>
      <c r="V103">
        <v>18</v>
      </c>
      <c r="W103">
        <v>27</v>
      </c>
      <c r="X103" t="s">
        <v>184</v>
      </c>
      <c r="Y103" s="2" t="s">
        <v>184</v>
      </c>
      <c r="Z103" s="2" t="s">
        <v>184</v>
      </c>
      <c r="AA103" s="2" t="s">
        <v>184</v>
      </c>
      <c r="AB103">
        <v>12</v>
      </c>
      <c r="AC103">
        <v>9</v>
      </c>
      <c r="AD103">
        <v>0</v>
      </c>
      <c r="AE103" s="2" t="s">
        <v>184</v>
      </c>
      <c r="AF103" s="2" t="s">
        <v>185</v>
      </c>
      <c r="AG103" s="2" t="s">
        <v>185</v>
      </c>
      <c r="AH103" t="s">
        <v>80</v>
      </c>
      <c r="AI103" s="8" t="s">
        <v>184</v>
      </c>
      <c r="AJ103" s="1" t="s">
        <v>184</v>
      </c>
    </row>
    <row r="104" spans="1:36" x14ac:dyDescent="0.3">
      <c r="A104" s="2" t="s">
        <v>8</v>
      </c>
      <c r="B104">
        <v>107197</v>
      </c>
      <c r="C104">
        <v>103</v>
      </c>
      <c r="D104" t="s">
        <v>181</v>
      </c>
      <c r="E104" s="2" t="s">
        <v>183</v>
      </c>
      <c r="F104" s="2" t="s">
        <v>184</v>
      </c>
      <c r="G104" s="2" t="s">
        <v>184</v>
      </c>
      <c r="H104" s="3" t="s">
        <v>183</v>
      </c>
      <c r="I104" s="2" t="s">
        <v>12</v>
      </c>
      <c r="J104" s="2" t="s">
        <v>15</v>
      </c>
      <c r="K104" s="8" t="s">
        <v>183</v>
      </c>
      <c r="L104" s="2" t="s">
        <v>60</v>
      </c>
      <c r="M104" s="2"/>
      <c r="N104" t="s">
        <v>187</v>
      </c>
      <c r="O104" s="2" t="s">
        <v>189</v>
      </c>
      <c r="P104" s="128">
        <v>-0.45582047685834504</v>
      </c>
      <c r="Q104" s="128" t="s">
        <v>203</v>
      </c>
      <c r="R104" s="7" t="s">
        <v>183</v>
      </c>
      <c r="S104" s="2" t="s">
        <v>184</v>
      </c>
      <c r="T104" s="2" t="s">
        <v>184</v>
      </c>
      <c r="U104">
        <v>12</v>
      </c>
      <c r="V104">
        <v>0</v>
      </c>
      <c r="W104">
        <v>19</v>
      </c>
      <c r="X104" t="s">
        <v>183</v>
      </c>
      <c r="Y104" s="2" t="s">
        <v>183</v>
      </c>
      <c r="Z104" s="2" t="s">
        <v>184</v>
      </c>
      <c r="AA104" s="2" t="s">
        <v>184</v>
      </c>
      <c r="AB104">
        <v>18</v>
      </c>
      <c r="AC104">
        <v>2</v>
      </c>
      <c r="AD104">
        <v>0</v>
      </c>
      <c r="AE104" s="2" t="s">
        <v>184</v>
      </c>
      <c r="AF104" s="2" t="s">
        <v>184</v>
      </c>
      <c r="AG104" s="2" t="s">
        <v>185</v>
      </c>
      <c r="AH104" t="s">
        <v>81</v>
      </c>
      <c r="AI104" s="8" t="s">
        <v>183</v>
      </c>
      <c r="AJ104" s="9" t="s">
        <v>184</v>
      </c>
    </row>
    <row r="105" spans="1:36" x14ac:dyDescent="0.3">
      <c r="A105" s="3" t="s">
        <v>7</v>
      </c>
      <c r="B105">
        <v>107364</v>
      </c>
      <c r="C105">
        <v>104</v>
      </c>
      <c r="D105" t="s">
        <v>182</v>
      </c>
      <c r="E105" s="2" t="s">
        <v>184</v>
      </c>
      <c r="F105" s="2" t="s">
        <v>184</v>
      </c>
      <c r="G105" s="2" t="s">
        <v>184</v>
      </c>
      <c r="H105" s="3" t="s">
        <v>183</v>
      </c>
      <c r="I105" s="2" t="s">
        <v>15</v>
      </c>
      <c r="J105" s="2" t="s">
        <v>15</v>
      </c>
      <c r="K105" s="8" t="s">
        <v>183</v>
      </c>
      <c r="L105" s="2"/>
      <c r="M105" s="2" t="s">
        <v>60</v>
      </c>
      <c r="N105" t="s">
        <v>186</v>
      </c>
      <c r="O105" s="3" t="s">
        <v>188</v>
      </c>
      <c r="P105" s="130">
        <v>-1.2931995540691192</v>
      </c>
      <c r="Q105" s="130" t="s">
        <v>203</v>
      </c>
      <c r="R105" s="6" t="s">
        <v>185</v>
      </c>
      <c r="S105" s="2" t="s">
        <v>184</v>
      </c>
      <c r="T105" s="2" t="s">
        <v>184</v>
      </c>
      <c r="U105">
        <v>35</v>
      </c>
      <c r="V105">
        <v>0</v>
      </c>
      <c r="W105">
        <v>12</v>
      </c>
      <c r="X105" t="s">
        <v>184</v>
      </c>
      <c r="Y105" s="2" t="s">
        <v>184</v>
      </c>
      <c r="Z105" s="2" t="s">
        <v>184</v>
      </c>
      <c r="AA105" s="2" t="s">
        <v>184</v>
      </c>
      <c r="AB105">
        <v>9</v>
      </c>
      <c r="AC105">
        <v>5</v>
      </c>
      <c r="AD105">
        <v>0</v>
      </c>
      <c r="AE105" s="2" t="s">
        <v>184</v>
      </c>
      <c r="AF105" s="2" t="s">
        <v>184</v>
      </c>
      <c r="AG105" s="2" t="s">
        <v>183</v>
      </c>
      <c r="AH105" t="s">
        <v>81</v>
      </c>
      <c r="AI105" s="8" t="s">
        <v>183</v>
      </c>
      <c r="AJ105" s="9" t="s">
        <v>184</v>
      </c>
    </row>
    <row r="106" spans="1:36" x14ac:dyDescent="0.3">
      <c r="A106" s="3" t="s">
        <v>7</v>
      </c>
      <c r="B106">
        <v>107365</v>
      </c>
      <c r="C106">
        <v>105</v>
      </c>
      <c r="D106" t="s">
        <v>181</v>
      </c>
      <c r="E106" s="2" t="s">
        <v>183</v>
      </c>
      <c r="F106" s="2" t="s">
        <v>184</v>
      </c>
      <c r="G106" s="2" t="s">
        <v>184</v>
      </c>
      <c r="H106" s="3" t="s">
        <v>183</v>
      </c>
      <c r="I106" s="2" t="s">
        <v>15</v>
      </c>
      <c r="J106" s="2" t="s">
        <v>15</v>
      </c>
      <c r="K106" s="8" t="s">
        <v>183</v>
      </c>
      <c r="L106" s="2"/>
      <c r="M106" s="2" t="s">
        <v>60</v>
      </c>
      <c r="N106" t="s">
        <v>186</v>
      </c>
      <c r="O106" s="3" t="s">
        <v>188</v>
      </c>
      <c r="P106" s="130">
        <v>-1.1148272017837235</v>
      </c>
      <c r="Q106" s="130" t="s">
        <v>203</v>
      </c>
      <c r="R106" s="6" t="s">
        <v>184</v>
      </c>
      <c r="S106" s="2" t="s">
        <v>184</v>
      </c>
      <c r="T106" s="2" t="s">
        <v>184</v>
      </c>
      <c r="U106">
        <v>33</v>
      </c>
      <c r="V106">
        <v>0</v>
      </c>
      <c r="W106">
        <v>7</v>
      </c>
      <c r="X106" t="s">
        <v>184</v>
      </c>
      <c r="Y106" s="2" t="s">
        <v>184</v>
      </c>
      <c r="Z106" s="2" t="s">
        <v>184</v>
      </c>
      <c r="AA106" s="2" t="s">
        <v>184</v>
      </c>
      <c r="AB106">
        <v>9</v>
      </c>
      <c r="AC106">
        <v>2</v>
      </c>
      <c r="AD106">
        <v>0</v>
      </c>
      <c r="AE106" s="2" t="s">
        <v>184</v>
      </c>
      <c r="AF106" s="2" t="s">
        <v>184</v>
      </c>
      <c r="AG106" s="2" t="s">
        <v>183</v>
      </c>
      <c r="AH106" t="s">
        <v>81</v>
      </c>
      <c r="AI106" s="8" t="s">
        <v>183</v>
      </c>
      <c r="AJ106" s="9" t="s">
        <v>184</v>
      </c>
    </row>
    <row r="107" spans="1:36" x14ac:dyDescent="0.3">
      <c r="A107" s="3" t="s">
        <v>7</v>
      </c>
      <c r="B107">
        <v>107453</v>
      </c>
      <c r="C107">
        <v>106</v>
      </c>
      <c r="D107" t="s">
        <v>181</v>
      </c>
      <c r="E107" s="2" t="s">
        <v>184</v>
      </c>
      <c r="F107" s="2" t="s">
        <v>184</v>
      </c>
      <c r="G107" s="2" t="s">
        <v>183</v>
      </c>
      <c r="H107" s="3" t="s">
        <v>183</v>
      </c>
      <c r="I107" s="2" t="s">
        <v>15</v>
      </c>
      <c r="J107" s="2" t="s">
        <v>12</v>
      </c>
      <c r="K107" s="8" t="s">
        <v>183</v>
      </c>
      <c r="L107" s="2" t="s">
        <v>60</v>
      </c>
      <c r="M107" s="2"/>
      <c r="N107" t="s">
        <v>186</v>
      </c>
      <c r="O107" s="3" t="s">
        <v>188</v>
      </c>
      <c r="P107" s="130">
        <v>-0.2073478908831724</v>
      </c>
      <c r="Q107" s="130" t="s">
        <v>203</v>
      </c>
      <c r="R107" s="7" t="s">
        <v>183</v>
      </c>
      <c r="S107" s="2" t="s">
        <v>184</v>
      </c>
      <c r="T107" s="2" t="s">
        <v>184</v>
      </c>
      <c r="U107">
        <v>2</v>
      </c>
      <c r="V107">
        <v>0</v>
      </c>
      <c r="W107">
        <v>11</v>
      </c>
      <c r="X107" t="s">
        <v>184</v>
      </c>
      <c r="Y107" s="2" t="s">
        <v>184</v>
      </c>
      <c r="Z107" s="2" t="s">
        <v>184</v>
      </c>
      <c r="AA107" s="2" t="s">
        <v>184</v>
      </c>
      <c r="AB107">
        <v>1</v>
      </c>
      <c r="AC107">
        <v>0</v>
      </c>
      <c r="AD107">
        <v>0</v>
      </c>
      <c r="AE107" s="2" t="s">
        <v>183</v>
      </c>
      <c r="AF107" s="2" t="s">
        <v>185</v>
      </c>
      <c r="AG107" s="2" t="s">
        <v>185</v>
      </c>
      <c r="AH107" t="s">
        <v>80</v>
      </c>
      <c r="AI107" t="s">
        <v>184</v>
      </c>
      <c r="AJ107" s="1" t="s">
        <v>184</v>
      </c>
    </row>
    <row r="108" spans="1:36" x14ac:dyDescent="0.3">
      <c r="A108" s="3" t="s">
        <v>7</v>
      </c>
      <c r="B108">
        <v>107489</v>
      </c>
      <c r="C108">
        <v>107</v>
      </c>
      <c r="D108" t="s">
        <v>181</v>
      </c>
      <c r="E108" s="2" t="s">
        <v>183</v>
      </c>
      <c r="F108" s="2" t="s">
        <v>183</v>
      </c>
      <c r="G108" s="2" t="s">
        <v>184</v>
      </c>
      <c r="H108" s="3" t="s">
        <v>183</v>
      </c>
      <c r="I108" s="2" t="s">
        <v>13</v>
      </c>
      <c r="J108" s="2" t="s">
        <v>17</v>
      </c>
      <c r="K108" s="8" t="s">
        <v>183</v>
      </c>
      <c r="L108" s="2"/>
      <c r="M108" s="2" t="s">
        <v>60</v>
      </c>
      <c r="N108" t="s">
        <v>186</v>
      </c>
      <c r="O108" s="2" t="s">
        <v>188</v>
      </c>
      <c r="P108" s="128">
        <v>-1.5841246859430225</v>
      </c>
      <c r="Q108" s="128" t="s">
        <v>203</v>
      </c>
      <c r="R108" s="6" t="s">
        <v>183</v>
      </c>
      <c r="S108" s="2" t="s">
        <v>183</v>
      </c>
      <c r="T108" s="2" t="s">
        <v>183</v>
      </c>
      <c r="U108">
        <v>52</v>
      </c>
      <c r="V108">
        <v>0</v>
      </c>
      <c r="W108">
        <v>6</v>
      </c>
      <c r="X108" t="s">
        <v>184</v>
      </c>
      <c r="Y108" s="2" t="s">
        <v>184</v>
      </c>
      <c r="Z108" s="2" t="s">
        <v>184</v>
      </c>
      <c r="AA108" s="2" t="s">
        <v>184</v>
      </c>
      <c r="AB108">
        <v>13</v>
      </c>
      <c r="AC108">
        <v>9</v>
      </c>
      <c r="AD108">
        <v>0</v>
      </c>
      <c r="AE108" s="2" t="s">
        <v>184</v>
      </c>
      <c r="AF108" s="2" t="s">
        <v>184</v>
      </c>
      <c r="AG108" s="2" t="s">
        <v>185</v>
      </c>
      <c r="AH108" t="s">
        <v>81</v>
      </c>
      <c r="AI108" s="8" t="s">
        <v>184</v>
      </c>
      <c r="AJ108" s="9" t="s">
        <v>184</v>
      </c>
    </row>
    <row r="109" spans="1:36" x14ac:dyDescent="0.3">
      <c r="A109" s="3" t="s">
        <v>7</v>
      </c>
      <c r="B109">
        <v>107543</v>
      </c>
      <c r="C109">
        <v>108</v>
      </c>
      <c r="D109" t="s">
        <v>182</v>
      </c>
      <c r="E109" s="2" t="s">
        <v>183</v>
      </c>
      <c r="F109" s="2" t="s">
        <v>184</v>
      </c>
      <c r="G109" s="2" t="s">
        <v>184</v>
      </c>
      <c r="H109" s="2" t="s">
        <v>183</v>
      </c>
      <c r="I109" s="2" t="s">
        <v>15</v>
      </c>
      <c r="J109" s="2" t="s">
        <v>16</v>
      </c>
      <c r="K109" s="8" t="s">
        <v>183</v>
      </c>
      <c r="L109" s="2" t="s">
        <v>162</v>
      </c>
      <c r="M109" s="2" t="s">
        <v>60</v>
      </c>
      <c r="N109" t="s">
        <v>187</v>
      </c>
      <c r="O109" s="2" t="s">
        <v>189</v>
      </c>
      <c r="P109" s="128">
        <v>-2.572347266881029</v>
      </c>
      <c r="Q109" s="128" t="s">
        <v>203</v>
      </c>
      <c r="R109" s="7" t="s">
        <v>183</v>
      </c>
      <c r="S109" s="2" t="s">
        <v>183</v>
      </c>
      <c r="T109" s="2" t="s">
        <v>183</v>
      </c>
      <c r="U109">
        <v>38</v>
      </c>
      <c r="V109">
        <v>1</v>
      </c>
      <c r="W109">
        <v>12</v>
      </c>
      <c r="X109" t="s">
        <v>183</v>
      </c>
      <c r="Y109" s="2" t="s">
        <v>183</v>
      </c>
      <c r="Z109" s="2" t="s">
        <v>183</v>
      </c>
      <c r="AA109" s="2" t="s">
        <v>183</v>
      </c>
      <c r="AB109">
        <v>13</v>
      </c>
      <c r="AC109">
        <v>8</v>
      </c>
      <c r="AD109">
        <v>0</v>
      </c>
      <c r="AE109" s="2" t="s">
        <v>184</v>
      </c>
      <c r="AF109" s="2" t="s">
        <v>183</v>
      </c>
      <c r="AG109" s="2" t="s">
        <v>184</v>
      </c>
      <c r="AH109" t="s">
        <v>81</v>
      </c>
      <c r="AI109" s="8" t="s">
        <v>183</v>
      </c>
      <c r="AJ109" s="9" t="s">
        <v>183</v>
      </c>
    </row>
    <row r="110" spans="1:36" x14ac:dyDescent="0.3">
      <c r="A110" s="3" t="s">
        <v>7</v>
      </c>
      <c r="B110">
        <v>107544</v>
      </c>
      <c r="C110">
        <v>109</v>
      </c>
      <c r="D110" t="s">
        <v>181</v>
      </c>
      <c r="E110" s="2" t="s">
        <v>184</v>
      </c>
      <c r="F110" s="2" t="s">
        <v>184</v>
      </c>
      <c r="G110" s="2" t="s">
        <v>183</v>
      </c>
      <c r="H110" s="2" t="s">
        <v>184</v>
      </c>
      <c r="I110" s="2" t="s">
        <v>16</v>
      </c>
      <c r="J110" s="2" t="s">
        <v>16</v>
      </c>
      <c r="K110" s="8" t="s">
        <v>184</v>
      </c>
      <c r="L110" s="2"/>
      <c r="M110" s="2" t="s">
        <v>60</v>
      </c>
      <c r="N110" t="s">
        <v>186</v>
      </c>
      <c r="O110" s="2" t="s">
        <v>188</v>
      </c>
      <c r="P110" s="128">
        <v>-1.9152219297449395</v>
      </c>
      <c r="Q110" s="128" t="s">
        <v>203</v>
      </c>
      <c r="R110" s="7" t="s">
        <v>185</v>
      </c>
      <c r="S110" s="2" t="s">
        <v>184</v>
      </c>
      <c r="T110" s="2" t="s">
        <v>183</v>
      </c>
      <c r="U110">
        <v>37</v>
      </c>
      <c r="V110">
        <v>0</v>
      </c>
      <c r="W110">
        <v>17</v>
      </c>
      <c r="X110" t="s">
        <v>183</v>
      </c>
      <c r="Y110" s="2" t="s">
        <v>184</v>
      </c>
      <c r="Z110" s="2" t="s">
        <v>184</v>
      </c>
      <c r="AA110" s="2" t="s">
        <v>184</v>
      </c>
      <c r="AB110">
        <v>5</v>
      </c>
      <c r="AC110">
        <v>3</v>
      </c>
      <c r="AD110">
        <v>0</v>
      </c>
      <c r="AE110" s="2" t="s">
        <v>183</v>
      </c>
      <c r="AF110" s="2" t="s">
        <v>184</v>
      </c>
      <c r="AG110" s="2" t="s">
        <v>183</v>
      </c>
      <c r="AH110" t="s">
        <v>81</v>
      </c>
      <c r="AI110" s="8" t="s">
        <v>183</v>
      </c>
      <c r="AJ110" s="9" t="s">
        <v>183</v>
      </c>
    </row>
    <row r="111" spans="1:36" x14ac:dyDescent="0.3">
      <c r="A111" s="3" t="s">
        <v>7</v>
      </c>
      <c r="B111">
        <v>107552</v>
      </c>
      <c r="C111">
        <v>110</v>
      </c>
      <c r="D111" t="s">
        <v>181</v>
      </c>
      <c r="E111" s="2" t="s">
        <v>183</v>
      </c>
      <c r="F111" s="2" t="s">
        <v>183</v>
      </c>
      <c r="G111" s="2" t="s">
        <v>183</v>
      </c>
      <c r="H111" s="2" t="s">
        <v>183</v>
      </c>
      <c r="I111" s="2" t="s">
        <v>15</v>
      </c>
      <c r="J111" s="2" t="s">
        <v>15</v>
      </c>
      <c r="K111" s="8" t="s">
        <v>183</v>
      </c>
      <c r="L111" s="2"/>
      <c r="M111" s="2" t="s">
        <v>60</v>
      </c>
      <c r="N111" t="s">
        <v>187</v>
      </c>
      <c r="O111" s="3" t="s">
        <v>189</v>
      </c>
      <c r="P111" s="130">
        <v>-1.5357476393068381</v>
      </c>
      <c r="Q111" s="130" t="s">
        <v>203</v>
      </c>
      <c r="R111" s="7" t="s">
        <v>184</v>
      </c>
      <c r="S111" s="2" t="s">
        <v>183</v>
      </c>
      <c r="T111" s="2" t="s">
        <v>184</v>
      </c>
      <c r="U111">
        <v>10</v>
      </c>
      <c r="V111">
        <v>0</v>
      </c>
      <c r="W111">
        <v>13</v>
      </c>
      <c r="X111" t="s">
        <v>183</v>
      </c>
      <c r="Y111" s="2" t="s">
        <v>183</v>
      </c>
      <c r="Z111" s="2" t="s">
        <v>183</v>
      </c>
      <c r="AA111" s="2" t="s">
        <v>183</v>
      </c>
      <c r="AB111">
        <v>15</v>
      </c>
      <c r="AC111">
        <v>7</v>
      </c>
      <c r="AD111">
        <v>0</v>
      </c>
      <c r="AE111" s="2" t="s">
        <v>183</v>
      </c>
      <c r="AF111" s="2" t="s">
        <v>183</v>
      </c>
      <c r="AG111" s="2" t="s">
        <v>185</v>
      </c>
      <c r="AH111" t="s">
        <v>80</v>
      </c>
      <c r="AI111" s="8" t="s">
        <v>184</v>
      </c>
      <c r="AJ111" s="9" t="s">
        <v>184</v>
      </c>
    </row>
    <row r="112" spans="1:36" x14ac:dyDescent="0.3">
      <c r="A112" s="3" t="s">
        <v>7</v>
      </c>
      <c r="B112">
        <v>107560</v>
      </c>
      <c r="C112">
        <v>111</v>
      </c>
      <c r="D112" t="s">
        <v>181</v>
      </c>
      <c r="E112" s="2" t="s">
        <v>183</v>
      </c>
      <c r="F112" s="2" t="s">
        <v>183</v>
      </c>
      <c r="G112" s="2" t="s">
        <v>184</v>
      </c>
      <c r="H112" s="2" t="s">
        <v>183</v>
      </c>
      <c r="I112" s="2" t="s">
        <v>15</v>
      </c>
      <c r="J112" s="2" t="s">
        <v>12</v>
      </c>
      <c r="K112" s="8" t="s">
        <v>183</v>
      </c>
      <c r="L112" s="2" t="s">
        <v>61</v>
      </c>
      <c r="M112" s="2"/>
      <c r="N112" t="s">
        <v>186</v>
      </c>
      <c r="O112" s="2" t="s">
        <v>189</v>
      </c>
      <c r="P112" s="128">
        <v>4.7909929332854227E-2</v>
      </c>
      <c r="Q112" s="128" t="s">
        <v>203</v>
      </c>
      <c r="R112" s="7" t="s">
        <v>183</v>
      </c>
      <c r="S112" s="2" t="s">
        <v>183</v>
      </c>
      <c r="T112" s="2" t="s">
        <v>184</v>
      </c>
      <c r="U112">
        <v>0</v>
      </c>
      <c r="V112">
        <v>0</v>
      </c>
      <c r="W112">
        <v>2</v>
      </c>
      <c r="X112" t="s">
        <v>183</v>
      </c>
      <c r="Y112" s="2" t="s">
        <v>184</v>
      </c>
      <c r="Z112" s="2" t="s">
        <v>183</v>
      </c>
      <c r="AA112" s="2" t="s">
        <v>184</v>
      </c>
      <c r="AB112">
        <v>0</v>
      </c>
      <c r="AC112">
        <v>0</v>
      </c>
      <c r="AD112">
        <v>0</v>
      </c>
      <c r="AE112" s="2" t="s">
        <v>183</v>
      </c>
      <c r="AF112" s="2" t="s">
        <v>184</v>
      </c>
      <c r="AG112" s="2" t="s">
        <v>183</v>
      </c>
      <c r="AH112" t="s">
        <v>81</v>
      </c>
      <c r="AI112" t="s">
        <v>183</v>
      </c>
      <c r="AJ112" s="1" t="s">
        <v>184</v>
      </c>
    </row>
    <row r="113" spans="1:36" hidden="1" x14ac:dyDescent="0.3">
      <c r="A113" s="3" t="s">
        <v>7</v>
      </c>
      <c r="B113">
        <v>107572</v>
      </c>
      <c r="C113">
        <v>112</v>
      </c>
      <c r="D113" t="s">
        <v>181</v>
      </c>
      <c r="E113" s="2" t="s">
        <v>184</v>
      </c>
      <c r="F113" s="2" t="s">
        <v>184</v>
      </c>
      <c r="G113" s="2" t="s">
        <v>184</v>
      </c>
      <c r="H113" s="3" t="s">
        <v>183</v>
      </c>
      <c r="I113" s="2" t="s">
        <v>12</v>
      </c>
      <c r="J113" s="2" t="s">
        <v>16</v>
      </c>
      <c r="K113" s="8" t="s">
        <v>183</v>
      </c>
      <c r="L113" s="2" t="s">
        <v>60</v>
      </c>
      <c r="M113" s="2"/>
      <c r="N113" t="s">
        <v>186</v>
      </c>
      <c r="O113" s="2" t="s">
        <v>189</v>
      </c>
      <c r="P113" s="128">
        <v>-1.1396660778391932</v>
      </c>
      <c r="Q113" s="128" t="s">
        <v>201</v>
      </c>
      <c r="R113" s="7" t="s">
        <v>183</v>
      </c>
      <c r="S113" s="2" t="s">
        <v>184</v>
      </c>
      <c r="T113" s="2" t="s">
        <v>184</v>
      </c>
      <c r="U113">
        <v>46</v>
      </c>
      <c r="V113">
        <v>0</v>
      </c>
      <c r="W113">
        <v>30</v>
      </c>
      <c r="X113" t="s">
        <v>184</v>
      </c>
      <c r="Y113" s="2" t="s">
        <v>184</v>
      </c>
      <c r="Z113" s="2" t="s">
        <v>184</v>
      </c>
      <c r="AA113" s="2" t="s">
        <v>184</v>
      </c>
      <c r="AB113">
        <v>1</v>
      </c>
      <c r="AC113">
        <v>0</v>
      </c>
      <c r="AD113">
        <v>0</v>
      </c>
      <c r="AE113" s="2" t="s">
        <v>184</v>
      </c>
      <c r="AF113" s="2" t="s">
        <v>184</v>
      </c>
      <c r="AG113" s="2" t="s">
        <v>183</v>
      </c>
      <c r="AH113" t="s">
        <v>81</v>
      </c>
      <c r="AI113" s="8" t="s">
        <v>183</v>
      </c>
      <c r="AJ113" s="9" t="s">
        <v>184</v>
      </c>
    </row>
    <row r="114" spans="1:36" x14ac:dyDescent="0.3">
      <c r="A114" s="3" t="s">
        <v>7</v>
      </c>
      <c r="B114">
        <v>107583</v>
      </c>
      <c r="C114">
        <v>113</v>
      </c>
      <c r="D114" t="s">
        <v>181</v>
      </c>
      <c r="E114" s="2" t="s">
        <v>183</v>
      </c>
      <c r="F114" s="2" t="s">
        <v>184</v>
      </c>
      <c r="G114" s="2" t="s">
        <v>184</v>
      </c>
      <c r="H114" s="3" t="s">
        <v>183</v>
      </c>
      <c r="I114" s="2" t="s">
        <v>12</v>
      </c>
      <c r="J114" s="2" t="s">
        <v>13</v>
      </c>
      <c r="K114" s="8" t="s">
        <v>183</v>
      </c>
      <c r="L114" s="2" t="s">
        <v>60</v>
      </c>
      <c r="M114" s="2"/>
      <c r="N114" t="s">
        <v>186</v>
      </c>
      <c r="O114" s="2" t="s">
        <v>189</v>
      </c>
      <c r="P114" s="128">
        <v>-0.8192597915918074</v>
      </c>
      <c r="Q114" s="128" t="s">
        <v>203</v>
      </c>
      <c r="R114" s="7" t="s">
        <v>183</v>
      </c>
      <c r="S114" s="2" t="s">
        <v>184</v>
      </c>
      <c r="T114" s="2" t="s">
        <v>184</v>
      </c>
      <c r="U114">
        <v>49</v>
      </c>
      <c r="V114">
        <v>0</v>
      </c>
      <c r="W114">
        <v>29</v>
      </c>
      <c r="X114" t="s">
        <v>184</v>
      </c>
      <c r="Y114" s="2" t="s">
        <v>184</v>
      </c>
      <c r="Z114" s="2" t="s">
        <v>184</v>
      </c>
      <c r="AA114" s="2" t="s">
        <v>184</v>
      </c>
      <c r="AB114">
        <v>16</v>
      </c>
      <c r="AC114">
        <v>6</v>
      </c>
      <c r="AD114">
        <v>0</v>
      </c>
      <c r="AE114" s="2" t="s">
        <v>184</v>
      </c>
      <c r="AF114" s="2" t="s">
        <v>184</v>
      </c>
      <c r="AG114" s="2" t="s">
        <v>183</v>
      </c>
      <c r="AH114" t="s">
        <v>81</v>
      </c>
      <c r="AI114" s="8" t="s">
        <v>183</v>
      </c>
      <c r="AJ114" s="9" t="s">
        <v>184</v>
      </c>
    </row>
    <row r="115" spans="1:36" x14ac:dyDescent="0.3">
      <c r="A115" s="2" t="s">
        <v>8</v>
      </c>
      <c r="B115">
        <v>107630</v>
      </c>
      <c r="C115">
        <v>114</v>
      </c>
      <c r="D115" t="s">
        <v>182</v>
      </c>
      <c r="E115" s="2" t="s">
        <v>184</v>
      </c>
      <c r="F115" s="2" t="s">
        <v>184</v>
      </c>
      <c r="G115" s="2" t="s">
        <v>184</v>
      </c>
      <c r="H115" s="3" t="s">
        <v>183</v>
      </c>
      <c r="I115" s="2" t="s">
        <v>14</v>
      </c>
      <c r="J115" s="2" t="s">
        <v>13</v>
      </c>
      <c r="K115" s="8" t="s">
        <v>183</v>
      </c>
      <c r="L115" s="2"/>
      <c r="M115" s="2" t="s">
        <v>60</v>
      </c>
      <c r="N115" t="s">
        <v>187</v>
      </c>
      <c r="O115" s="3" t="s">
        <v>188</v>
      </c>
      <c r="P115" s="130">
        <v>0.95353305344054651</v>
      </c>
      <c r="Q115" s="130" t="s">
        <v>203</v>
      </c>
      <c r="R115" s="7" t="s">
        <v>183</v>
      </c>
      <c r="S115" s="2" t="s">
        <v>184</v>
      </c>
      <c r="T115" s="2" t="s">
        <v>184</v>
      </c>
      <c r="U115">
        <v>4</v>
      </c>
      <c r="V115">
        <v>0</v>
      </c>
      <c r="W115">
        <v>1</v>
      </c>
      <c r="X115" t="s">
        <v>184</v>
      </c>
      <c r="Y115" s="2" t="s">
        <v>184</v>
      </c>
      <c r="Z115" s="2" t="s">
        <v>184</v>
      </c>
      <c r="AA115" s="2" t="s">
        <v>184</v>
      </c>
      <c r="AB115">
        <v>0</v>
      </c>
      <c r="AC115">
        <v>0</v>
      </c>
      <c r="AD115">
        <v>0</v>
      </c>
      <c r="AE115" s="2" t="s">
        <v>184</v>
      </c>
      <c r="AF115" s="2" t="s">
        <v>184</v>
      </c>
      <c r="AG115" s="2" t="s">
        <v>184</v>
      </c>
      <c r="AH115" t="s">
        <v>81</v>
      </c>
      <c r="AI115" s="8" t="s">
        <v>183</v>
      </c>
      <c r="AJ115" s="9" t="s">
        <v>184</v>
      </c>
    </row>
    <row r="116" spans="1:36" x14ac:dyDescent="0.3">
      <c r="A116" s="3" t="s">
        <v>7</v>
      </c>
      <c r="B116">
        <v>107631</v>
      </c>
      <c r="C116">
        <v>115</v>
      </c>
      <c r="D116" t="s">
        <v>182</v>
      </c>
      <c r="E116" s="2" t="s">
        <v>183</v>
      </c>
      <c r="F116" s="2" t="s">
        <v>183</v>
      </c>
      <c r="G116" s="2" t="s">
        <v>184</v>
      </c>
      <c r="H116" s="2" t="s">
        <v>183</v>
      </c>
      <c r="I116" s="2" t="s">
        <v>15</v>
      </c>
      <c r="J116" s="2" t="s">
        <v>16</v>
      </c>
      <c r="K116" s="8" t="s">
        <v>183</v>
      </c>
      <c r="L116" s="2"/>
      <c r="M116" s="2" t="s">
        <v>61</v>
      </c>
      <c r="N116" t="s">
        <v>187</v>
      </c>
      <c r="O116" s="2" t="s">
        <v>189</v>
      </c>
      <c r="P116" s="128">
        <v>8.6956521739130432E-2</v>
      </c>
      <c r="Q116" s="128" t="s">
        <v>203</v>
      </c>
      <c r="R116" s="6" t="s">
        <v>183</v>
      </c>
      <c r="S116" s="2" t="s">
        <v>183</v>
      </c>
      <c r="T116" s="2" t="s">
        <v>183</v>
      </c>
      <c r="U116">
        <v>28</v>
      </c>
      <c r="V116">
        <v>15</v>
      </c>
      <c r="W116">
        <v>19</v>
      </c>
      <c r="X116" t="s">
        <v>184</v>
      </c>
      <c r="Y116" s="2" t="s">
        <v>183</v>
      </c>
      <c r="Z116" s="2" t="s">
        <v>183</v>
      </c>
      <c r="AA116" s="2" t="s">
        <v>183</v>
      </c>
      <c r="AB116">
        <v>12</v>
      </c>
      <c r="AC116">
        <v>11</v>
      </c>
      <c r="AD116">
        <v>0</v>
      </c>
      <c r="AE116" s="2" t="s">
        <v>183</v>
      </c>
      <c r="AF116" s="2" t="s">
        <v>184</v>
      </c>
      <c r="AG116" s="2" t="s">
        <v>184</v>
      </c>
      <c r="AH116" t="s">
        <v>81</v>
      </c>
      <c r="AI116" s="8" t="s">
        <v>183</v>
      </c>
      <c r="AJ116" s="1" t="s">
        <v>183</v>
      </c>
    </row>
    <row r="117" spans="1:36" x14ac:dyDescent="0.3">
      <c r="A117" s="3" t="s">
        <v>7</v>
      </c>
      <c r="B117">
        <v>107800</v>
      </c>
      <c r="C117">
        <v>116</v>
      </c>
      <c r="D117" t="s">
        <v>181</v>
      </c>
      <c r="E117" s="2" t="s">
        <v>183</v>
      </c>
      <c r="F117" s="2" t="s">
        <v>183</v>
      </c>
      <c r="G117" s="2" t="s">
        <v>184</v>
      </c>
      <c r="H117" s="3" t="s">
        <v>183</v>
      </c>
      <c r="I117" s="2" t="s">
        <v>15</v>
      </c>
      <c r="J117" s="2" t="s">
        <v>13</v>
      </c>
      <c r="K117" s="8" t="s">
        <v>183</v>
      </c>
      <c r="L117" s="2"/>
      <c r="M117" s="2" t="s">
        <v>61</v>
      </c>
      <c r="N117" t="s">
        <v>186</v>
      </c>
      <c r="O117" s="2" t="s">
        <v>188</v>
      </c>
      <c r="P117" s="128">
        <v>-0.27475587569153087</v>
      </c>
      <c r="Q117" s="128" t="s">
        <v>203</v>
      </c>
      <c r="R117" s="7" t="s">
        <v>183</v>
      </c>
      <c r="S117" s="2" t="s">
        <v>183</v>
      </c>
      <c r="T117" s="2" t="s">
        <v>184</v>
      </c>
      <c r="U117">
        <v>23</v>
      </c>
      <c r="V117">
        <v>11</v>
      </c>
      <c r="W117">
        <v>3</v>
      </c>
      <c r="X117" t="s">
        <v>184</v>
      </c>
      <c r="Y117" s="2" t="s">
        <v>183</v>
      </c>
      <c r="Z117" s="2" t="s">
        <v>183</v>
      </c>
      <c r="AA117" s="2" t="s">
        <v>184</v>
      </c>
      <c r="AB117">
        <v>3</v>
      </c>
      <c r="AC117">
        <v>0</v>
      </c>
      <c r="AD117">
        <v>0</v>
      </c>
      <c r="AE117" s="2" t="s">
        <v>183</v>
      </c>
      <c r="AF117" s="2" t="s">
        <v>184</v>
      </c>
      <c r="AG117" s="2" t="s">
        <v>183</v>
      </c>
      <c r="AH117" t="s">
        <v>80</v>
      </c>
      <c r="AI117" s="8" t="s">
        <v>183</v>
      </c>
      <c r="AJ117" s="1" t="s">
        <v>183</v>
      </c>
    </row>
    <row r="118" spans="1:36" x14ac:dyDescent="0.3">
      <c r="A118" s="3" t="s">
        <v>7</v>
      </c>
      <c r="B118">
        <v>107815</v>
      </c>
      <c r="C118">
        <v>117</v>
      </c>
      <c r="D118" t="s">
        <v>182</v>
      </c>
      <c r="E118" s="2" t="s">
        <v>183</v>
      </c>
      <c r="F118" s="2" t="s">
        <v>184</v>
      </c>
      <c r="G118" s="2" t="s">
        <v>184</v>
      </c>
      <c r="H118" s="3" t="s">
        <v>183</v>
      </c>
      <c r="I118" s="2" t="s">
        <v>13</v>
      </c>
      <c r="J118" s="2" t="s">
        <v>13</v>
      </c>
      <c r="K118" s="8" t="s">
        <v>183</v>
      </c>
      <c r="L118" s="2" t="s">
        <v>60</v>
      </c>
      <c r="M118" s="2"/>
      <c r="N118" t="s">
        <v>186</v>
      </c>
      <c r="O118" s="2" t="s">
        <v>188</v>
      </c>
      <c r="P118" s="128">
        <v>-3.8762193940177006E-2</v>
      </c>
      <c r="Q118" s="128" t="s">
        <v>203</v>
      </c>
      <c r="R118" s="7" t="s">
        <v>183</v>
      </c>
      <c r="S118" s="2" t="s">
        <v>184</v>
      </c>
      <c r="T118" s="2" t="s">
        <v>184</v>
      </c>
      <c r="U118">
        <v>0</v>
      </c>
      <c r="V118">
        <v>0</v>
      </c>
      <c r="W118">
        <v>2</v>
      </c>
      <c r="X118" t="s">
        <v>184</v>
      </c>
      <c r="Y118" s="2" t="s">
        <v>184</v>
      </c>
      <c r="Z118" s="2" t="s">
        <v>184</v>
      </c>
      <c r="AA118" s="2" t="s">
        <v>184</v>
      </c>
      <c r="AB118">
        <v>3</v>
      </c>
      <c r="AC118">
        <v>0</v>
      </c>
      <c r="AD118">
        <v>0</v>
      </c>
      <c r="AE118" s="2" t="s">
        <v>184</v>
      </c>
      <c r="AF118" s="2" t="s">
        <v>184</v>
      </c>
      <c r="AG118" s="2" t="s">
        <v>185</v>
      </c>
      <c r="AH118" t="s">
        <v>81</v>
      </c>
      <c r="AI118" t="s">
        <v>183</v>
      </c>
      <c r="AJ118" s="1" t="s">
        <v>184</v>
      </c>
    </row>
    <row r="119" spans="1:36" hidden="1" x14ac:dyDescent="0.3">
      <c r="A119" s="3" t="s">
        <v>7</v>
      </c>
      <c r="B119">
        <v>107847</v>
      </c>
      <c r="C119">
        <v>118</v>
      </c>
      <c r="D119" t="s">
        <v>182</v>
      </c>
      <c r="E119" s="2" t="s">
        <v>184</v>
      </c>
      <c r="F119" s="2" t="s">
        <v>184</v>
      </c>
      <c r="G119" s="2" t="s">
        <v>184</v>
      </c>
      <c r="H119" s="3" t="s">
        <v>183</v>
      </c>
      <c r="I119" s="2" t="s">
        <v>16</v>
      </c>
      <c r="J119" s="2" t="s">
        <v>17</v>
      </c>
      <c r="K119" s="8" t="s">
        <v>183</v>
      </c>
      <c r="L119" s="2" t="s">
        <v>60</v>
      </c>
      <c r="M119" s="2" t="s">
        <v>162</v>
      </c>
      <c r="N119" t="s">
        <v>186</v>
      </c>
      <c r="O119" s="2" t="s">
        <v>188</v>
      </c>
      <c r="P119" s="128">
        <v>-2.3135221380135618</v>
      </c>
      <c r="Q119" s="128" t="s">
        <v>201</v>
      </c>
      <c r="R119" s="6" t="s">
        <v>184</v>
      </c>
      <c r="S119" s="2" t="s">
        <v>184</v>
      </c>
      <c r="T119" s="2" t="s">
        <v>183</v>
      </c>
      <c r="U119">
        <v>55</v>
      </c>
      <c r="V119">
        <v>0</v>
      </c>
      <c r="W119">
        <v>49</v>
      </c>
      <c r="X119" t="s">
        <v>183</v>
      </c>
      <c r="Y119" s="2" t="s">
        <v>184</v>
      </c>
      <c r="Z119" s="2" t="s">
        <v>184</v>
      </c>
      <c r="AA119" s="2" t="s">
        <v>184</v>
      </c>
      <c r="AB119">
        <v>22</v>
      </c>
      <c r="AC119">
        <v>19</v>
      </c>
      <c r="AD119">
        <v>0</v>
      </c>
      <c r="AE119" s="2" t="s">
        <v>184</v>
      </c>
      <c r="AF119" s="2" t="s">
        <v>184</v>
      </c>
      <c r="AG119" s="2" t="s">
        <v>183</v>
      </c>
      <c r="AH119" t="s">
        <v>80</v>
      </c>
      <c r="AI119" s="8" t="s">
        <v>183</v>
      </c>
      <c r="AJ119" s="9" t="s">
        <v>184</v>
      </c>
    </row>
    <row r="120" spans="1:36" hidden="1" x14ac:dyDescent="0.3">
      <c r="A120" s="3" t="s">
        <v>7</v>
      </c>
      <c r="B120">
        <v>107876</v>
      </c>
      <c r="C120">
        <v>119</v>
      </c>
      <c r="D120" t="s">
        <v>181</v>
      </c>
      <c r="E120" s="2" t="s">
        <v>184</v>
      </c>
      <c r="F120" s="2" t="s">
        <v>184</v>
      </c>
      <c r="G120" s="2" t="s">
        <v>184</v>
      </c>
      <c r="H120" s="3" t="s">
        <v>183</v>
      </c>
      <c r="I120" s="2" t="s">
        <v>16</v>
      </c>
      <c r="J120" s="2" t="s">
        <v>17</v>
      </c>
      <c r="K120" s="8" t="s">
        <v>183</v>
      </c>
      <c r="L120" s="2"/>
      <c r="M120" s="2" t="s">
        <v>60</v>
      </c>
      <c r="N120" t="s">
        <v>186</v>
      </c>
      <c r="O120" s="2" t="s">
        <v>188</v>
      </c>
      <c r="P120" s="128">
        <v>0.22510317228729834</v>
      </c>
      <c r="Q120" s="128" t="s">
        <v>201</v>
      </c>
      <c r="R120" s="6" t="s">
        <v>184</v>
      </c>
      <c r="S120" s="2" t="s">
        <v>184</v>
      </c>
      <c r="T120" s="2" t="s">
        <v>183</v>
      </c>
      <c r="U120">
        <v>39</v>
      </c>
      <c r="V120">
        <v>0</v>
      </c>
      <c r="W120">
        <v>0</v>
      </c>
      <c r="X120" t="s">
        <v>183</v>
      </c>
      <c r="Y120" s="2" t="s">
        <v>184</v>
      </c>
      <c r="Z120" s="2" t="s">
        <v>184</v>
      </c>
      <c r="AA120" s="2" t="s">
        <v>184</v>
      </c>
      <c r="AB120">
        <v>7</v>
      </c>
      <c r="AC120">
        <v>3</v>
      </c>
      <c r="AD120">
        <v>0</v>
      </c>
      <c r="AE120" s="2" t="s">
        <v>184</v>
      </c>
      <c r="AF120" s="2" t="s">
        <v>184</v>
      </c>
      <c r="AG120" s="2" t="s">
        <v>185</v>
      </c>
      <c r="AH120" t="s">
        <v>80</v>
      </c>
      <c r="AI120" s="8" t="s">
        <v>183</v>
      </c>
      <c r="AJ120" s="1" t="s">
        <v>184</v>
      </c>
    </row>
    <row r="121" spans="1:36" x14ac:dyDescent="0.3">
      <c r="A121" s="3" t="s">
        <v>7</v>
      </c>
      <c r="B121">
        <v>107880</v>
      </c>
      <c r="C121">
        <v>120</v>
      </c>
      <c r="D121" t="s">
        <v>181</v>
      </c>
      <c r="E121" s="2" t="s">
        <v>184</v>
      </c>
      <c r="F121" s="2" t="s">
        <v>184</v>
      </c>
      <c r="G121" s="2" t="s">
        <v>183</v>
      </c>
      <c r="H121" s="3" t="s">
        <v>183</v>
      </c>
      <c r="I121" s="2" t="s">
        <v>13</v>
      </c>
      <c r="J121" s="2" t="s">
        <v>15</v>
      </c>
      <c r="K121" s="8" t="s">
        <v>183</v>
      </c>
      <c r="L121" s="2"/>
      <c r="M121" s="2" t="s">
        <v>60</v>
      </c>
      <c r="N121" t="s">
        <v>187</v>
      </c>
      <c r="O121" s="2" t="s">
        <v>189</v>
      </c>
      <c r="P121" s="128">
        <v>-6.7018513864455051E-2</v>
      </c>
      <c r="Q121" s="128" t="s">
        <v>203</v>
      </c>
      <c r="R121" s="7" t="s">
        <v>183</v>
      </c>
      <c r="S121" s="2" t="s">
        <v>184</v>
      </c>
      <c r="T121" s="2" t="s">
        <v>184</v>
      </c>
      <c r="U121">
        <v>0</v>
      </c>
      <c r="V121">
        <v>0</v>
      </c>
      <c r="W121">
        <v>2</v>
      </c>
      <c r="X121" t="s">
        <v>184</v>
      </c>
      <c r="Y121" s="2" t="s">
        <v>183</v>
      </c>
      <c r="Z121" s="2" t="s">
        <v>184</v>
      </c>
      <c r="AA121" s="2" t="s">
        <v>184</v>
      </c>
      <c r="AB121">
        <v>4</v>
      </c>
      <c r="AC121">
        <v>3</v>
      </c>
      <c r="AD121">
        <v>0</v>
      </c>
      <c r="AE121" s="2" t="s">
        <v>184</v>
      </c>
      <c r="AF121" s="2" t="s">
        <v>185</v>
      </c>
      <c r="AG121" s="2" t="s">
        <v>185</v>
      </c>
      <c r="AH121" t="s">
        <v>80</v>
      </c>
      <c r="AI121" t="s">
        <v>184</v>
      </c>
      <c r="AJ121" s="1" t="s">
        <v>184</v>
      </c>
    </row>
    <row r="122" spans="1:36" x14ac:dyDescent="0.3">
      <c r="A122" s="3" t="s">
        <v>7</v>
      </c>
      <c r="B122">
        <v>107881</v>
      </c>
      <c r="C122">
        <v>121</v>
      </c>
      <c r="D122" t="s">
        <v>181</v>
      </c>
      <c r="E122" s="2" t="s">
        <v>183</v>
      </c>
      <c r="F122" s="2" t="s">
        <v>184</v>
      </c>
      <c r="G122" s="2" t="s">
        <v>184</v>
      </c>
      <c r="H122" s="2" t="s">
        <v>183</v>
      </c>
      <c r="I122" s="2" t="s">
        <v>12</v>
      </c>
      <c r="J122" s="2" t="s">
        <v>12</v>
      </c>
      <c r="K122" s="8" t="s">
        <v>184</v>
      </c>
      <c r="L122" s="2" t="s">
        <v>60</v>
      </c>
      <c r="M122" s="2"/>
      <c r="N122" t="s">
        <v>186</v>
      </c>
      <c r="O122" s="3" t="s">
        <v>189</v>
      </c>
      <c r="P122" s="130">
        <v>-1.1100832562442182</v>
      </c>
      <c r="Q122" s="130" t="s">
        <v>203</v>
      </c>
      <c r="R122" s="6" t="s">
        <v>183</v>
      </c>
      <c r="S122" s="2" t="s">
        <v>184</v>
      </c>
      <c r="T122" s="2" t="s">
        <v>184</v>
      </c>
      <c r="U122">
        <v>0</v>
      </c>
      <c r="V122">
        <v>0</v>
      </c>
      <c r="W122">
        <v>0</v>
      </c>
      <c r="X122" t="s">
        <v>184</v>
      </c>
      <c r="Y122" s="2" t="s">
        <v>184</v>
      </c>
      <c r="Z122" s="2" t="s">
        <v>184</v>
      </c>
      <c r="AA122" s="2" t="s">
        <v>184</v>
      </c>
      <c r="AB122">
        <v>0</v>
      </c>
      <c r="AC122">
        <v>0</v>
      </c>
      <c r="AD122">
        <v>0</v>
      </c>
      <c r="AE122" s="2" t="s">
        <v>184</v>
      </c>
      <c r="AF122" s="2" t="s">
        <v>184</v>
      </c>
      <c r="AG122" s="2" t="s">
        <v>184</v>
      </c>
      <c r="AH122" t="s">
        <v>81</v>
      </c>
      <c r="AI122" t="s">
        <v>183</v>
      </c>
      <c r="AJ122" s="1" t="s">
        <v>184</v>
      </c>
    </row>
    <row r="123" spans="1:36" x14ac:dyDescent="0.3">
      <c r="A123" s="3" t="s">
        <v>7</v>
      </c>
      <c r="B123">
        <v>107971</v>
      </c>
      <c r="C123">
        <v>122</v>
      </c>
      <c r="D123" t="s">
        <v>182</v>
      </c>
      <c r="E123" s="2" t="s">
        <v>183</v>
      </c>
      <c r="F123" s="2" t="s">
        <v>184</v>
      </c>
      <c r="G123" s="2" t="s">
        <v>183</v>
      </c>
      <c r="H123" s="3" t="s">
        <v>183</v>
      </c>
      <c r="I123" s="2" t="s">
        <v>16</v>
      </c>
      <c r="J123" s="2" t="s">
        <v>15</v>
      </c>
      <c r="K123" s="8" t="s">
        <v>184</v>
      </c>
      <c r="L123" s="2" t="s">
        <v>60</v>
      </c>
      <c r="M123" s="2"/>
      <c r="N123" t="s">
        <v>187</v>
      </c>
      <c r="O123" s="3" t="s">
        <v>188</v>
      </c>
      <c r="P123" s="130">
        <v>0.8650125199180515</v>
      </c>
      <c r="Q123" s="130" t="s">
        <v>203</v>
      </c>
      <c r="R123" s="7" t="s">
        <v>183</v>
      </c>
      <c r="S123" s="2" t="s">
        <v>183</v>
      </c>
      <c r="T123" s="2" t="s">
        <v>183</v>
      </c>
      <c r="U123">
        <v>0</v>
      </c>
      <c r="V123">
        <v>0</v>
      </c>
      <c r="W123">
        <v>1</v>
      </c>
      <c r="X123" t="s">
        <v>184</v>
      </c>
      <c r="Y123" s="2" t="s">
        <v>184</v>
      </c>
      <c r="Z123" s="2" t="s">
        <v>183</v>
      </c>
      <c r="AA123" s="2" t="s">
        <v>183</v>
      </c>
      <c r="AB123">
        <v>0</v>
      </c>
      <c r="AC123">
        <v>0</v>
      </c>
      <c r="AD123">
        <v>0</v>
      </c>
      <c r="AE123" s="2" t="s">
        <v>183</v>
      </c>
      <c r="AF123" s="2" t="s">
        <v>184</v>
      </c>
      <c r="AG123" s="2" t="s">
        <v>184</v>
      </c>
      <c r="AH123" t="s">
        <v>81</v>
      </c>
      <c r="AI123" t="s">
        <v>183</v>
      </c>
      <c r="AJ123" s="1" t="s">
        <v>183</v>
      </c>
    </row>
    <row r="124" spans="1:36" x14ac:dyDescent="0.3">
      <c r="A124" s="3" t="s">
        <v>7</v>
      </c>
      <c r="B124">
        <v>107990</v>
      </c>
      <c r="C124">
        <v>123</v>
      </c>
      <c r="D124" t="s">
        <v>182</v>
      </c>
      <c r="E124" s="2" t="s">
        <v>184</v>
      </c>
      <c r="F124" s="2" t="s">
        <v>184</v>
      </c>
      <c r="G124" s="2" t="s">
        <v>184</v>
      </c>
      <c r="H124" s="3" t="s">
        <v>183</v>
      </c>
      <c r="I124" s="2" t="s">
        <v>12</v>
      </c>
      <c r="J124" s="2" t="s">
        <v>14</v>
      </c>
      <c r="K124" s="8" t="s">
        <v>184</v>
      </c>
      <c r="L124" s="2" t="s">
        <v>162</v>
      </c>
      <c r="M124" s="2" t="s">
        <v>60</v>
      </c>
      <c r="N124" t="s">
        <v>186</v>
      </c>
      <c r="O124" s="2" t="s">
        <v>188</v>
      </c>
      <c r="P124" s="128">
        <v>-4.5867176301958912</v>
      </c>
      <c r="Q124" s="128" t="s">
        <v>203</v>
      </c>
      <c r="R124" s="7" t="s">
        <v>184</v>
      </c>
      <c r="S124" s="2" t="s">
        <v>184</v>
      </c>
      <c r="T124" s="2" t="s">
        <v>184</v>
      </c>
      <c r="U124">
        <v>45</v>
      </c>
      <c r="V124">
        <v>0</v>
      </c>
      <c r="W124">
        <v>133</v>
      </c>
      <c r="X124" t="s">
        <v>184</v>
      </c>
      <c r="Y124" s="2" t="s">
        <v>184</v>
      </c>
      <c r="Z124" s="2" t="s">
        <v>184</v>
      </c>
      <c r="AA124" s="2" t="s">
        <v>184</v>
      </c>
      <c r="AB124">
        <v>6</v>
      </c>
      <c r="AC124">
        <v>0</v>
      </c>
      <c r="AD124">
        <v>0</v>
      </c>
      <c r="AE124" s="2" t="s">
        <v>184</v>
      </c>
      <c r="AF124" s="2" t="s">
        <v>185</v>
      </c>
      <c r="AG124" s="2" t="s">
        <v>185</v>
      </c>
      <c r="AH124" t="s">
        <v>80</v>
      </c>
      <c r="AI124" t="s">
        <v>184</v>
      </c>
      <c r="AJ124" s="1" t="s">
        <v>184</v>
      </c>
    </row>
    <row r="125" spans="1:36" x14ac:dyDescent="0.3">
      <c r="A125" s="3" t="s">
        <v>7</v>
      </c>
      <c r="B125">
        <v>108042</v>
      </c>
      <c r="C125">
        <v>124</v>
      </c>
      <c r="D125" t="s">
        <v>181</v>
      </c>
      <c r="E125" s="2" t="s">
        <v>184</v>
      </c>
      <c r="F125" s="2" t="s">
        <v>184</v>
      </c>
      <c r="G125" s="2" t="s">
        <v>184</v>
      </c>
      <c r="H125" s="2" t="s">
        <v>183</v>
      </c>
      <c r="I125" s="2" t="s">
        <v>12</v>
      </c>
      <c r="J125" s="2" t="s">
        <v>13</v>
      </c>
      <c r="K125" s="8" t="s">
        <v>184</v>
      </c>
      <c r="L125" s="2" t="s">
        <v>61</v>
      </c>
      <c r="M125" s="2"/>
      <c r="N125" t="s">
        <v>186</v>
      </c>
      <c r="O125" s="2" t="s">
        <v>188</v>
      </c>
      <c r="P125" s="128">
        <v>-1.7743660731139494</v>
      </c>
      <c r="Q125" s="128" t="s">
        <v>203</v>
      </c>
      <c r="R125" s="7" t="s">
        <v>183</v>
      </c>
      <c r="S125" s="2" t="s">
        <v>184</v>
      </c>
      <c r="T125" s="2" t="s">
        <v>184</v>
      </c>
      <c r="U125">
        <v>0</v>
      </c>
      <c r="V125">
        <v>0</v>
      </c>
      <c r="W125">
        <v>5</v>
      </c>
      <c r="X125" t="s">
        <v>184</v>
      </c>
      <c r="Y125" s="2" t="s">
        <v>184</v>
      </c>
      <c r="Z125" s="2" t="s">
        <v>183</v>
      </c>
      <c r="AA125" s="2" t="s">
        <v>184</v>
      </c>
      <c r="AB125">
        <v>6</v>
      </c>
      <c r="AC125">
        <v>6</v>
      </c>
      <c r="AD125">
        <v>0</v>
      </c>
      <c r="AE125" s="2" t="s">
        <v>184</v>
      </c>
      <c r="AF125" s="2" t="s">
        <v>184</v>
      </c>
      <c r="AG125" s="2" t="s">
        <v>184</v>
      </c>
      <c r="AH125" t="s">
        <v>80</v>
      </c>
      <c r="AI125" t="s">
        <v>183</v>
      </c>
      <c r="AJ125" s="1" t="s">
        <v>184</v>
      </c>
    </row>
    <row r="126" spans="1:36" x14ac:dyDescent="0.3">
      <c r="A126" s="3" t="s">
        <v>7</v>
      </c>
      <c r="B126">
        <v>108050</v>
      </c>
      <c r="C126">
        <v>125</v>
      </c>
      <c r="D126" t="s">
        <v>182</v>
      </c>
      <c r="E126" s="2" t="s">
        <v>184</v>
      </c>
      <c r="F126" s="2" t="s">
        <v>184</v>
      </c>
      <c r="G126" s="2" t="s">
        <v>184</v>
      </c>
      <c r="H126" s="3" t="s">
        <v>185</v>
      </c>
      <c r="I126" s="2" t="s">
        <v>15</v>
      </c>
      <c r="J126" s="2" t="s">
        <v>14</v>
      </c>
      <c r="K126" s="8" t="s">
        <v>183</v>
      </c>
      <c r="L126" s="2" t="s">
        <v>60</v>
      </c>
      <c r="M126" s="2" t="s">
        <v>162</v>
      </c>
      <c r="N126" t="s">
        <v>186</v>
      </c>
      <c r="O126" s="2" t="s">
        <v>188</v>
      </c>
      <c r="P126" s="128">
        <v>-2.4365709176260197</v>
      </c>
      <c r="Q126" s="128" t="s">
        <v>203</v>
      </c>
      <c r="R126" s="7" t="s">
        <v>185</v>
      </c>
      <c r="S126" s="2" t="s">
        <v>184</v>
      </c>
      <c r="T126" s="2" t="s">
        <v>184</v>
      </c>
      <c r="U126">
        <v>38</v>
      </c>
      <c r="V126">
        <v>16</v>
      </c>
      <c r="W126">
        <v>3</v>
      </c>
      <c r="X126" t="s">
        <v>183</v>
      </c>
      <c r="Y126" s="2" t="s">
        <v>184</v>
      </c>
      <c r="Z126" s="2" t="s">
        <v>184</v>
      </c>
      <c r="AA126" s="2" t="s">
        <v>184</v>
      </c>
      <c r="AB126">
        <v>9</v>
      </c>
      <c r="AC126">
        <v>0</v>
      </c>
      <c r="AD126">
        <v>0</v>
      </c>
      <c r="AE126" s="2" t="s">
        <v>184</v>
      </c>
      <c r="AF126" s="2" t="s">
        <v>184</v>
      </c>
      <c r="AG126" s="2" t="s">
        <v>184</v>
      </c>
      <c r="AH126" t="s">
        <v>81</v>
      </c>
      <c r="AI126" s="8" t="s">
        <v>183</v>
      </c>
      <c r="AJ126" s="9" t="s">
        <v>183</v>
      </c>
    </row>
    <row r="127" spans="1:36" x14ac:dyDescent="0.3">
      <c r="A127" s="3" t="s">
        <v>7</v>
      </c>
      <c r="B127">
        <v>108121</v>
      </c>
      <c r="C127">
        <v>126</v>
      </c>
      <c r="D127" t="s">
        <v>182</v>
      </c>
      <c r="E127" s="2" t="s">
        <v>183</v>
      </c>
      <c r="F127" s="2" t="s">
        <v>184</v>
      </c>
      <c r="G127" s="2" t="s">
        <v>184</v>
      </c>
      <c r="H127" s="2" t="s">
        <v>183</v>
      </c>
      <c r="I127" s="2" t="s">
        <v>12</v>
      </c>
      <c r="J127" s="2" t="s">
        <v>13</v>
      </c>
      <c r="K127" s="8" t="s">
        <v>184</v>
      </c>
      <c r="L127" s="2" t="s">
        <v>61</v>
      </c>
      <c r="M127" s="2"/>
      <c r="N127" t="s">
        <v>186</v>
      </c>
      <c r="O127" s="2" t="s">
        <v>188</v>
      </c>
      <c r="P127" s="128">
        <v>-0.39010885295413072</v>
      </c>
      <c r="Q127" s="128" t="s">
        <v>203</v>
      </c>
      <c r="R127" s="6" t="s">
        <v>185</v>
      </c>
      <c r="S127" s="2" t="s">
        <v>184</v>
      </c>
      <c r="T127" s="2" t="s">
        <v>184</v>
      </c>
      <c r="U127">
        <v>0</v>
      </c>
      <c r="V127">
        <v>0</v>
      </c>
      <c r="W127">
        <v>3</v>
      </c>
      <c r="X127" t="s">
        <v>184</v>
      </c>
      <c r="Y127" s="2" t="s">
        <v>184</v>
      </c>
      <c r="Z127" s="2" t="s">
        <v>184</v>
      </c>
      <c r="AA127" s="2" t="s">
        <v>184</v>
      </c>
      <c r="AB127">
        <v>2</v>
      </c>
      <c r="AC127">
        <v>0</v>
      </c>
      <c r="AD127">
        <v>0</v>
      </c>
      <c r="AE127" s="2" t="s">
        <v>184</v>
      </c>
      <c r="AF127" s="2" t="s">
        <v>184</v>
      </c>
      <c r="AG127" s="2" t="s">
        <v>183</v>
      </c>
      <c r="AH127" t="s">
        <v>81</v>
      </c>
      <c r="AI127" t="s">
        <v>183</v>
      </c>
      <c r="AJ127" s="1" t="s">
        <v>184</v>
      </c>
    </row>
    <row r="128" spans="1:36" x14ac:dyDescent="0.3">
      <c r="A128" s="3" t="s">
        <v>7</v>
      </c>
      <c r="B128">
        <v>108156</v>
      </c>
      <c r="C128">
        <v>127</v>
      </c>
      <c r="D128" t="s">
        <v>181</v>
      </c>
      <c r="E128" s="2" t="s">
        <v>183</v>
      </c>
      <c r="F128" s="2" t="s">
        <v>184</v>
      </c>
      <c r="G128" s="2" t="s">
        <v>184</v>
      </c>
      <c r="H128" s="3" t="s">
        <v>183</v>
      </c>
      <c r="I128" s="2" t="s">
        <v>12</v>
      </c>
      <c r="J128" s="2" t="s">
        <v>14</v>
      </c>
      <c r="K128" s="8" t="s">
        <v>184</v>
      </c>
      <c r="L128" s="2"/>
      <c r="M128" s="2" t="s">
        <v>60</v>
      </c>
      <c r="N128" t="s">
        <v>187</v>
      </c>
      <c r="O128" s="2" t="s">
        <v>189</v>
      </c>
      <c r="P128" s="128">
        <v>0.71541114849039722</v>
      </c>
      <c r="Q128" s="128" t="s">
        <v>203</v>
      </c>
      <c r="R128" s="7" t="s">
        <v>183</v>
      </c>
      <c r="S128" s="2" t="s">
        <v>183</v>
      </c>
      <c r="T128" s="2" t="s">
        <v>184</v>
      </c>
      <c r="U128">
        <v>39</v>
      </c>
      <c r="V128">
        <v>0</v>
      </c>
      <c r="W128">
        <v>5</v>
      </c>
      <c r="X128" t="s">
        <v>183</v>
      </c>
      <c r="Y128" s="2" t="s">
        <v>183</v>
      </c>
      <c r="Z128" s="2" t="s">
        <v>184</v>
      </c>
      <c r="AA128" s="2" t="s">
        <v>183</v>
      </c>
      <c r="AB128">
        <v>4</v>
      </c>
      <c r="AC128">
        <v>0</v>
      </c>
      <c r="AD128">
        <v>0</v>
      </c>
      <c r="AE128" s="2" t="s">
        <v>183</v>
      </c>
      <c r="AF128" s="2" t="s">
        <v>183</v>
      </c>
      <c r="AG128" s="2" t="s">
        <v>183</v>
      </c>
      <c r="AH128" t="s">
        <v>81</v>
      </c>
      <c r="AI128" s="8" t="s">
        <v>183</v>
      </c>
      <c r="AJ128" s="1" t="s">
        <v>184</v>
      </c>
    </row>
    <row r="129" spans="1:36" x14ac:dyDescent="0.3">
      <c r="A129" s="3" t="s">
        <v>7</v>
      </c>
      <c r="B129">
        <v>108167</v>
      </c>
      <c r="C129">
        <v>128</v>
      </c>
      <c r="D129" t="s">
        <v>182</v>
      </c>
      <c r="E129" s="2" t="s">
        <v>183</v>
      </c>
      <c r="F129" s="2" t="s">
        <v>183</v>
      </c>
      <c r="G129" s="2" t="s">
        <v>183</v>
      </c>
      <c r="H129" s="3" t="s">
        <v>183</v>
      </c>
      <c r="I129" s="2" t="s">
        <v>17</v>
      </c>
      <c r="J129" s="2" t="s">
        <v>12</v>
      </c>
      <c r="K129" s="8" t="s">
        <v>183</v>
      </c>
      <c r="L129" s="2" t="s">
        <v>60</v>
      </c>
      <c r="M129" s="2"/>
      <c r="N129" t="s">
        <v>187</v>
      </c>
      <c r="O129" s="3" t="s">
        <v>189</v>
      </c>
      <c r="P129" s="130">
        <v>-0.51374750261630675</v>
      </c>
      <c r="Q129" s="130" t="s">
        <v>203</v>
      </c>
      <c r="R129" s="7" t="s">
        <v>183</v>
      </c>
      <c r="S129" s="2" t="s">
        <v>183</v>
      </c>
      <c r="T129" s="2" t="s">
        <v>183</v>
      </c>
      <c r="U129">
        <v>93</v>
      </c>
      <c r="V129">
        <v>0</v>
      </c>
      <c r="W129">
        <v>58</v>
      </c>
      <c r="X129" t="s">
        <v>184</v>
      </c>
      <c r="Y129" s="2" t="s">
        <v>184</v>
      </c>
      <c r="Z129" s="2" t="s">
        <v>184</v>
      </c>
      <c r="AA129" s="2" t="s">
        <v>183</v>
      </c>
      <c r="AB129">
        <v>11</v>
      </c>
      <c r="AC129">
        <v>0</v>
      </c>
      <c r="AD129">
        <v>0</v>
      </c>
      <c r="AE129" s="2" t="s">
        <v>183</v>
      </c>
      <c r="AF129" s="2" t="s">
        <v>184</v>
      </c>
      <c r="AG129" s="2" t="s">
        <v>184</v>
      </c>
      <c r="AH129" t="s">
        <v>80</v>
      </c>
      <c r="AI129" s="8" t="s">
        <v>183</v>
      </c>
      <c r="AJ129" s="1" t="s">
        <v>183</v>
      </c>
    </row>
    <row r="130" spans="1:36" x14ac:dyDescent="0.3">
      <c r="A130" s="3" t="s">
        <v>7</v>
      </c>
      <c r="B130">
        <v>108171</v>
      </c>
      <c r="C130">
        <v>129</v>
      </c>
      <c r="D130" t="s">
        <v>182</v>
      </c>
      <c r="E130" s="2" t="s">
        <v>183</v>
      </c>
      <c r="F130" s="2" t="s">
        <v>183</v>
      </c>
      <c r="G130" s="2" t="s">
        <v>184</v>
      </c>
      <c r="H130" s="3" t="s">
        <v>183</v>
      </c>
      <c r="I130" s="2" t="s">
        <v>17</v>
      </c>
      <c r="J130" s="2" t="s">
        <v>15</v>
      </c>
      <c r="K130" s="8" t="s">
        <v>183</v>
      </c>
      <c r="L130" s="2"/>
      <c r="M130" s="2" t="s">
        <v>60</v>
      </c>
      <c r="N130" t="s">
        <v>187</v>
      </c>
      <c r="O130" s="2" t="s">
        <v>189</v>
      </c>
      <c r="P130" s="128">
        <v>-0.54792570981285138</v>
      </c>
      <c r="Q130" s="128" t="s">
        <v>203</v>
      </c>
      <c r="R130" s="6" t="s">
        <v>183</v>
      </c>
      <c r="S130" s="2" t="s">
        <v>183</v>
      </c>
      <c r="T130" s="2" t="s">
        <v>183</v>
      </c>
      <c r="U130">
        <v>30</v>
      </c>
      <c r="V130">
        <v>0</v>
      </c>
      <c r="W130">
        <v>8</v>
      </c>
      <c r="X130" t="s">
        <v>184</v>
      </c>
      <c r="Y130" s="2" t="s">
        <v>184</v>
      </c>
      <c r="Z130" s="2" t="s">
        <v>183</v>
      </c>
      <c r="AA130" s="2" t="s">
        <v>183</v>
      </c>
      <c r="AB130">
        <v>8</v>
      </c>
      <c r="AC130">
        <v>4</v>
      </c>
      <c r="AD130">
        <v>0</v>
      </c>
      <c r="AE130" s="2" t="s">
        <v>184</v>
      </c>
      <c r="AF130" s="2" t="s">
        <v>184</v>
      </c>
      <c r="AG130" s="2" t="s">
        <v>184</v>
      </c>
      <c r="AH130" t="s">
        <v>82</v>
      </c>
      <c r="AI130" s="8" t="s">
        <v>183</v>
      </c>
      <c r="AJ130" s="9" t="s">
        <v>183</v>
      </c>
    </row>
    <row r="131" spans="1:36" hidden="1" x14ac:dyDescent="0.3">
      <c r="A131" s="3" t="s">
        <v>7</v>
      </c>
      <c r="B131">
        <v>108191</v>
      </c>
      <c r="C131">
        <v>130</v>
      </c>
      <c r="D131" t="s">
        <v>181</v>
      </c>
      <c r="E131" s="2" t="s">
        <v>184</v>
      </c>
      <c r="F131" s="2" t="s">
        <v>184</v>
      </c>
      <c r="G131" s="2" t="s">
        <v>184</v>
      </c>
      <c r="H131" s="3" t="s">
        <v>183</v>
      </c>
      <c r="I131" s="2" t="s">
        <v>16</v>
      </c>
      <c r="J131" s="2" t="s">
        <v>12</v>
      </c>
      <c r="K131" s="8" t="s">
        <v>183</v>
      </c>
      <c r="L131" s="2"/>
      <c r="M131" s="2" t="s">
        <v>60</v>
      </c>
      <c r="N131" t="s">
        <v>186</v>
      </c>
      <c r="O131" s="2" t="s">
        <v>188</v>
      </c>
      <c r="P131" s="128">
        <v>-0.68275567777725099</v>
      </c>
      <c r="Q131" s="128" t="s">
        <v>201</v>
      </c>
      <c r="R131" s="7" t="s">
        <v>183</v>
      </c>
      <c r="S131" s="2" t="s">
        <v>184</v>
      </c>
      <c r="T131" s="2" t="s">
        <v>184</v>
      </c>
      <c r="U131">
        <v>67</v>
      </c>
      <c r="V131">
        <v>0</v>
      </c>
      <c r="W131">
        <v>2</v>
      </c>
      <c r="X131" t="s">
        <v>184</v>
      </c>
      <c r="Y131" s="2" t="s">
        <v>184</v>
      </c>
      <c r="Z131" s="2" t="s">
        <v>184</v>
      </c>
      <c r="AA131" s="2" t="s">
        <v>184</v>
      </c>
      <c r="AB131">
        <v>8</v>
      </c>
      <c r="AC131">
        <v>0</v>
      </c>
      <c r="AD131">
        <v>0</v>
      </c>
      <c r="AE131" s="2" t="s">
        <v>183</v>
      </c>
      <c r="AF131" s="2" t="s">
        <v>185</v>
      </c>
      <c r="AG131" s="2" t="s">
        <v>185</v>
      </c>
      <c r="AH131" t="s">
        <v>80</v>
      </c>
      <c r="AI131" s="8" t="s">
        <v>184</v>
      </c>
      <c r="AJ131" s="1" t="s">
        <v>184</v>
      </c>
    </row>
    <row r="132" spans="1:36" x14ac:dyDescent="0.3">
      <c r="A132" s="3" t="s">
        <v>7</v>
      </c>
      <c r="B132">
        <v>108193</v>
      </c>
      <c r="C132">
        <v>131</v>
      </c>
      <c r="D132" t="s">
        <v>181</v>
      </c>
      <c r="E132" s="2" t="s">
        <v>183</v>
      </c>
      <c r="F132" s="2" t="s">
        <v>184</v>
      </c>
      <c r="G132" s="2" t="s">
        <v>184</v>
      </c>
      <c r="H132" s="3" t="s">
        <v>183</v>
      </c>
      <c r="I132" s="2" t="s">
        <v>16</v>
      </c>
      <c r="J132" s="2" t="s">
        <v>12</v>
      </c>
      <c r="K132" s="8" t="s">
        <v>183</v>
      </c>
      <c r="L132" s="2"/>
      <c r="M132" s="2" t="s">
        <v>60</v>
      </c>
      <c r="N132" t="s">
        <v>187</v>
      </c>
      <c r="O132" s="2" t="s">
        <v>188</v>
      </c>
      <c r="P132" s="128">
        <v>-1.0372740051378992</v>
      </c>
      <c r="Q132" s="128" t="s">
        <v>203</v>
      </c>
      <c r="R132" s="7" t="s">
        <v>183</v>
      </c>
      <c r="S132" s="2" t="s">
        <v>183</v>
      </c>
      <c r="T132" s="2" t="s">
        <v>183</v>
      </c>
      <c r="U132">
        <v>0</v>
      </c>
      <c r="V132">
        <v>0</v>
      </c>
      <c r="W132">
        <v>3</v>
      </c>
      <c r="X132" t="s">
        <v>184</v>
      </c>
      <c r="Y132" s="2" t="s">
        <v>184</v>
      </c>
      <c r="Z132" s="2" t="s">
        <v>183</v>
      </c>
      <c r="AA132" s="2" t="s">
        <v>183</v>
      </c>
      <c r="AB132">
        <v>2</v>
      </c>
      <c r="AC132">
        <v>1</v>
      </c>
      <c r="AD132">
        <v>0</v>
      </c>
      <c r="AE132" s="2" t="s">
        <v>183</v>
      </c>
      <c r="AF132" s="2" t="s">
        <v>184</v>
      </c>
      <c r="AG132" s="2" t="s">
        <v>183</v>
      </c>
      <c r="AH132" t="s">
        <v>80</v>
      </c>
      <c r="AI132" t="s">
        <v>183</v>
      </c>
      <c r="AJ132" s="1" t="s">
        <v>183</v>
      </c>
    </row>
    <row r="133" spans="1:36" x14ac:dyDescent="0.3">
      <c r="A133" s="3" t="s">
        <v>7</v>
      </c>
      <c r="B133">
        <v>108218</v>
      </c>
      <c r="C133">
        <v>132</v>
      </c>
      <c r="D133" t="s">
        <v>182</v>
      </c>
      <c r="E133" s="2" t="s">
        <v>184</v>
      </c>
      <c r="F133" s="2" t="s">
        <v>184</v>
      </c>
      <c r="G133" s="2" t="s">
        <v>184</v>
      </c>
      <c r="H133" s="3" t="s">
        <v>184</v>
      </c>
      <c r="I133" s="2" t="s">
        <v>17</v>
      </c>
      <c r="J133" s="2" t="s">
        <v>14</v>
      </c>
      <c r="K133" s="8" t="s">
        <v>183</v>
      </c>
      <c r="L133" s="2" t="s">
        <v>60</v>
      </c>
      <c r="M133" s="2"/>
      <c r="N133" t="s">
        <v>187</v>
      </c>
      <c r="O133" s="2" t="s">
        <v>189</v>
      </c>
      <c r="P133" s="128">
        <v>-9.8255956767379027E-2</v>
      </c>
      <c r="Q133" s="128" t="s">
        <v>203</v>
      </c>
      <c r="R133" s="7" t="s">
        <v>185</v>
      </c>
      <c r="S133" s="2" t="s">
        <v>184</v>
      </c>
      <c r="T133" s="2" t="s">
        <v>184</v>
      </c>
      <c r="U133">
        <v>70</v>
      </c>
      <c r="V133">
        <v>0</v>
      </c>
      <c r="W133">
        <v>2</v>
      </c>
      <c r="X133" t="s">
        <v>184</v>
      </c>
      <c r="Y133" s="2" t="s">
        <v>184</v>
      </c>
      <c r="Z133" s="2" t="s">
        <v>184</v>
      </c>
      <c r="AA133" s="2" t="s">
        <v>184</v>
      </c>
      <c r="AB133">
        <v>6</v>
      </c>
      <c r="AC133">
        <v>0</v>
      </c>
      <c r="AD133">
        <v>0</v>
      </c>
      <c r="AE133" s="2" t="s">
        <v>184</v>
      </c>
      <c r="AF133" s="2" t="s">
        <v>185</v>
      </c>
      <c r="AG133" s="2" t="s">
        <v>185</v>
      </c>
      <c r="AH133" t="s">
        <v>80</v>
      </c>
      <c r="AI133" s="8" t="s">
        <v>184</v>
      </c>
      <c r="AJ133" s="1" t="s">
        <v>184</v>
      </c>
    </row>
    <row r="134" spans="1:36" hidden="1" x14ac:dyDescent="0.3">
      <c r="A134" s="3" t="s">
        <v>7</v>
      </c>
      <c r="B134">
        <v>108221</v>
      </c>
      <c r="C134">
        <v>133</v>
      </c>
      <c r="D134" t="s">
        <v>182</v>
      </c>
      <c r="E134" s="2" t="s">
        <v>183</v>
      </c>
      <c r="F134" s="2" t="s">
        <v>184</v>
      </c>
      <c r="G134" s="2" t="s">
        <v>184</v>
      </c>
      <c r="H134" s="3" t="s">
        <v>184</v>
      </c>
      <c r="I134" s="2" t="s">
        <v>17</v>
      </c>
      <c r="J134" s="2" t="s">
        <v>14</v>
      </c>
      <c r="K134" s="8" t="s">
        <v>183</v>
      </c>
      <c r="L134" s="2" t="s">
        <v>60</v>
      </c>
      <c r="M134" s="2"/>
      <c r="N134" t="s">
        <v>186</v>
      </c>
      <c r="O134" s="3" t="s">
        <v>189</v>
      </c>
      <c r="P134" s="130">
        <v>-1.5213387781247498</v>
      </c>
      <c r="Q134" s="130" t="s">
        <v>201</v>
      </c>
      <c r="R134" s="6" t="s">
        <v>184</v>
      </c>
      <c r="S134" s="2" t="s">
        <v>183</v>
      </c>
      <c r="T134" s="2" t="s">
        <v>183</v>
      </c>
      <c r="U134">
        <v>0</v>
      </c>
      <c r="V134">
        <v>0</v>
      </c>
      <c r="W134">
        <v>0</v>
      </c>
      <c r="X134" t="s">
        <v>184</v>
      </c>
      <c r="Y134" s="2" t="s">
        <v>183</v>
      </c>
      <c r="Z134" s="2" t="s">
        <v>183</v>
      </c>
      <c r="AA134" s="2" t="s">
        <v>183</v>
      </c>
      <c r="AB134">
        <v>0</v>
      </c>
      <c r="AC134">
        <v>0</v>
      </c>
      <c r="AD134">
        <v>0</v>
      </c>
      <c r="AE134" s="2" t="s">
        <v>184</v>
      </c>
      <c r="AF134" s="2" t="s">
        <v>184</v>
      </c>
      <c r="AG134" s="2" t="s">
        <v>183</v>
      </c>
      <c r="AH134" t="s">
        <v>81</v>
      </c>
      <c r="AI134" t="s">
        <v>183</v>
      </c>
      <c r="AJ134" s="1" t="s">
        <v>183</v>
      </c>
    </row>
    <row r="135" spans="1:36" x14ac:dyDescent="0.3">
      <c r="A135" s="2" t="s">
        <v>8</v>
      </c>
      <c r="B135">
        <v>108226</v>
      </c>
      <c r="C135">
        <v>134</v>
      </c>
      <c r="D135" t="s">
        <v>182</v>
      </c>
      <c r="E135" s="2" t="s">
        <v>184</v>
      </c>
      <c r="F135" s="2" t="s">
        <v>184</v>
      </c>
      <c r="G135" s="2" t="s">
        <v>183</v>
      </c>
      <c r="H135" s="3" t="s">
        <v>184</v>
      </c>
      <c r="I135" s="2" t="s">
        <v>17</v>
      </c>
      <c r="J135" s="2" t="s">
        <v>15</v>
      </c>
      <c r="K135" s="8" t="s">
        <v>183</v>
      </c>
      <c r="L135" s="2" t="s">
        <v>60</v>
      </c>
      <c r="M135" s="2"/>
      <c r="N135" t="s">
        <v>186</v>
      </c>
      <c r="O135" s="3" t="s">
        <v>189</v>
      </c>
      <c r="P135" s="130">
        <v>0</v>
      </c>
      <c r="Q135" s="130" t="s">
        <v>203</v>
      </c>
      <c r="R135" s="7" t="s">
        <v>184</v>
      </c>
      <c r="S135" s="2" t="s">
        <v>184</v>
      </c>
      <c r="T135" s="2" t="s">
        <v>183</v>
      </c>
      <c r="U135">
        <v>54</v>
      </c>
      <c r="V135">
        <v>0</v>
      </c>
      <c r="W135">
        <v>18</v>
      </c>
      <c r="X135" t="s">
        <v>183</v>
      </c>
      <c r="Y135" s="2" t="s">
        <v>183</v>
      </c>
      <c r="Z135" s="2" t="s">
        <v>184</v>
      </c>
      <c r="AA135" s="2" t="s">
        <v>184</v>
      </c>
      <c r="AB135">
        <v>21</v>
      </c>
      <c r="AC135">
        <v>1</v>
      </c>
      <c r="AD135">
        <v>0</v>
      </c>
      <c r="AE135" s="2" t="s">
        <v>183</v>
      </c>
      <c r="AF135" s="2" t="s">
        <v>184</v>
      </c>
      <c r="AG135" s="2" t="s">
        <v>183</v>
      </c>
      <c r="AH135" t="s">
        <v>81</v>
      </c>
      <c r="AI135" s="8" t="s">
        <v>183</v>
      </c>
      <c r="AJ135" s="9" t="s">
        <v>183</v>
      </c>
    </row>
    <row r="136" spans="1:36" x14ac:dyDescent="0.3">
      <c r="A136" s="3" t="s">
        <v>7</v>
      </c>
      <c r="B136">
        <v>108228</v>
      </c>
      <c r="C136">
        <v>135</v>
      </c>
      <c r="D136" t="s">
        <v>181</v>
      </c>
      <c r="E136" s="2" t="s">
        <v>184</v>
      </c>
      <c r="F136" s="2" t="s">
        <v>184</v>
      </c>
      <c r="G136" s="2" t="s">
        <v>184</v>
      </c>
      <c r="H136" s="3" t="s">
        <v>183</v>
      </c>
      <c r="I136" s="2" t="s">
        <v>15</v>
      </c>
      <c r="J136" s="2" t="s">
        <v>15</v>
      </c>
      <c r="K136" s="8" t="s">
        <v>183</v>
      </c>
      <c r="L136" s="2"/>
      <c r="M136" s="2" t="s">
        <v>60</v>
      </c>
      <c r="N136" t="s">
        <v>186</v>
      </c>
      <c r="O136" s="2" t="s">
        <v>188</v>
      </c>
      <c r="P136" s="128">
        <v>0.44764036382684885</v>
      </c>
      <c r="Q136" s="128" t="s">
        <v>203</v>
      </c>
      <c r="R136" s="6" t="s">
        <v>183</v>
      </c>
      <c r="S136" s="2" t="s">
        <v>184</v>
      </c>
      <c r="T136" s="2" t="s">
        <v>184</v>
      </c>
      <c r="U136">
        <v>52</v>
      </c>
      <c r="V136">
        <v>3</v>
      </c>
      <c r="W136">
        <v>0</v>
      </c>
      <c r="X136" t="s">
        <v>183</v>
      </c>
      <c r="Y136" s="2" t="s">
        <v>183</v>
      </c>
      <c r="Z136" s="2" t="s">
        <v>184</v>
      </c>
      <c r="AA136" s="2" t="s">
        <v>183</v>
      </c>
      <c r="AB136">
        <v>5</v>
      </c>
      <c r="AC136">
        <v>0</v>
      </c>
      <c r="AD136">
        <v>0</v>
      </c>
      <c r="AE136" s="2" t="s">
        <v>183</v>
      </c>
      <c r="AF136" s="2" t="s">
        <v>184</v>
      </c>
      <c r="AG136" s="2" t="s">
        <v>183</v>
      </c>
      <c r="AH136" t="s">
        <v>81</v>
      </c>
      <c r="AI136" s="8" t="s">
        <v>183</v>
      </c>
      <c r="AJ136" s="9" t="s">
        <v>183</v>
      </c>
    </row>
    <row r="137" spans="1:36" hidden="1" x14ac:dyDescent="0.3">
      <c r="A137" s="3" t="s">
        <v>7</v>
      </c>
      <c r="B137">
        <v>108319</v>
      </c>
      <c r="C137">
        <v>136</v>
      </c>
      <c r="D137" t="s">
        <v>181</v>
      </c>
      <c r="E137" s="2" t="s">
        <v>183</v>
      </c>
      <c r="F137" s="2" t="s">
        <v>184</v>
      </c>
      <c r="G137" s="2" t="s">
        <v>184</v>
      </c>
      <c r="H137" s="3" t="s">
        <v>185</v>
      </c>
      <c r="I137" s="2" t="s">
        <v>15</v>
      </c>
      <c r="J137" s="2" t="s">
        <v>12</v>
      </c>
      <c r="K137" s="8" t="s">
        <v>183</v>
      </c>
      <c r="L137" s="2"/>
      <c r="M137" s="2" t="s">
        <v>60</v>
      </c>
      <c r="N137" t="s">
        <v>186</v>
      </c>
      <c r="O137" s="3" t="s">
        <v>188</v>
      </c>
      <c r="P137" s="130">
        <v>-1.2839217974905164</v>
      </c>
      <c r="Q137" s="130" t="s">
        <v>201</v>
      </c>
      <c r="R137" s="7" t="s">
        <v>184</v>
      </c>
      <c r="S137" s="2" t="s">
        <v>202</v>
      </c>
      <c r="T137" s="2" t="s">
        <v>184</v>
      </c>
      <c r="U137">
        <v>40</v>
      </c>
      <c r="V137">
        <v>0</v>
      </c>
      <c r="W137">
        <v>4</v>
      </c>
      <c r="X137" t="s">
        <v>184</v>
      </c>
      <c r="Y137" s="2" t="s">
        <v>184</v>
      </c>
      <c r="Z137" s="2" t="s">
        <v>183</v>
      </c>
      <c r="AA137" s="2" t="s">
        <v>184</v>
      </c>
      <c r="AB137">
        <v>2</v>
      </c>
      <c r="AC137">
        <v>0</v>
      </c>
      <c r="AD137">
        <v>0</v>
      </c>
      <c r="AE137" s="2" t="s">
        <v>184</v>
      </c>
      <c r="AF137" s="2" t="s">
        <v>184</v>
      </c>
      <c r="AG137" s="2" t="s">
        <v>183</v>
      </c>
      <c r="AH137" t="s">
        <v>81</v>
      </c>
      <c r="AI137" t="s">
        <v>183</v>
      </c>
      <c r="AJ137" s="1" t="s">
        <v>183</v>
      </c>
    </row>
    <row r="138" spans="1:36" x14ac:dyDescent="0.3">
      <c r="A138" s="3" t="s">
        <v>7</v>
      </c>
      <c r="B138">
        <v>108359</v>
      </c>
      <c r="C138">
        <v>137</v>
      </c>
      <c r="D138" t="s">
        <v>181</v>
      </c>
      <c r="E138" s="2" t="s">
        <v>184</v>
      </c>
      <c r="F138" s="2" t="s">
        <v>184</v>
      </c>
      <c r="G138" s="2" t="s">
        <v>184</v>
      </c>
      <c r="H138" s="3" t="s">
        <v>183</v>
      </c>
      <c r="I138" s="2" t="s">
        <v>16</v>
      </c>
      <c r="J138" s="2" t="s">
        <v>15</v>
      </c>
      <c r="K138" s="8" t="s">
        <v>183</v>
      </c>
      <c r="L138" s="2"/>
      <c r="M138" s="2" t="s">
        <v>60</v>
      </c>
      <c r="N138" t="s">
        <v>187</v>
      </c>
      <c r="O138" s="3" t="s">
        <v>188</v>
      </c>
      <c r="P138" s="130">
        <v>2.9745674483168904E-2</v>
      </c>
      <c r="Q138" s="130" t="s">
        <v>203</v>
      </c>
      <c r="R138" s="7" t="s">
        <v>183</v>
      </c>
      <c r="S138" s="2" t="s">
        <v>183</v>
      </c>
      <c r="T138" s="2" t="s">
        <v>183</v>
      </c>
      <c r="U138">
        <v>26</v>
      </c>
      <c r="V138">
        <v>0</v>
      </c>
      <c r="W138">
        <v>30</v>
      </c>
      <c r="X138" t="s">
        <v>183</v>
      </c>
      <c r="Y138" s="2" t="s">
        <v>183</v>
      </c>
      <c r="Z138" s="2" t="s">
        <v>184</v>
      </c>
      <c r="AA138" s="2" t="s">
        <v>184</v>
      </c>
      <c r="AB138">
        <v>26</v>
      </c>
      <c r="AC138">
        <v>6</v>
      </c>
      <c r="AD138">
        <v>0</v>
      </c>
      <c r="AE138" s="2" t="s">
        <v>184</v>
      </c>
      <c r="AF138" s="2" t="s">
        <v>185</v>
      </c>
      <c r="AG138" s="2" t="s">
        <v>185</v>
      </c>
      <c r="AH138" t="s">
        <v>80</v>
      </c>
      <c r="AI138" s="8" t="s">
        <v>184</v>
      </c>
      <c r="AJ138" s="9" t="s">
        <v>184</v>
      </c>
    </row>
    <row r="139" spans="1:36" x14ac:dyDescent="0.3">
      <c r="A139" s="3" t="s">
        <v>7</v>
      </c>
      <c r="B139">
        <v>108385</v>
      </c>
      <c r="C139">
        <v>138</v>
      </c>
      <c r="D139" t="s">
        <v>182</v>
      </c>
      <c r="E139" s="2" t="s">
        <v>183</v>
      </c>
      <c r="F139" s="2" t="s">
        <v>184</v>
      </c>
      <c r="G139" s="2" t="s">
        <v>184</v>
      </c>
      <c r="H139" s="3" t="s">
        <v>183</v>
      </c>
      <c r="I139" s="2" t="s">
        <v>17</v>
      </c>
      <c r="J139" s="2" t="s">
        <v>16</v>
      </c>
      <c r="K139" s="8" t="s">
        <v>183</v>
      </c>
      <c r="L139" s="2"/>
      <c r="M139" s="2" t="s">
        <v>60</v>
      </c>
      <c r="N139" t="s">
        <v>186</v>
      </c>
      <c r="O139" s="2" t="s">
        <v>188</v>
      </c>
      <c r="P139" s="128">
        <v>4.7088369172814316E-2</v>
      </c>
      <c r="Q139" s="128" t="s">
        <v>203</v>
      </c>
      <c r="R139" s="6" t="s">
        <v>185</v>
      </c>
      <c r="S139" s="2" t="s">
        <v>183</v>
      </c>
      <c r="T139" s="2" t="s">
        <v>184</v>
      </c>
      <c r="U139">
        <v>28</v>
      </c>
      <c r="V139">
        <v>17</v>
      </c>
      <c r="W139">
        <v>2</v>
      </c>
      <c r="X139" t="s">
        <v>184</v>
      </c>
      <c r="Y139" s="2" t="s">
        <v>184</v>
      </c>
      <c r="Z139" s="2" t="s">
        <v>184</v>
      </c>
      <c r="AA139" s="2" t="s">
        <v>184</v>
      </c>
      <c r="AB139">
        <v>2</v>
      </c>
      <c r="AC139">
        <v>1</v>
      </c>
      <c r="AD139">
        <v>0</v>
      </c>
      <c r="AE139" s="2" t="s">
        <v>184</v>
      </c>
      <c r="AF139" s="2" t="s">
        <v>184</v>
      </c>
      <c r="AG139" s="2" t="s">
        <v>184</v>
      </c>
      <c r="AH139" t="s">
        <v>80</v>
      </c>
      <c r="AI139" s="8" t="s">
        <v>183</v>
      </c>
      <c r="AJ139" s="1" t="s">
        <v>184</v>
      </c>
    </row>
    <row r="140" spans="1:36" x14ac:dyDescent="0.3">
      <c r="A140" s="3" t="s">
        <v>7</v>
      </c>
      <c r="B140">
        <v>108387</v>
      </c>
      <c r="C140">
        <v>139</v>
      </c>
      <c r="D140" t="s">
        <v>181</v>
      </c>
      <c r="E140" s="2" t="s">
        <v>184</v>
      </c>
      <c r="F140" s="2" t="s">
        <v>184</v>
      </c>
      <c r="G140" s="2" t="s">
        <v>183</v>
      </c>
      <c r="H140" s="3" t="s">
        <v>183</v>
      </c>
      <c r="I140" s="2" t="s">
        <v>16</v>
      </c>
      <c r="J140" s="2" t="s">
        <v>16</v>
      </c>
      <c r="K140" s="8" t="s">
        <v>183</v>
      </c>
      <c r="L140" s="2"/>
      <c r="M140" s="2" t="s">
        <v>60</v>
      </c>
      <c r="N140" t="s">
        <v>186</v>
      </c>
      <c r="O140" s="2" t="s">
        <v>188</v>
      </c>
      <c r="P140" s="128">
        <v>-0.31392246115209543</v>
      </c>
      <c r="Q140" s="128" t="s">
        <v>203</v>
      </c>
      <c r="R140" s="6" t="s">
        <v>183</v>
      </c>
      <c r="S140" s="2" t="s">
        <v>184</v>
      </c>
      <c r="T140" s="2" t="s">
        <v>184</v>
      </c>
      <c r="U140">
        <v>24</v>
      </c>
      <c r="V140">
        <v>9</v>
      </c>
      <c r="W140">
        <v>4</v>
      </c>
      <c r="X140" t="s">
        <v>183</v>
      </c>
      <c r="Y140" s="2" t="s">
        <v>184</v>
      </c>
      <c r="Z140" s="2" t="s">
        <v>183</v>
      </c>
      <c r="AA140" s="2" t="s">
        <v>184</v>
      </c>
      <c r="AB140">
        <v>4</v>
      </c>
      <c r="AC140">
        <v>4</v>
      </c>
      <c r="AD140">
        <v>0</v>
      </c>
      <c r="AE140" s="2" t="s">
        <v>183</v>
      </c>
      <c r="AF140" s="2" t="s">
        <v>185</v>
      </c>
      <c r="AG140" s="2" t="s">
        <v>185</v>
      </c>
      <c r="AH140" t="s">
        <v>80</v>
      </c>
      <c r="AI140" s="8" t="s">
        <v>184</v>
      </c>
      <c r="AJ140" s="1" t="s">
        <v>184</v>
      </c>
    </row>
    <row r="141" spans="1:36" x14ac:dyDescent="0.3">
      <c r="A141" s="3" t="s">
        <v>7</v>
      </c>
      <c r="B141">
        <v>108390</v>
      </c>
      <c r="C141">
        <v>140</v>
      </c>
      <c r="D141" t="s">
        <v>181</v>
      </c>
      <c r="E141" s="2" t="s">
        <v>183</v>
      </c>
      <c r="F141" s="2" t="s">
        <v>184</v>
      </c>
      <c r="G141" s="2" t="s">
        <v>184</v>
      </c>
      <c r="H141" s="3" t="s">
        <v>183</v>
      </c>
      <c r="I141" s="2" t="s">
        <v>15</v>
      </c>
      <c r="J141" s="2" t="s">
        <v>13</v>
      </c>
      <c r="K141" s="8" t="s">
        <v>183</v>
      </c>
      <c r="L141" s="2"/>
      <c r="M141" s="2" t="s">
        <v>60</v>
      </c>
      <c r="N141" t="s">
        <v>187</v>
      </c>
      <c r="O141" s="3" t="s">
        <v>189</v>
      </c>
      <c r="P141" s="130">
        <v>0.11027095148078134</v>
      </c>
      <c r="Q141" s="130" t="s">
        <v>203</v>
      </c>
      <c r="R141" s="6" t="s">
        <v>183</v>
      </c>
      <c r="S141" s="2" t="s">
        <v>183</v>
      </c>
      <c r="T141" s="2" t="s">
        <v>184</v>
      </c>
      <c r="U141">
        <v>4</v>
      </c>
      <c r="V141">
        <v>0</v>
      </c>
      <c r="W141">
        <v>4</v>
      </c>
      <c r="X141" t="s">
        <v>184</v>
      </c>
      <c r="Y141" s="2" t="s">
        <v>184</v>
      </c>
      <c r="Z141" s="2" t="s">
        <v>183</v>
      </c>
      <c r="AA141" s="2" t="s">
        <v>184</v>
      </c>
      <c r="AB141">
        <v>2</v>
      </c>
      <c r="AC141">
        <v>1</v>
      </c>
      <c r="AD141">
        <v>0</v>
      </c>
      <c r="AE141" s="2" t="s">
        <v>183</v>
      </c>
      <c r="AF141" s="2" t="s">
        <v>183</v>
      </c>
      <c r="AG141" s="2" t="s">
        <v>184</v>
      </c>
      <c r="AH141" t="s">
        <v>81</v>
      </c>
      <c r="AI141" s="8" t="s">
        <v>183</v>
      </c>
      <c r="AJ141" s="9" t="s">
        <v>183</v>
      </c>
    </row>
    <row r="142" spans="1:36" x14ac:dyDescent="0.3">
      <c r="A142" s="3" t="s">
        <v>7</v>
      </c>
      <c r="B142">
        <v>108456</v>
      </c>
      <c r="C142">
        <v>141</v>
      </c>
      <c r="D142" t="s">
        <v>181</v>
      </c>
      <c r="E142" s="2" t="s">
        <v>183</v>
      </c>
      <c r="F142" s="2" t="s">
        <v>184</v>
      </c>
      <c r="G142" s="2" t="s">
        <v>184</v>
      </c>
      <c r="H142" s="2" t="s">
        <v>184</v>
      </c>
      <c r="I142" s="2" t="s">
        <v>15</v>
      </c>
      <c r="J142" s="2" t="s">
        <v>13</v>
      </c>
      <c r="K142" s="8" t="s">
        <v>183</v>
      </c>
      <c r="L142" s="2" t="s">
        <v>162</v>
      </c>
      <c r="M142" s="2" t="s">
        <v>60</v>
      </c>
      <c r="N142" t="s">
        <v>186</v>
      </c>
      <c r="O142" s="2" t="s">
        <v>189</v>
      </c>
      <c r="P142" s="128">
        <v>-2.4526198439241917</v>
      </c>
      <c r="Q142" s="128" t="s">
        <v>203</v>
      </c>
      <c r="R142" s="6" t="s">
        <v>184</v>
      </c>
      <c r="S142" s="2" t="s">
        <v>184</v>
      </c>
      <c r="T142" s="2" t="s">
        <v>184</v>
      </c>
      <c r="U142">
        <v>51</v>
      </c>
      <c r="V142">
        <v>0</v>
      </c>
      <c r="W142">
        <v>10</v>
      </c>
      <c r="X142" t="s">
        <v>183</v>
      </c>
      <c r="Y142" s="2" t="s">
        <v>184</v>
      </c>
      <c r="Z142" s="2" t="s">
        <v>183</v>
      </c>
      <c r="AA142" s="2" t="s">
        <v>184</v>
      </c>
      <c r="AB142">
        <v>7</v>
      </c>
      <c r="AC142">
        <v>4</v>
      </c>
      <c r="AD142">
        <v>0</v>
      </c>
      <c r="AE142" s="2" t="s">
        <v>184</v>
      </c>
      <c r="AF142" s="2" t="s">
        <v>184</v>
      </c>
      <c r="AG142" s="2" t="s">
        <v>183</v>
      </c>
      <c r="AH142" t="s">
        <v>80</v>
      </c>
      <c r="AI142" s="8" t="s">
        <v>183</v>
      </c>
      <c r="AJ142" s="1" t="s">
        <v>183</v>
      </c>
    </row>
    <row r="143" spans="1:36" x14ac:dyDescent="0.3">
      <c r="A143" s="3" t="s">
        <v>7</v>
      </c>
      <c r="B143">
        <v>108499</v>
      </c>
      <c r="C143">
        <v>142</v>
      </c>
      <c r="D143" t="s">
        <v>181</v>
      </c>
      <c r="E143" s="2" t="s">
        <v>184</v>
      </c>
      <c r="F143" s="2" t="s">
        <v>184</v>
      </c>
      <c r="G143" s="2" t="s">
        <v>183</v>
      </c>
      <c r="H143" s="3" t="s">
        <v>183</v>
      </c>
      <c r="I143" s="2" t="s">
        <v>16</v>
      </c>
      <c r="J143" s="2" t="s">
        <v>16</v>
      </c>
      <c r="K143" s="8" t="s">
        <v>183</v>
      </c>
      <c r="L143" s="2" t="s">
        <v>60</v>
      </c>
      <c r="M143" s="2"/>
      <c r="N143" t="s">
        <v>186</v>
      </c>
      <c r="O143" s="3" t="s">
        <v>189</v>
      </c>
      <c r="P143" s="130">
        <v>-0.76867643526303142</v>
      </c>
      <c r="Q143" s="130" t="s">
        <v>203</v>
      </c>
      <c r="R143" s="6" t="s">
        <v>184</v>
      </c>
      <c r="S143" s="2" t="s">
        <v>184</v>
      </c>
      <c r="T143" s="2" t="s">
        <v>183</v>
      </c>
      <c r="U143">
        <v>0</v>
      </c>
      <c r="V143">
        <v>0</v>
      </c>
      <c r="W143">
        <v>0</v>
      </c>
      <c r="X143" t="s">
        <v>183</v>
      </c>
      <c r="Y143" s="2" t="s">
        <v>184</v>
      </c>
      <c r="Z143" s="2" t="s">
        <v>184</v>
      </c>
      <c r="AA143" s="2" t="s">
        <v>184</v>
      </c>
      <c r="AB143">
        <v>0</v>
      </c>
      <c r="AC143">
        <v>0</v>
      </c>
      <c r="AD143">
        <v>0</v>
      </c>
      <c r="AE143" s="2" t="s">
        <v>184</v>
      </c>
      <c r="AF143" s="2" t="s">
        <v>184</v>
      </c>
      <c r="AG143" s="2" t="s">
        <v>183</v>
      </c>
      <c r="AH143" t="s">
        <v>80</v>
      </c>
      <c r="AI143" t="s">
        <v>183</v>
      </c>
      <c r="AJ143" s="1" t="s">
        <v>184</v>
      </c>
    </row>
    <row r="144" spans="1:36" x14ac:dyDescent="0.3">
      <c r="A144" s="2" t="s">
        <v>8</v>
      </c>
      <c r="B144">
        <v>108505</v>
      </c>
      <c r="C144">
        <v>143</v>
      </c>
      <c r="D144" t="s">
        <v>182</v>
      </c>
      <c r="E144" s="2" t="s">
        <v>183</v>
      </c>
      <c r="F144" s="2" t="s">
        <v>184</v>
      </c>
      <c r="G144" s="2" t="s">
        <v>184</v>
      </c>
      <c r="H144" s="3" t="s">
        <v>183</v>
      </c>
      <c r="I144" s="2" t="s">
        <v>16</v>
      </c>
      <c r="J144" s="2" t="s">
        <v>13</v>
      </c>
      <c r="K144" s="8" t="s">
        <v>183</v>
      </c>
      <c r="L144" s="2"/>
      <c r="M144" s="2" t="s">
        <v>60</v>
      </c>
      <c r="N144" t="s">
        <v>186</v>
      </c>
      <c r="O144" s="2" t="s">
        <v>189</v>
      </c>
      <c r="P144" s="128">
        <v>-1.5146758750588605</v>
      </c>
      <c r="Q144" s="128" t="s">
        <v>203</v>
      </c>
      <c r="R144" s="6" t="s">
        <v>184</v>
      </c>
      <c r="S144" s="2" t="s">
        <v>184</v>
      </c>
      <c r="T144" s="2" t="s">
        <v>183</v>
      </c>
      <c r="U144">
        <v>37</v>
      </c>
      <c r="V144">
        <v>0</v>
      </c>
      <c r="W144">
        <v>0</v>
      </c>
      <c r="X144" t="s">
        <v>184</v>
      </c>
      <c r="Y144" s="2" t="s">
        <v>184</v>
      </c>
      <c r="Z144" s="2" t="s">
        <v>184</v>
      </c>
      <c r="AA144" s="2" t="s">
        <v>184</v>
      </c>
      <c r="AB144">
        <v>5</v>
      </c>
      <c r="AC144">
        <v>0</v>
      </c>
      <c r="AD144">
        <v>0</v>
      </c>
      <c r="AE144" s="2" t="s">
        <v>184</v>
      </c>
      <c r="AF144" s="2" t="s">
        <v>184</v>
      </c>
      <c r="AG144" s="2" t="s">
        <v>183</v>
      </c>
      <c r="AH144" t="s">
        <v>80</v>
      </c>
      <c r="AI144" s="8" t="s">
        <v>183</v>
      </c>
      <c r="AJ144" s="1" t="s">
        <v>184</v>
      </c>
    </row>
    <row r="145" spans="1:36" x14ac:dyDescent="0.3">
      <c r="A145" s="3" t="s">
        <v>7</v>
      </c>
      <c r="B145">
        <v>108521</v>
      </c>
      <c r="C145">
        <v>144</v>
      </c>
      <c r="D145" t="s">
        <v>182</v>
      </c>
      <c r="E145" s="2" t="s">
        <v>183</v>
      </c>
      <c r="F145" s="2" t="s">
        <v>184</v>
      </c>
      <c r="G145" s="2" t="s">
        <v>184</v>
      </c>
      <c r="H145" s="3" t="s">
        <v>183</v>
      </c>
      <c r="I145" s="2" t="s">
        <v>15</v>
      </c>
      <c r="J145" s="2" t="s">
        <v>16</v>
      </c>
      <c r="K145" s="8" t="s">
        <v>183</v>
      </c>
      <c r="L145" s="2" t="s">
        <v>60</v>
      </c>
      <c r="M145" s="2"/>
      <c r="N145" t="s">
        <v>186</v>
      </c>
      <c r="O145" s="3" t="s">
        <v>188</v>
      </c>
      <c r="P145" s="130">
        <v>-1.0029061484984898</v>
      </c>
      <c r="Q145" s="130" t="s">
        <v>203</v>
      </c>
      <c r="R145" s="6" t="s">
        <v>184</v>
      </c>
      <c r="S145" s="2" t="s">
        <v>184</v>
      </c>
      <c r="T145" s="2" t="s">
        <v>184</v>
      </c>
      <c r="U145">
        <v>0</v>
      </c>
      <c r="V145">
        <v>0</v>
      </c>
      <c r="W145">
        <v>0</v>
      </c>
      <c r="X145" t="s">
        <v>184</v>
      </c>
      <c r="Y145" s="2" t="s">
        <v>184</v>
      </c>
      <c r="Z145" s="2" t="s">
        <v>184</v>
      </c>
      <c r="AA145" s="2" t="s">
        <v>183</v>
      </c>
      <c r="AB145">
        <v>0</v>
      </c>
      <c r="AC145">
        <v>0</v>
      </c>
      <c r="AD145">
        <v>0</v>
      </c>
      <c r="AE145" s="2" t="s">
        <v>184</v>
      </c>
      <c r="AF145" s="2" t="s">
        <v>184</v>
      </c>
      <c r="AG145" s="2" t="s">
        <v>184</v>
      </c>
      <c r="AH145" t="s">
        <v>80</v>
      </c>
      <c r="AI145" t="s">
        <v>183</v>
      </c>
      <c r="AJ145" s="1" t="s">
        <v>183</v>
      </c>
    </row>
    <row r="146" spans="1:36" x14ac:dyDescent="0.3">
      <c r="A146" s="3" t="s">
        <v>7</v>
      </c>
      <c r="B146">
        <v>108527</v>
      </c>
      <c r="C146">
        <v>145</v>
      </c>
      <c r="D146" t="s">
        <v>181</v>
      </c>
      <c r="E146" s="2" t="s">
        <v>184</v>
      </c>
      <c r="F146" s="2" t="s">
        <v>184</v>
      </c>
      <c r="G146" s="2" t="s">
        <v>184</v>
      </c>
      <c r="H146" s="3" t="s">
        <v>183</v>
      </c>
      <c r="I146" s="2" t="s">
        <v>16</v>
      </c>
      <c r="J146" s="2" t="s">
        <v>17</v>
      </c>
      <c r="K146" s="8" t="s">
        <v>183</v>
      </c>
      <c r="L146" s="2" t="s">
        <v>60</v>
      </c>
      <c r="M146" s="2"/>
      <c r="N146" t="s">
        <v>186</v>
      </c>
      <c r="O146" s="3" t="s">
        <v>188</v>
      </c>
      <c r="P146" s="130">
        <v>-0.55559144647587044</v>
      </c>
      <c r="Q146" s="130" t="s">
        <v>203</v>
      </c>
      <c r="R146" s="7" t="s">
        <v>184</v>
      </c>
      <c r="S146" s="2" t="s">
        <v>184</v>
      </c>
      <c r="T146" s="2" t="s">
        <v>184</v>
      </c>
      <c r="U146">
        <v>0</v>
      </c>
      <c r="V146">
        <v>0</v>
      </c>
      <c r="W146">
        <v>5</v>
      </c>
      <c r="X146" t="s">
        <v>184</v>
      </c>
      <c r="Y146" s="2" t="s">
        <v>184</v>
      </c>
      <c r="Z146" s="2" t="s">
        <v>184</v>
      </c>
      <c r="AA146" s="2" t="s">
        <v>184</v>
      </c>
      <c r="AB146">
        <v>7</v>
      </c>
      <c r="AC146">
        <v>12</v>
      </c>
      <c r="AD146">
        <v>0</v>
      </c>
      <c r="AE146" s="2" t="s">
        <v>184</v>
      </c>
      <c r="AF146" s="2" t="s">
        <v>184</v>
      </c>
      <c r="AG146" s="2" t="s">
        <v>185</v>
      </c>
      <c r="AH146" t="s">
        <v>80</v>
      </c>
      <c r="AI146" t="s">
        <v>183</v>
      </c>
      <c r="AJ146" s="1" t="s">
        <v>183</v>
      </c>
    </row>
    <row r="147" spans="1:36" hidden="1" x14ac:dyDescent="0.3">
      <c r="A147" s="3" t="s">
        <v>7</v>
      </c>
      <c r="B147">
        <v>108534</v>
      </c>
      <c r="C147">
        <v>146</v>
      </c>
      <c r="D147" t="s">
        <v>181</v>
      </c>
      <c r="E147" s="2" t="s">
        <v>184</v>
      </c>
      <c r="F147" s="2" t="s">
        <v>184</v>
      </c>
      <c r="G147" s="2" t="s">
        <v>184</v>
      </c>
      <c r="H147" s="3" t="s">
        <v>183</v>
      </c>
      <c r="I147" s="2" t="s">
        <v>16</v>
      </c>
      <c r="J147" s="2" t="s">
        <v>16</v>
      </c>
      <c r="K147" s="8" t="s">
        <v>183</v>
      </c>
      <c r="L147" s="2"/>
      <c r="M147" s="2" t="s">
        <v>60</v>
      </c>
      <c r="N147" t="s">
        <v>186</v>
      </c>
      <c r="O147" s="3" t="s">
        <v>188</v>
      </c>
      <c r="P147" s="130">
        <v>-0.35227588764253265</v>
      </c>
      <c r="Q147" s="130" t="s">
        <v>201</v>
      </c>
      <c r="R147" s="7" t="s">
        <v>185</v>
      </c>
      <c r="S147" s="2" t="s">
        <v>184</v>
      </c>
      <c r="T147" s="2" t="s">
        <v>184</v>
      </c>
      <c r="U147">
        <v>37</v>
      </c>
      <c r="V147">
        <v>22</v>
      </c>
      <c r="W147">
        <v>22</v>
      </c>
      <c r="X147" t="s">
        <v>184</v>
      </c>
      <c r="Y147" s="2" t="s">
        <v>184</v>
      </c>
      <c r="Z147" s="2" t="s">
        <v>184</v>
      </c>
      <c r="AA147" s="2" t="s">
        <v>184</v>
      </c>
      <c r="AB147">
        <v>11</v>
      </c>
      <c r="AC147">
        <v>5</v>
      </c>
      <c r="AD147">
        <v>0</v>
      </c>
      <c r="AE147" s="2" t="s">
        <v>184</v>
      </c>
      <c r="AF147" s="2" t="s">
        <v>184</v>
      </c>
      <c r="AG147" s="2" t="s">
        <v>183</v>
      </c>
      <c r="AH147" t="s">
        <v>80</v>
      </c>
      <c r="AI147" s="8" t="s">
        <v>183</v>
      </c>
      <c r="AJ147" s="1" t="s">
        <v>184</v>
      </c>
    </row>
    <row r="148" spans="1:36" x14ac:dyDescent="0.3">
      <c r="A148" s="3" t="s">
        <v>7</v>
      </c>
      <c r="B148">
        <v>108538</v>
      </c>
      <c r="C148">
        <v>147</v>
      </c>
      <c r="D148" t="s">
        <v>182</v>
      </c>
      <c r="E148" s="2" t="s">
        <v>183</v>
      </c>
      <c r="F148" s="2" t="s">
        <v>184</v>
      </c>
      <c r="G148" s="2" t="s">
        <v>184</v>
      </c>
      <c r="H148" s="3" t="s">
        <v>183</v>
      </c>
      <c r="I148" s="2" t="s">
        <v>16</v>
      </c>
      <c r="J148" s="2" t="s">
        <v>16</v>
      </c>
      <c r="K148" s="8" t="s">
        <v>183</v>
      </c>
      <c r="L148" s="2" t="s">
        <v>60</v>
      </c>
      <c r="M148" s="2"/>
      <c r="N148" t="s">
        <v>186</v>
      </c>
      <c r="O148" s="3" t="s">
        <v>188</v>
      </c>
      <c r="P148" s="130">
        <v>-0.10869565217391304</v>
      </c>
      <c r="Q148" s="130" t="s">
        <v>203</v>
      </c>
      <c r="R148" s="6" t="s">
        <v>184</v>
      </c>
      <c r="S148" s="2" t="s">
        <v>184</v>
      </c>
      <c r="T148" s="2" t="s">
        <v>184</v>
      </c>
      <c r="U148">
        <v>60</v>
      </c>
      <c r="V148">
        <v>8</v>
      </c>
      <c r="W148">
        <v>0</v>
      </c>
      <c r="X148" t="s">
        <v>184</v>
      </c>
      <c r="Y148" s="2" t="s">
        <v>184</v>
      </c>
      <c r="Z148" s="2" t="s">
        <v>183</v>
      </c>
      <c r="AA148" s="2" t="s">
        <v>184</v>
      </c>
      <c r="AB148">
        <v>10</v>
      </c>
      <c r="AC148">
        <v>4</v>
      </c>
      <c r="AD148">
        <v>0</v>
      </c>
      <c r="AE148" s="2" t="s">
        <v>184</v>
      </c>
      <c r="AF148" s="2" t="s">
        <v>184</v>
      </c>
      <c r="AG148" s="2" t="s">
        <v>183</v>
      </c>
      <c r="AH148" t="s">
        <v>80</v>
      </c>
      <c r="AI148" s="8" t="s">
        <v>183</v>
      </c>
      <c r="AJ148" s="1" t="s">
        <v>184</v>
      </c>
    </row>
    <row r="149" spans="1:36" x14ac:dyDescent="0.3">
      <c r="A149" s="3" t="s">
        <v>7</v>
      </c>
      <c r="B149">
        <v>108555</v>
      </c>
      <c r="C149">
        <v>148</v>
      </c>
      <c r="D149" t="s">
        <v>181</v>
      </c>
      <c r="E149" s="2" t="s">
        <v>183</v>
      </c>
      <c r="F149" s="2" t="s">
        <v>184</v>
      </c>
      <c r="G149" s="2" t="s">
        <v>184</v>
      </c>
      <c r="H149" s="3" t="s">
        <v>183</v>
      </c>
      <c r="I149" s="2" t="s">
        <v>16</v>
      </c>
      <c r="J149" s="2" t="s">
        <v>16</v>
      </c>
      <c r="K149" s="8" t="s">
        <v>183</v>
      </c>
      <c r="L149" s="2"/>
      <c r="M149" s="2" t="s">
        <v>61</v>
      </c>
      <c r="N149" t="s">
        <v>186</v>
      </c>
      <c r="O149" s="3" t="s">
        <v>188</v>
      </c>
      <c r="P149" s="130">
        <v>-0.59201168646446012</v>
      </c>
      <c r="Q149" s="130" t="s">
        <v>203</v>
      </c>
      <c r="R149" s="7" t="s">
        <v>183</v>
      </c>
      <c r="S149" s="2" t="s">
        <v>184</v>
      </c>
      <c r="T149" s="2" t="s">
        <v>183</v>
      </c>
      <c r="U149">
        <v>43</v>
      </c>
      <c r="V149">
        <v>0</v>
      </c>
      <c r="W149">
        <v>0</v>
      </c>
      <c r="X149" t="s">
        <v>184</v>
      </c>
      <c r="Y149" s="2" t="s">
        <v>184</v>
      </c>
      <c r="Z149" s="2" t="s">
        <v>183</v>
      </c>
      <c r="AA149" s="2" t="s">
        <v>184</v>
      </c>
      <c r="AB149">
        <v>6</v>
      </c>
      <c r="AC149">
        <v>0</v>
      </c>
      <c r="AD149">
        <v>0</v>
      </c>
      <c r="AE149" s="2" t="s">
        <v>184</v>
      </c>
      <c r="AF149" s="2" t="s">
        <v>184</v>
      </c>
      <c r="AG149" s="2" t="s">
        <v>184</v>
      </c>
      <c r="AH149" t="s">
        <v>80</v>
      </c>
      <c r="AI149" s="8" t="s">
        <v>183</v>
      </c>
      <c r="AJ149" s="1" t="s">
        <v>184</v>
      </c>
    </row>
    <row r="150" spans="1:36" hidden="1" x14ac:dyDescent="0.3">
      <c r="A150" s="3" t="s">
        <v>7</v>
      </c>
      <c r="B150">
        <v>108577</v>
      </c>
      <c r="C150">
        <v>149</v>
      </c>
      <c r="D150" t="s">
        <v>182</v>
      </c>
      <c r="E150" s="2" t="s">
        <v>184</v>
      </c>
      <c r="F150" s="2" t="s">
        <v>184</v>
      </c>
      <c r="G150" s="2" t="s">
        <v>184</v>
      </c>
      <c r="H150" s="3" t="s">
        <v>183</v>
      </c>
      <c r="I150" s="2" t="s">
        <v>16</v>
      </c>
      <c r="J150" s="2" t="s">
        <v>13</v>
      </c>
      <c r="K150" s="8" t="s">
        <v>183</v>
      </c>
      <c r="L150" s="2"/>
      <c r="M150" s="2" t="s">
        <v>61</v>
      </c>
      <c r="N150" t="s">
        <v>186</v>
      </c>
      <c r="O150" s="3" t="s">
        <v>188</v>
      </c>
      <c r="P150" s="130">
        <v>-0.3282888942269197</v>
      </c>
      <c r="Q150" s="130" t="s">
        <v>201</v>
      </c>
      <c r="R150" s="6" t="s">
        <v>183</v>
      </c>
      <c r="S150" s="2" t="s">
        <v>184</v>
      </c>
      <c r="T150" s="2" t="s">
        <v>184</v>
      </c>
      <c r="U150">
        <v>17</v>
      </c>
      <c r="V150">
        <v>0</v>
      </c>
      <c r="W150">
        <v>22</v>
      </c>
      <c r="X150" t="s">
        <v>184</v>
      </c>
      <c r="Y150" s="2" t="s">
        <v>184</v>
      </c>
      <c r="Z150" s="2" t="s">
        <v>184</v>
      </c>
      <c r="AA150" s="2" t="s">
        <v>184</v>
      </c>
      <c r="AB150">
        <v>12</v>
      </c>
      <c r="AC150">
        <v>6</v>
      </c>
      <c r="AD150">
        <v>0</v>
      </c>
      <c r="AE150" s="2" t="s">
        <v>184</v>
      </c>
      <c r="AF150" s="2" t="s">
        <v>184</v>
      </c>
      <c r="AG150" s="2" t="s">
        <v>185</v>
      </c>
      <c r="AH150" t="s">
        <v>81</v>
      </c>
      <c r="AI150" s="8" t="s">
        <v>183</v>
      </c>
      <c r="AJ150" s="1" t="s">
        <v>184</v>
      </c>
    </row>
    <row r="151" spans="1:36" x14ac:dyDescent="0.3">
      <c r="A151" s="3" t="s">
        <v>7</v>
      </c>
      <c r="B151">
        <v>108609</v>
      </c>
      <c r="C151">
        <v>150</v>
      </c>
      <c r="D151" t="s">
        <v>181</v>
      </c>
      <c r="E151" s="2" t="s">
        <v>184</v>
      </c>
      <c r="F151" s="2" t="s">
        <v>184</v>
      </c>
      <c r="G151" s="2" t="s">
        <v>184</v>
      </c>
      <c r="H151" s="3" t="s">
        <v>183</v>
      </c>
      <c r="I151" s="2" t="s">
        <v>15</v>
      </c>
      <c r="J151" s="2" t="s">
        <v>16</v>
      </c>
      <c r="K151" s="8" t="s">
        <v>183</v>
      </c>
      <c r="L151" s="2"/>
      <c r="M151" s="2" t="s">
        <v>60</v>
      </c>
      <c r="N151" t="s">
        <v>187</v>
      </c>
      <c r="O151" s="3" t="s">
        <v>189</v>
      </c>
      <c r="P151" s="130">
        <v>-0.69198382592021335</v>
      </c>
      <c r="Q151" s="130" t="s">
        <v>203</v>
      </c>
      <c r="R151" s="6" t="s">
        <v>183</v>
      </c>
      <c r="S151" s="2" t="s">
        <v>184</v>
      </c>
      <c r="T151" s="2" t="s">
        <v>184</v>
      </c>
      <c r="U151">
        <v>28</v>
      </c>
      <c r="V151">
        <v>0</v>
      </c>
      <c r="W151">
        <v>0</v>
      </c>
      <c r="X151" t="s">
        <v>184</v>
      </c>
      <c r="Y151" s="2" t="s">
        <v>184</v>
      </c>
      <c r="Z151" s="2" t="s">
        <v>184</v>
      </c>
      <c r="AA151" s="2" t="s">
        <v>184</v>
      </c>
      <c r="AB151">
        <v>2</v>
      </c>
      <c r="AC151">
        <v>0</v>
      </c>
      <c r="AD151">
        <v>0</v>
      </c>
      <c r="AE151" s="2" t="s">
        <v>183</v>
      </c>
      <c r="AF151" s="2" t="s">
        <v>185</v>
      </c>
      <c r="AG151" s="2" t="s">
        <v>185</v>
      </c>
      <c r="AH151" t="s">
        <v>80</v>
      </c>
      <c r="AI151" s="8" t="s">
        <v>184</v>
      </c>
      <c r="AJ151" s="9" t="s">
        <v>184</v>
      </c>
    </row>
    <row r="152" spans="1:36" x14ac:dyDescent="0.3">
      <c r="A152" s="3" t="s">
        <v>7</v>
      </c>
      <c r="B152">
        <v>108610</v>
      </c>
      <c r="C152">
        <v>151</v>
      </c>
      <c r="D152" t="s">
        <v>181</v>
      </c>
      <c r="E152" s="2" t="s">
        <v>183</v>
      </c>
      <c r="F152" s="2" t="s">
        <v>183</v>
      </c>
      <c r="G152" s="2" t="s">
        <v>184</v>
      </c>
      <c r="H152" s="3" t="s">
        <v>185</v>
      </c>
      <c r="I152" s="2" t="s">
        <v>16</v>
      </c>
      <c r="J152" s="2" t="s">
        <v>16</v>
      </c>
      <c r="K152" s="8" t="s">
        <v>184</v>
      </c>
      <c r="L152" s="2" t="s">
        <v>162</v>
      </c>
      <c r="M152" s="2" t="s">
        <v>60</v>
      </c>
      <c r="N152" t="s">
        <v>186</v>
      </c>
      <c r="O152" s="2" t="s">
        <v>188</v>
      </c>
      <c r="P152" s="128">
        <v>-3.7840759904239709</v>
      </c>
      <c r="Q152" s="128" t="s">
        <v>203</v>
      </c>
      <c r="R152" s="7" t="s">
        <v>185</v>
      </c>
      <c r="S152" s="2" t="s">
        <v>183</v>
      </c>
      <c r="T152" s="2" t="s">
        <v>183</v>
      </c>
      <c r="U152">
        <v>0</v>
      </c>
      <c r="V152">
        <v>0</v>
      </c>
      <c r="W152">
        <v>4</v>
      </c>
      <c r="X152" t="s">
        <v>183</v>
      </c>
      <c r="Y152" s="2" t="s">
        <v>184</v>
      </c>
      <c r="Z152" s="2" t="s">
        <v>183</v>
      </c>
      <c r="AA152" s="2" t="s">
        <v>184</v>
      </c>
      <c r="AB152">
        <v>7</v>
      </c>
      <c r="AC152">
        <v>9</v>
      </c>
      <c r="AD152">
        <v>0</v>
      </c>
      <c r="AE152" s="2" t="s">
        <v>183</v>
      </c>
      <c r="AF152" s="2" t="s">
        <v>184</v>
      </c>
      <c r="AG152" s="2" t="s">
        <v>184</v>
      </c>
      <c r="AH152" t="s">
        <v>81</v>
      </c>
      <c r="AI152" t="s">
        <v>183</v>
      </c>
      <c r="AJ152" s="1" t="s">
        <v>183</v>
      </c>
    </row>
    <row r="153" spans="1:36" x14ac:dyDescent="0.3">
      <c r="A153" s="3" t="s">
        <v>7</v>
      </c>
      <c r="B153">
        <v>108635</v>
      </c>
      <c r="C153">
        <v>152</v>
      </c>
      <c r="D153" t="s">
        <v>181</v>
      </c>
      <c r="E153" s="2" t="s">
        <v>184</v>
      </c>
      <c r="F153" s="2" t="s">
        <v>184</v>
      </c>
      <c r="G153" s="2" t="s">
        <v>183</v>
      </c>
      <c r="H153" s="3" t="s">
        <v>183</v>
      </c>
      <c r="I153" s="2" t="s">
        <v>15</v>
      </c>
      <c r="J153" s="2" t="s">
        <v>13</v>
      </c>
      <c r="K153" s="8" t="s">
        <v>183</v>
      </c>
      <c r="L153" s="2"/>
      <c r="M153" s="2" t="s">
        <v>60</v>
      </c>
      <c r="N153" t="s">
        <v>186</v>
      </c>
      <c r="O153" s="2" t="s">
        <v>188</v>
      </c>
      <c r="P153" s="128">
        <v>-1.7770009467627994</v>
      </c>
      <c r="Q153" s="128" t="s">
        <v>203</v>
      </c>
      <c r="R153" s="6" t="s">
        <v>184</v>
      </c>
      <c r="S153" s="2" t="s">
        <v>184</v>
      </c>
      <c r="T153" s="2" t="s">
        <v>184</v>
      </c>
      <c r="U153">
        <v>20</v>
      </c>
      <c r="V153">
        <v>8</v>
      </c>
      <c r="W153">
        <v>0</v>
      </c>
      <c r="X153" t="s">
        <v>184</v>
      </c>
      <c r="Y153" s="2" t="s">
        <v>184</v>
      </c>
      <c r="Z153" s="2" t="s">
        <v>184</v>
      </c>
      <c r="AA153" s="2" t="s">
        <v>184</v>
      </c>
      <c r="AB153">
        <v>1</v>
      </c>
      <c r="AC153">
        <v>2</v>
      </c>
      <c r="AD153">
        <v>0</v>
      </c>
      <c r="AE153" s="2" t="s">
        <v>184</v>
      </c>
      <c r="AF153" s="2" t="s">
        <v>184</v>
      </c>
      <c r="AG153" s="2" t="s">
        <v>183</v>
      </c>
      <c r="AH153" t="s">
        <v>80</v>
      </c>
      <c r="AI153" s="8" t="s">
        <v>183</v>
      </c>
      <c r="AJ153" s="9" t="s">
        <v>183</v>
      </c>
    </row>
    <row r="154" spans="1:36" x14ac:dyDescent="0.3">
      <c r="A154" s="3" t="s">
        <v>7</v>
      </c>
      <c r="B154">
        <v>108636</v>
      </c>
      <c r="C154">
        <v>153</v>
      </c>
      <c r="D154" t="s">
        <v>182</v>
      </c>
      <c r="E154" s="2" t="s">
        <v>184</v>
      </c>
      <c r="F154" s="2" t="s">
        <v>184</v>
      </c>
      <c r="G154" s="2" t="s">
        <v>184</v>
      </c>
      <c r="H154" s="3" t="s">
        <v>184</v>
      </c>
      <c r="I154" s="2" t="s">
        <v>13</v>
      </c>
      <c r="J154" s="2" t="s">
        <v>13</v>
      </c>
      <c r="K154" s="8" t="s">
        <v>184</v>
      </c>
      <c r="L154" s="2"/>
      <c r="M154" s="2" t="s">
        <v>61</v>
      </c>
      <c r="N154" t="s">
        <v>186</v>
      </c>
      <c r="O154" s="3" t="s">
        <v>188</v>
      </c>
      <c r="P154" s="130">
        <v>-1.2839733979164265</v>
      </c>
      <c r="Q154" s="130" t="s">
        <v>203</v>
      </c>
      <c r="R154" s="6" t="s">
        <v>184</v>
      </c>
      <c r="S154" s="2" t="s">
        <v>184</v>
      </c>
      <c r="T154" s="2" t="s">
        <v>184</v>
      </c>
      <c r="U154">
        <v>35</v>
      </c>
      <c r="V154">
        <v>4</v>
      </c>
      <c r="W154">
        <v>12</v>
      </c>
      <c r="X154" t="s">
        <v>184</v>
      </c>
      <c r="Y154" s="2" t="s">
        <v>184</v>
      </c>
      <c r="Z154" s="2" t="s">
        <v>183</v>
      </c>
      <c r="AA154" s="2" t="s">
        <v>184</v>
      </c>
      <c r="AB154">
        <v>8</v>
      </c>
      <c r="AC154">
        <v>2</v>
      </c>
      <c r="AD154">
        <v>0</v>
      </c>
      <c r="AE154" s="2" t="s">
        <v>184</v>
      </c>
      <c r="AF154" s="2" t="s">
        <v>184</v>
      </c>
      <c r="AG154" s="2" t="s">
        <v>183</v>
      </c>
      <c r="AH154" t="s">
        <v>81</v>
      </c>
      <c r="AI154" s="8" t="s">
        <v>183</v>
      </c>
      <c r="AJ154" s="9" t="s">
        <v>183</v>
      </c>
    </row>
    <row r="155" spans="1:36" x14ac:dyDescent="0.3">
      <c r="A155" s="3" t="s">
        <v>7</v>
      </c>
      <c r="B155">
        <v>108639</v>
      </c>
      <c r="C155">
        <v>154</v>
      </c>
      <c r="D155" t="s">
        <v>181</v>
      </c>
      <c r="E155" s="2" t="s">
        <v>184</v>
      </c>
      <c r="F155" s="2" t="s">
        <v>184</v>
      </c>
      <c r="G155" s="2" t="s">
        <v>184</v>
      </c>
      <c r="H155" s="3" t="s">
        <v>183</v>
      </c>
      <c r="I155" s="2" t="s">
        <v>13</v>
      </c>
      <c r="J155" s="2" t="s">
        <v>13</v>
      </c>
      <c r="K155" s="8" t="s">
        <v>183</v>
      </c>
      <c r="L155" s="2"/>
      <c r="M155" s="2" t="s">
        <v>60</v>
      </c>
      <c r="N155" t="s">
        <v>186</v>
      </c>
      <c r="O155" s="2" t="s">
        <v>189</v>
      </c>
      <c r="P155" s="128">
        <v>-1.2715340442986054</v>
      </c>
      <c r="Q155" s="128" t="s">
        <v>203</v>
      </c>
      <c r="R155" s="7" t="s">
        <v>183</v>
      </c>
      <c r="S155" s="2" t="s">
        <v>184</v>
      </c>
      <c r="T155" s="2" t="s">
        <v>184</v>
      </c>
      <c r="U155">
        <v>19</v>
      </c>
      <c r="V155">
        <v>31</v>
      </c>
      <c r="W155">
        <v>26</v>
      </c>
      <c r="X155" t="s">
        <v>183</v>
      </c>
      <c r="Y155" s="2" t="s">
        <v>184</v>
      </c>
      <c r="Z155" s="2" t="s">
        <v>184</v>
      </c>
      <c r="AA155" s="2" t="s">
        <v>184</v>
      </c>
      <c r="AB155">
        <v>13</v>
      </c>
      <c r="AC155">
        <v>6</v>
      </c>
      <c r="AD155">
        <v>0</v>
      </c>
      <c r="AE155" s="2" t="s">
        <v>184</v>
      </c>
      <c r="AF155" s="2" t="s">
        <v>184</v>
      </c>
      <c r="AG155" s="2" t="s">
        <v>183</v>
      </c>
      <c r="AH155" t="s">
        <v>81</v>
      </c>
      <c r="AI155" s="8" t="s">
        <v>183</v>
      </c>
      <c r="AJ155" s="9" t="s">
        <v>183</v>
      </c>
    </row>
    <row r="156" spans="1:36" x14ac:dyDescent="0.3">
      <c r="A156" s="3" t="s">
        <v>7</v>
      </c>
      <c r="B156">
        <v>108687</v>
      </c>
      <c r="C156">
        <v>155</v>
      </c>
      <c r="D156" t="s">
        <v>182</v>
      </c>
      <c r="E156" s="2" t="s">
        <v>183</v>
      </c>
      <c r="F156" s="2" t="s">
        <v>184</v>
      </c>
      <c r="G156" s="2" t="s">
        <v>184</v>
      </c>
      <c r="H156" s="3" t="s">
        <v>183</v>
      </c>
      <c r="I156" s="2" t="s">
        <v>13</v>
      </c>
      <c r="J156" s="2" t="s">
        <v>13</v>
      </c>
      <c r="K156" s="8" t="s">
        <v>183</v>
      </c>
      <c r="L156" s="2"/>
      <c r="M156" s="2" t="s">
        <v>60</v>
      </c>
      <c r="N156" t="s">
        <v>186</v>
      </c>
      <c r="O156" s="2" t="s">
        <v>188</v>
      </c>
      <c r="P156" s="128">
        <v>-1.7810371922472497</v>
      </c>
      <c r="Q156" s="128" t="s">
        <v>203</v>
      </c>
      <c r="R156" s="6" t="s">
        <v>183</v>
      </c>
      <c r="S156" s="2" t="s">
        <v>183</v>
      </c>
      <c r="T156" s="2" t="s">
        <v>184</v>
      </c>
      <c r="U156">
        <v>28</v>
      </c>
      <c r="V156">
        <v>0</v>
      </c>
      <c r="W156">
        <v>11</v>
      </c>
      <c r="X156" t="s">
        <v>183</v>
      </c>
      <c r="Y156" s="2" t="s">
        <v>184</v>
      </c>
      <c r="Z156" s="2" t="s">
        <v>184</v>
      </c>
      <c r="AA156" s="2" t="s">
        <v>183</v>
      </c>
      <c r="AB156">
        <v>6</v>
      </c>
      <c r="AC156">
        <v>1</v>
      </c>
      <c r="AD156">
        <v>0</v>
      </c>
      <c r="AE156" s="2" t="s">
        <v>184</v>
      </c>
      <c r="AF156" s="2" t="s">
        <v>184</v>
      </c>
      <c r="AG156" s="2" t="s">
        <v>184</v>
      </c>
      <c r="AH156" t="s">
        <v>81</v>
      </c>
      <c r="AI156" s="8" t="s">
        <v>183</v>
      </c>
      <c r="AJ156" s="1" t="s">
        <v>183</v>
      </c>
    </row>
    <row r="157" spans="1:36" x14ac:dyDescent="0.3">
      <c r="A157" s="3" t="s">
        <v>7</v>
      </c>
      <c r="B157">
        <v>108693</v>
      </c>
      <c r="C157">
        <v>156</v>
      </c>
      <c r="D157" t="s">
        <v>182</v>
      </c>
      <c r="E157" s="2" t="s">
        <v>183</v>
      </c>
      <c r="F157" s="2" t="s">
        <v>184</v>
      </c>
      <c r="G157" s="2" t="s">
        <v>184</v>
      </c>
      <c r="H157" s="3" t="s">
        <v>183</v>
      </c>
      <c r="I157" s="2" t="s">
        <v>12</v>
      </c>
      <c r="J157" s="2" t="s">
        <v>13</v>
      </c>
      <c r="K157" s="8" t="s">
        <v>183</v>
      </c>
      <c r="L157" s="2" t="s">
        <v>162</v>
      </c>
      <c r="M157" s="2" t="s">
        <v>60</v>
      </c>
      <c r="N157" t="s">
        <v>186</v>
      </c>
      <c r="O157" s="2" t="s">
        <v>188</v>
      </c>
      <c r="P157" s="128">
        <v>-2.0167627029858561</v>
      </c>
      <c r="Q157" s="128" t="s">
        <v>203</v>
      </c>
      <c r="R157" s="7" t="s">
        <v>183</v>
      </c>
      <c r="S157" s="2" t="s">
        <v>184</v>
      </c>
      <c r="T157" s="2" t="s">
        <v>184</v>
      </c>
      <c r="U157">
        <v>20</v>
      </c>
      <c r="V157">
        <v>0</v>
      </c>
      <c r="W157">
        <v>13</v>
      </c>
      <c r="X157" t="s">
        <v>184</v>
      </c>
      <c r="Y157" s="2" t="s">
        <v>184</v>
      </c>
      <c r="Z157" s="2" t="s">
        <v>183</v>
      </c>
      <c r="AA157" s="2" t="s">
        <v>184</v>
      </c>
      <c r="AB157">
        <v>9</v>
      </c>
      <c r="AC157">
        <v>2</v>
      </c>
      <c r="AD157">
        <v>0</v>
      </c>
      <c r="AE157" s="2" t="s">
        <v>184</v>
      </c>
      <c r="AF157" s="2" t="s">
        <v>184</v>
      </c>
      <c r="AG157" s="2" t="s">
        <v>184</v>
      </c>
      <c r="AH157" t="s">
        <v>81</v>
      </c>
      <c r="AI157" s="8" t="s">
        <v>183</v>
      </c>
      <c r="AJ157" s="9" t="s">
        <v>184</v>
      </c>
    </row>
    <row r="158" spans="1:36" hidden="1" x14ac:dyDescent="0.3">
      <c r="A158" s="3" t="s">
        <v>7</v>
      </c>
      <c r="B158">
        <v>108725</v>
      </c>
      <c r="C158">
        <v>157</v>
      </c>
      <c r="D158" t="s">
        <v>182</v>
      </c>
      <c r="E158" s="2" t="s">
        <v>184</v>
      </c>
      <c r="F158" s="2" t="s">
        <v>184</v>
      </c>
      <c r="G158" s="2" t="s">
        <v>184</v>
      </c>
      <c r="H158" s="3" t="s">
        <v>183</v>
      </c>
      <c r="I158" s="2" t="s">
        <v>12</v>
      </c>
      <c r="J158" s="2" t="s">
        <v>14</v>
      </c>
      <c r="K158" s="8" t="s">
        <v>183</v>
      </c>
      <c r="L158" s="2"/>
      <c r="M158" s="2" t="s">
        <v>61</v>
      </c>
      <c r="N158" t="s">
        <v>186</v>
      </c>
      <c r="O158" s="2" t="s">
        <v>188</v>
      </c>
      <c r="P158" s="128">
        <v>-0.22770938589624992</v>
      </c>
      <c r="Q158" s="128" t="s">
        <v>201</v>
      </c>
      <c r="R158" s="6" t="s">
        <v>183</v>
      </c>
      <c r="S158" s="2" t="s">
        <v>184</v>
      </c>
      <c r="T158" s="2" t="s">
        <v>184</v>
      </c>
      <c r="U158">
        <v>23</v>
      </c>
      <c r="V158">
        <v>0</v>
      </c>
      <c r="W158">
        <v>2</v>
      </c>
      <c r="X158" t="s">
        <v>184</v>
      </c>
      <c r="Y158" s="2" t="s">
        <v>184</v>
      </c>
      <c r="Z158" s="2" t="s">
        <v>183</v>
      </c>
      <c r="AA158" s="2" t="s">
        <v>184</v>
      </c>
      <c r="AB158">
        <v>0</v>
      </c>
      <c r="AC158">
        <v>0</v>
      </c>
      <c r="AD158">
        <v>0</v>
      </c>
      <c r="AE158" s="2" t="s">
        <v>184</v>
      </c>
      <c r="AF158" s="2" t="s">
        <v>184</v>
      </c>
      <c r="AG158" s="2" t="s">
        <v>184</v>
      </c>
      <c r="AH158" t="s">
        <v>81</v>
      </c>
      <c r="AI158" s="8" t="s">
        <v>183</v>
      </c>
      <c r="AJ158" s="1" t="s">
        <v>183</v>
      </c>
    </row>
    <row r="159" spans="1:36" hidden="1" x14ac:dyDescent="0.3">
      <c r="A159" s="2" t="s">
        <v>8</v>
      </c>
      <c r="B159">
        <v>108768</v>
      </c>
      <c r="C159">
        <v>158</v>
      </c>
      <c r="D159" t="s">
        <v>182</v>
      </c>
      <c r="E159" s="2" t="s">
        <v>184</v>
      </c>
      <c r="F159" s="2" t="s">
        <v>184</v>
      </c>
      <c r="G159" s="2" t="s">
        <v>184</v>
      </c>
      <c r="H159" s="3" t="s">
        <v>183</v>
      </c>
      <c r="I159" s="2" t="s">
        <v>14</v>
      </c>
      <c r="J159" s="2" t="s">
        <v>14</v>
      </c>
      <c r="K159" s="8" t="s">
        <v>183</v>
      </c>
      <c r="L159" s="2"/>
      <c r="M159" s="2" t="s">
        <v>60</v>
      </c>
      <c r="N159" t="s">
        <v>186</v>
      </c>
      <c r="O159" s="2" t="s">
        <v>188</v>
      </c>
      <c r="P159" s="128">
        <v>-1.5607580824972129</v>
      </c>
      <c r="Q159" s="128" t="s">
        <v>201</v>
      </c>
      <c r="R159" s="7" t="s">
        <v>184</v>
      </c>
      <c r="S159" s="2" t="s">
        <v>184</v>
      </c>
      <c r="T159" s="2" t="s">
        <v>184</v>
      </c>
      <c r="U159">
        <v>65</v>
      </c>
      <c r="V159">
        <v>0</v>
      </c>
      <c r="W159">
        <v>16</v>
      </c>
      <c r="X159" t="s">
        <v>183</v>
      </c>
      <c r="Y159" s="2" t="s">
        <v>183</v>
      </c>
      <c r="Z159" s="2" t="s">
        <v>184</v>
      </c>
      <c r="AA159" s="2" t="s">
        <v>184</v>
      </c>
      <c r="AB159">
        <v>8</v>
      </c>
      <c r="AC159">
        <v>5</v>
      </c>
      <c r="AD159">
        <v>0</v>
      </c>
      <c r="AE159" s="2" t="s">
        <v>184</v>
      </c>
      <c r="AF159" s="2" t="s">
        <v>184</v>
      </c>
      <c r="AG159" s="2" t="s">
        <v>185</v>
      </c>
      <c r="AH159" t="s">
        <v>82</v>
      </c>
      <c r="AI159" s="8" t="s">
        <v>183</v>
      </c>
      <c r="AJ159" s="1" t="s">
        <v>184</v>
      </c>
    </row>
    <row r="160" spans="1:36" x14ac:dyDescent="0.3">
      <c r="A160" s="2" t="s">
        <v>8</v>
      </c>
      <c r="B160">
        <v>108769</v>
      </c>
      <c r="C160">
        <v>159</v>
      </c>
      <c r="D160" t="s">
        <v>181</v>
      </c>
      <c r="E160" s="2" t="s">
        <v>183</v>
      </c>
      <c r="F160" s="2" t="s">
        <v>183</v>
      </c>
      <c r="G160" s="2" t="s">
        <v>184</v>
      </c>
      <c r="H160" s="3" t="s">
        <v>184</v>
      </c>
      <c r="I160" s="2" t="s">
        <v>15</v>
      </c>
      <c r="J160" s="2" t="s">
        <v>14</v>
      </c>
      <c r="K160" s="8" t="s">
        <v>183</v>
      </c>
      <c r="L160" s="2"/>
      <c r="M160" s="2" t="s">
        <v>60</v>
      </c>
      <c r="N160" t="s">
        <v>186</v>
      </c>
      <c r="O160" s="2" t="s">
        <v>188</v>
      </c>
      <c r="P160" s="128">
        <v>-1.4782608695652173</v>
      </c>
      <c r="Q160" s="128" t="s">
        <v>203</v>
      </c>
      <c r="R160" s="7" t="s">
        <v>184</v>
      </c>
      <c r="S160" s="2" t="s">
        <v>184</v>
      </c>
      <c r="T160" s="2" t="s">
        <v>183</v>
      </c>
      <c r="U160">
        <v>58</v>
      </c>
      <c r="V160">
        <v>0</v>
      </c>
      <c r="W160">
        <v>9</v>
      </c>
      <c r="X160" t="s">
        <v>184</v>
      </c>
      <c r="Y160" s="2" t="s">
        <v>184</v>
      </c>
      <c r="Z160" s="2" t="s">
        <v>183</v>
      </c>
      <c r="AA160" s="2" t="s">
        <v>184</v>
      </c>
      <c r="AB160">
        <v>4</v>
      </c>
      <c r="AC160">
        <v>0</v>
      </c>
      <c r="AD160">
        <v>0</v>
      </c>
      <c r="AE160" s="2" t="s">
        <v>183</v>
      </c>
      <c r="AF160" s="2" t="s">
        <v>184</v>
      </c>
      <c r="AG160" s="2" t="s">
        <v>184</v>
      </c>
      <c r="AH160" t="s">
        <v>81</v>
      </c>
      <c r="AI160" s="8" t="s">
        <v>183</v>
      </c>
      <c r="AJ160" s="1" t="s">
        <v>183</v>
      </c>
    </row>
    <row r="161" spans="1:36" x14ac:dyDescent="0.3">
      <c r="A161" s="3" t="s">
        <v>7</v>
      </c>
      <c r="B161">
        <v>108781</v>
      </c>
      <c r="C161">
        <v>160</v>
      </c>
      <c r="D161" t="s">
        <v>181</v>
      </c>
      <c r="E161" s="2" t="s">
        <v>183</v>
      </c>
      <c r="F161" s="2" t="s">
        <v>183</v>
      </c>
      <c r="G161" s="2" t="s">
        <v>184</v>
      </c>
      <c r="H161" s="3" t="s">
        <v>183</v>
      </c>
      <c r="I161" s="2" t="s">
        <v>12</v>
      </c>
      <c r="J161" s="2" t="s">
        <v>13</v>
      </c>
      <c r="K161" s="8" t="s">
        <v>184</v>
      </c>
      <c r="L161" s="2" t="s">
        <v>61</v>
      </c>
      <c r="M161" s="2"/>
      <c r="N161" t="s">
        <v>187</v>
      </c>
      <c r="O161" s="3" t="s">
        <v>189</v>
      </c>
      <c r="P161" s="130">
        <v>0.37002775208140609</v>
      </c>
      <c r="Q161" s="130" t="s">
        <v>203</v>
      </c>
      <c r="R161" s="6" t="s">
        <v>183</v>
      </c>
      <c r="S161" s="2" t="s">
        <v>184</v>
      </c>
      <c r="T161" s="2" t="s">
        <v>184</v>
      </c>
      <c r="U161">
        <v>22</v>
      </c>
      <c r="V161">
        <v>26</v>
      </c>
      <c r="W161">
        <v>27</v>
      </c>
      <c r="X161" t="s">
        <v>184</v>
      </c>
      <c r="Y161" s="2" t="s">
        <v>184</v>
      </c>
      <c r="Z161" s="2" t="s">
        <v>184</v>
      </c>
      <c r="AA161" s="2" t="s">
        <v>184</v>
      </c>
      <c r="AB161">
        <v>15</v>
      </c>
      <c r="AC161">
        <v>11</v>
      </c>
      <c r="AD161">
        <v>0</v>
      </c>
      <c r="AE161" s="2" t="s">
        <v>184</v>
      </c>
      <c r="AF161" s="2" t="s">
        <v>183</v>
      </c>
      <c r="AG161" s="2" t="s">
        <v>184</v>
      </c>
      <c r="AH161" t="s">
        <v>83</v>
      </c>
      <c r="AI161" s="8" t="s">
        <v>183</v>
      </c>
      <c r="AJ161" s="1" t="s">
        <v>184</v>
      </c>
    </row>
    <row r="162" spans="1:36" hidden="1" x14ac:dyDescent="0.3">
      <c r="A162" s="2" t="s">
        <v>8</v>
      </c>
      <c r="B162">
        <v>108782</v>
      </c>
      <c r="C162">
        <v>161</v>
      </c>
      <c r="D162" t="s">
        <v>182</v>
      </c>
      <c r="E162" s="2" t="s">
        <v>184</v>
      </c>
      <c r="F162" s="2" t="s">
        <v>184</v>
      </c>
      <c r="G162" s="2" t="s">
        <v>184</v>
      </c>
      <c r="H162" s="2" t="s">
        <v>183</v>
      </c>
      <c r="I162" s="2" t="s">
        <v>14</v>
      </c>
      <c r="J162" s="2" t="s">
        <v>12</v>
      </c>
      <c r="K162" s="8" t="s">
        <v>183</v>
      </c>
      <c r="L162" s="2" t="s">
        <v>162</v>
      </c>
      <c r="M162" s="2" t="s">
        <v>60</v>
      </c>
      <c r="N162" t="s">
        <v>186</v>
      </c>
      <c r="O162" s="2" t="s">
        <v>188</v>
      </c>
      <c r="P162" s="128">
        <v>-2.0317815368842909</v>
      </c>
      <c r="Q162" s="128" t="s">
        <v>201</v>
      </c>
      <c r="R162" s="6" t="s">
        <v>184</v>
      </c>
      <c r="S162" s="2" t="s">
        <v>184</v>
      </c>
      <c r="T162" s="2" t="s">
        <v>183</v>
      </c>
      <c r="U162">
        <v>42</v>
      </c>
      <c r="V162">
        <v>0</v>
      </c>
      <c r="W162">
        <v>3</v>
      </c>
      <c r="X162" t="s">
        <v>184</v>
      </c>
      <c r="Y162" s="2" t="s">
        <v>183</v>
      </c>
      <c r="Z162" s="2" t="s">
        <v>184</v>
      </c>
      <c r="AA162" s="2" t="s">
        <v>184</v>
      </c>
      <c r="AB162">
        <v>2</v>
      </c>
      <c r="AC162">
        <v>0</v>
      </c>
      <c r="AD162">
        <v>0</v>
      </c>
      <c r="AE162" s="2" t="s">
        <v>184</v>
      </c>
      <c r="AF162" s="2" t="s">
        <v>184</v>
      </c>
      <c r="AG162" s="2" t="s">
        <v>183</v>
      </c>
      <c r="AH162" t="s">
        <v>81</v>
      </c>
      <c r="AI162" s="8" t="s">
        <v>183</v>
      </c>
      <c r="AJ162" s="1" t="s">
        <v>184</v>
      </c>
    </row>
    <row r="163" spans="1:36" hidden="1" x14ac:dyDescent="0.3">
      <c r="A163" s="2" t="s">
        <v>8</v>
      </c>
      <c r="B163">
        <v>108823</v>
      </c>
      <c r="C163">
        <v>162</v>
      </c>
      <c r="D163" t="s">
        <v>181</v>
      </c>
      <c r="E163" s="2" t="s">
        <v>183</v>
      </c>
      <c r="F163" s="2" t="s">
        <v>183</v>
      </c>
      <c r="G163" s="2" t="s">
        <v>184</v>
      </c>
      <c r="H163" s="3" t="s">
        <v>185</v>
      </c>
      <c r="I163" s="2" t="s">
        <v>14</v>
      </c>
      <c r="J163" s="2" t="s">
        <v>12</v>
      </c>
      <c r="K163" s="8" t="s">
        <v>183</v>
      </c>
      <c r="L163" s="2"/>
      <c r="M163" s="2" t="s">
        <v>60</v>
      </c>
      <c r="N163" t="s">
        <v>186</v>
      </c>
      <c r="O163" s="2" t="s">
        <v>188</v>
      </c>
      <c r="P163" s="128">
        <v>-1.2490992073024261</v>
      </c>
      <c r="Q163" s="128" t="s">
        <v>201</v>
      </c>
      <c r="R163" s="7" t="s">
        <v>185</v>
      </c>
      <c r="S163" s="2" t="s">
        <v>183</v>
      </c>
      <c r="T163" s="2" t="s">
        <v>183</v>
      </c>
      <c r="U163">
        <v>23</v>
      </c>
      <c r="V163">
        <v>0</v>
      </c>
      <c r="W163">
        <v>5</v>
      </c>
      <c r="X163" t="s">
        <v>183</v>
      </c>
      <c r="Y163" s="2" t="s">
        <v>183</v>
      </c>
      <c r="Z163" s="2" t="s">
        <v>184</v>
      </c>
      <c r="AA163" s="2" t="s">
        <v>184</v>
      </c>
      <c r="AB163">
        <v>2</v>
      </c>
      <c r="AC163">
        <v>0</v>
      </c>
      <c r="AD163">
        <v>0</v>
      </c>
      <c r="AE163" s="2" t="s">
        <v>183</v>
      </c>
      <c r="AF163" s="2" t="s">
        <v>184</v>
      </c>
      <c r="AG163" s="2" t="s">
        <v>184</v>
      </c>
      <c r="AH163" t="s">
        <v>84</v>
      </c>
      <c r="AI163" s="8" t="s">
        <v>183</v>
      </c>
      <c r="AJ163" s="1" t="s">
        <v>183</v>
      </c>
    </row>
    <row r="164" spans="1:36" x14ac:dyDescent="0.3">
      <c r="A164" s="2" t="s">
        <v>8</v>
      </c>
      <c r="B164">
        <v>108825</v>
      </c>
      <c r="C164">
        <v>163</v>
      </c>
      <c r="D164" t="s">
        <v>181</v>
      </c>
      <c r="E164" s="2" t="s">
        <v>184</v>
      </c>
      <c r="F164" s="2" t="s">
        <v>184</v>
      </c>
      <c r="G164" s="2" t="s">
        <v>184</v>
      </c>
      <c r="H164" s="3" t="s">
        <v>183</v>
      </c>
      <c r="I164" s="2" t="s">
        <v>15</v>
      </c>
      <c r="J164" s="2" t="s">
        <v>12</v>
      </c>
      <c r="K164" s="8" t="s">
        <v>183</v>
      </c>
      <c r="L164" s="2" t="s">
        <v>162</v>
      </c>
      <c r="M164" s="2" t="s">
        <v>60</v>
      </c>
      <c r="N164" t="s">
        <v>186</v>
      </c>
      <c r="O164" s="2" t="s">
        <v>188</v>
      </c>
      <c r="P164" s="128">
        <v>-2.9706141404435904</v>
      </c>
      <c r="Q164" s="128" t="s">
        <v>203</v>
      </c>
      <c r="R164" s="7" t="s">
        <v>184</v>
      </c>
      <c r="S164" s="2" t="s">
        <v>184</v>
      </c>
      <c r="T164" s="2" t="s">
        <v>184</v>
      </c>
      <c r="U164">
        <v>37</v>
      </c>
      <c r="V164">
        <v>0</v>
      </c>
      <c r="W164">
        <v>41</v>
      </c>
      <c r="X164" t="s">
        <v>183</v>
      </c>
      <c r="Y164" s="2" t="s">
        <v>184</v>
      </c>
      <c r="Z164" s="2" t="s">
        <v>183</v>
      </c>
      <c r="AA164" s="2" t="s">
        <v>184</v>
      </c>
      <c r="AB164">
        <v>0</v>
      </c>
      <c r="AC164">
        <v>0</v>
      </c>
      <c r="AD164">
        <v>0</v>
      </c>
      <c r="AE164" s="2" t="s">
        <v>184</v>
      </c>
      <c r="AF164" s="2" t="s">
        <v>184</v>
      </c>
      <c r="AG164" s="2" t="s">
        <v>184</v>
      </c>
      <c r="AH164" t="s">
        <v>80</v>
      </c>
      <c r="AI164" s="8" t="s">
        <v>183</v>
      </c>
      <c r="AJ164" s="1" t="s">
        <v>183</v>
      </c>
    </row>
    <row r="165" spans="1:36" x14ac:dyDescent="0.3">
      <c r="A165" s="3" t="s">
        <v>7</v>
      </c>
      <c r="B165">
        <v>108826</v>
      </c>
      <c r="C165">
        <v>164</v>
      </c>
      <c r="D165" t="s">
        <v>182</v>
      </c>
      <c r="E165" s="2" t="s">
        <v>184</v>
      </c>
      <c r="F165" s="2" t="s">
        <v>184</v>
      </c>
      <c r="G165" s="2" t="s">
        <v>184</v>
      </c>
      <c r="H165" s="3" t="s">
        <v>183</v>
      </c>
      <c r="I165" s="2" t="s">
        <v>12</v>
      </c>
      <c r="J165" s="2" t="s">
        <v>12</v>
      </c>
      <c r="K165" s="8" t="s">
        <v>184</v>
      </c>
      <c r="L165" s="2" t="s">
        <v>60</v>
      </c>
      <c r="M165" s="2" t="s">
        <v>162</v>
      </c>
      <c r="N165" t="s">
        <v>186</v>
      </c>
      <c r="O165" s="2" t="s">
        <v>189</v>
      </c>
      <c r="P165" s="128">
        <v>-2.9822100834133018</v>
      </c>
      <c r="Q165" s="128" t="s">
        <v>203</v>
      </c>
      <c r="R165" s="7" t="s">
        <v>185</v>
      </c>
      <c r="S165" s="2" t="s">
        <v>184</v>
      </c>
      <c r="T165" s="2" t="s">
        <v>184</v>
      </c>
      <c r="U165">
        <v>0</v>
      </c>
      <c r="V165">
        <v>0</v>
      </c>
      <c r="W165">
        <v>3</v>
      </c>
      <c r="X165" t="s">
        <v>184</v>
      </c>
      <c r="Y165" s="2" t="s">
        <v>184</v>
      </c>
      <c r="Z165" s="2" t="s">
        <v>184</v>
      </c>
      <c r="AA165" s="2" t="s">
        <v>184</v>
      </c>
      <c r="AB165">
        <v>0</v>
      </c>
      <c r="AC165">
        <v>0</v>
      </c>
      <c r="AD165">
        <v>0</v>
      </c>
      <c r="AE165" s="2" t="s">
        <v>183</v>
      </c>
      <c r="AF165" s="2" t="s">
        <v>184</v>
      </c>
      <c r="AG165" s="2" t="s">
        <v>183</v>
      </c>
      <c r="AH165" t="s">
        <v>81</v>
      </c>
      <c r="AI165" t="s">
        <v>183</v>
      </c>
      <c r="AJ165" s="1" t="s">
        <v>184</v>
      </c>
    </row>
    <row r="166" spans="1:36" x14ac:dyDescent="0.3">
      <c r="A166" s="3" t="s">
        <v>7</v>
      </c>
      <c r="B166">
        <v>108842</v>
      </c>
      <c r="C166">
        <v>165</v>
      </c>
      <c r="D166" t="s">
        <v>182</v>
      </c>
      <c r="E166" s="2" t="s">
        <v>183</v>
      </c>
      <c r="F166" s="2" t="s">
        <v>184</v>
      </c>
      <c r="G166" s="2" t="s">
        <v>184</v>
      </c>
      <c r="H166" s="3" t="s">
        <v>183</v>
      </c>
      <c r="I166" s="2" t="s">
        <v>12</v>
      </c>
      <c r="J166" s="2" t="s">
        <v>12</v>
      </c>
      <c r="K166" s="8" t="s">
        <v>184</v>
      </c>
      <c r="L166" s="2"/>
      <c r="M166" s="2" t="s">
        <v>61</v>
      </c>
      <c r="N166" t="s">
        <v>186</v>
      </c>
      <c r="O166" s="2" t="s">
        <v>188</v>
      </c>
      <c r="P166" s="128">
        <v>-0.59893522626441875</v>
      </c>
      <c r="Q166" s="128" t="s">
        <v>203</v>
      </c>
      <c r="R166" s="7" t="s">
        <v>183</v>
      </c>
      <c r="S166" s="2" t="s">
        <v>184</v>
      </c>
      <c r="T166" s="2" t="s">
        <v>184</v>
      </c>
      <c r="U166">
        <v>34</v>
      </c>
      <c r="V166">
        <v>0</v>
      </c>
      <c r="W166">
        <v>0</v>
      </c>
      <c r="X166" t="s">
        <v>184</v>
      </c>
      <c r="Y166" s="2" t="s">
        <v>184</v>
      </c>
      <c r="Z166" s="2" t="s">
        <v>184</v>
      </c>
      <c r="AA166" s="2" t="s">
        <v>184</v>
      </c>
      <c r="AB166">
        <v>1</v>
      </c>
      <c r="AC166">
        <v>0</v>
      </c>
      <c r="AD166">
        <v>0</v>
      </c>
      <c r="AE166" s="2" t="s">
        <v>184</v>
      </c>
      <c r="AF166" s="2" t="s">
        <v>184</v>
      </c>
      <c r="AG166" s="2" t="s">
        <v>185</v>
      </c>
      <c r="AH166" t="s">
        <v>82</v>
      </c>
      <c r="AI166" s="8" t="s">
        <v>183</v>
      </c>
      <c r="AJ166" s="1" t="s">
        <v>184</v>
      </c>
    </row>
    <row r="167" spans="1:36" x14ac:dyDescent="0.3">
      <c r="A167" s="3" t="s">
        <v>7</v>
      </c>
      <c r="B167">
        <v>108920</v>
      </c>
      <c r="C167">
        <v>166</v>
      </c>
      <c r="D167" t="s">
        <v>182</v>
      </c>
      <c r="E167" s="2" t="s">
        <v>183</v>
      </c>
      <c r="F167" s="2" t="s">
        <v>184</v>
      </c>
      <c r="G167" s="2" t="s">
        <v>184</v>
      </c>
      <c r="H167" s="3" t="s">
        <v>183</v>
      </c>
      <c r="I167" s="2" t="s">
        <v>12</v>
      </c>
      <c r="J167" s="2" t="s">
        <v>15</v>
      </c>
      <c r="K167" s="8" t="s">
        <v>184</v>
      </c>
      <c r="L167" s="2" t="s">
        <v>162</v>
      </c>
      <c r="M167" s="2" t="s">
        <v>60</v>
      </c>
      <c r="N167" t="s">
        <v>186</v>
      </c>
      <c r="O167" s="2" t="s">
        <v>188</v>
      </c>
      <c r="P167" s="128">
        <v>-3.1869269446909194</v>
      </c>
      <c r="Q167" s="128" t="s">
        <v>203</v>
      </c>
      <c r="R167" s="7" t="s">
        <v>183</v>
      </c>
      <c r="S167" s="2" t="s">
        <v>184</v>
      </c>
      <c r="T167" s="2" t="s">
        <v>184</v>
      </c>
      <c r="U167">
        <v>49</v>
      </c>
      <c r="V167">
        <v>0</v>
      </c>
      <c r="W167">
        <v>16</v>
      </c>
      <c r="X167" t="s">
        <v>183</v>
      </c>
      <c r="Y167" s="2" t="s">
        <v>184</v>
      </c>
      <c r="Z167" s="2" t="s">
        <v>184</v>
      </c>
      <c r="AA167" s="2" t="s">
        <v>184</v>
      </c>
      <c r="AB167">
        <v>10</v>
      </c>
      <c r="AC167">
        <v>3</v>
      </c>
      <c r="AD167">
        <v>0</v>
      </c>
      <c r="AE167" s="2" t="s">
        <v>184</v>
      </c>
      <c r="AF167" s="2" t="s">
        <v>184</v>
      </c>
      <c r="AG167" s="2" t="s">
        <v>185</v>
      </c>
      <c r="AH167" t="s">
        <v>82</v>
      </c>
      <c r="AI167" s="8" t="s">
        <v>183</v>
      </c>
      <c r="AJ167" s="9" t="s">
        <v>184</v>
      </c>
    </row>
    <row r="168" spans="1:36" x14ac:dyDescent="0.3">
      <c r="A168" s="3" t="s">
        <v>7</v>
      </c>
      <c r="B168">
        <v>108921</v>
      </c>
      <c r="C168">
        <v>167</v>
      </c>
      <c r="D168" t="s">
        <v>182</v>
      </c>
      <c r="E168" s="2" t="s">
        <v>184</v>
      </c>
      <c r="F168" s="2" t="s">
        <v>184</v>
      </c>
      <c r="G168" s="2" t="s">
        <v>184</v>
      </c>
      <c r="H168" s="3" t="s">
        <v>183</v>
      </c>
      <c r="I168" s="2" t="s">
        <v>15</v>
      </c>
      <c r="J168" s="2" t="s">
        <v>15</v>
      </c>
      <c r="K168" s="8" t="s">
        <v>183</v>
      </c>
      <c r="L168" s="2"/>
      <c r="M168" s="2" t="s">
        <v>60</v>
      </c>
      <c r="N168" t="s">
        <v>187</v>
      </c>
      <c r="O168" s="2" t="s">
        <v>189</v>
      </c>
      <c r="P168" s="128">
        <v>-2.8572789180437163E-2</v>
      </c>
      <c r="Q168" s="128" t="s">
        <v>203</v>
      </c>
      <c r="R168" s="6" t="s">
        <v>184</v>
      </c>
      <c r="S168" s="2" t="s">
        <v>183</v>
      </c>
      <c r="T168" s="2" t="s">
        <v>184</v>
      </c>
      <c r="U168">
        <v>22</v>
      </c>
      <c r="V168">
        <v>0</v>
      </c>
      <c r="W168">
        <v>1</v>
      </c>
      <c r="X168" t="s">
        <v>184</v>
      </c>
      <c r="Y168" s="2" t="s">
        <v>183</v>
      </c>
      <c r="Z168" s="2" t="s">
        <v>183</v>
      </c>
      <c r="AA168" s="2" t="s">
        <v>183</v>
      </c>
      <c r="AB168">
        <v>7</v>
      </c>
      <c r="AC168">
        <v>1</v>
      </c>
      <c r="AD168">
        <v>0</v>
      </c>
      <c r="AE168" s="2" t="s">
        <v>184</v>
      </c>
      <c r="AF168" s="2" t="s">
        <v>184</v>
      </c>
      <c r="AG168" s="2" t="s">
        <v>183</v>
      </c>
      <c r="AH168" t="s">
        <v>81</v>
      </c>
      <c r="AI168" s="8" t="s">
        <v>183</v>
      </c>
      <c r="AJ168" s="9" t="s">
        <v>184</v>
      </c>
    </row>
    <row r="169" spans="1:36" x14ac:dyDescent="0.3">
      <c r="A169" s="3" t="s">
        <v>7</v>
      </c>
      <c r="B169">
        <v>108922</v>
      </c>
      <c r="C169">
        <v>168</v>
      </c>
      <c r="D169" t="s">
        <v>181</v>
      </c>
      <c r="E169" s="2" t="s">
        <v>183</v>
      </c>
      <c r="F169" s="2" t="s">
        <v>184</v>
      </c>
      <c r="G169" s="2" t="s">
        <v>184</v>
      </c>
      <c r="H169" s="3" t="s">
        <v>183</v>
      </c>
      <c r="I169" s="2" t="s">
        <v>14</v>
      </c>
      <c r="J169" s="2" t="s">
        <v>15</v>
      </c>
      <c r="K169" s="8" t="s">
        <v>183</v>
      </c>
      <c r="L169" s="2" t="s">
        <v>60</v>
      </c>
      <c r="M169" s="2"/>
      <c r="N169" t="s">
        <v>187</v>
      </c>
      <c r="O169" s="3" t="s">
        <v>189</v>
      </c>
      <c r="P169" s="130">
        <v>-1.4152548139076002</v>
      </c>
      <c r="Q169" s="130" t="s">
        <v>203</v>
      </c>
      <c r="R169" s="6" t="s">
        <v>183</v>
      </c>
      <c r="S169" s="2" t="s">
        <v>183</v>
      </c>
      <c r="T169" s="2" t="s">
        <v>183</v>
      </c>
      <c r="U169">
        <v>75</v>
      </c>
      <c r="V169">
        <v>0</v>
      </c>
      <c r="W169">
        <v>25</v>
      </c>
      <c r="X169" t="s">
        <v>183</v>
      </c>
      <c r="Y169" s="2" t="s">
        <v>183</v>
      </c>
      <c r="Z169" s="2" t="s">
        <v>183</v>
      </c>
      <c r="AA169" s="2" t="s">
        <v>184</v>
      </c>
      <c r="AB169">
        <v>27</v>
      </c>
      <c r="AC169">
        <v>6</v>
      </c>
      <c r="AD169">
        <v>0</v>
      </c>
      <c r="AE169" s="2" t="s">
        <v>184</v>
      </c>
      <c r="AF169" s="2" t="s">
        <v>183</v>
      </c>
      <c r="AG169" s="2" t="s">
        <v>183</v>
      </c>
      <c r="AH169" t="s">
        <v>81</v>
      </c>
      <c r="AI169" s="8" t="s">
        <v>183</v>
      </c>
      <c r="AJ169" s="1" t="s">
        <v>184</v>
      </c>
    </row>
    <row r="170" spans="1:36" hidden="1" x14ac:dyDescent="0.3">
      <c r="A170" s="3" t="s">
        <v>7</v>
      </c>
      <c r="B170">
        <v>108927</v>
      </c>
      <c r="C170">
        <v>169</v>
      </c>
      <c r="D170" t="s">
        <v>181</v>
      </c>
      <c r="E170" s="2" t="s">
        <v>184</v>
      </c>
      <c r="F170" s="2" t="s">
        <v>184</v>
      </c>
      <c r="G170" s="2" t="s">
        <v>184</v>
      </c>
      <c r="H170" s="3" t="s">
        <v>183</v>
      </c>
      <c r="I170" s="2" t="s">
        <v>14</v>
      </c>
      <c r="J170" s="2" t="s">
        <v>13</v>
      </c>
      <c r="K170" s="8" t="s">
        <v>183</v>
      </c>
      <c r="L170" s="2"/>
      <c r="M170" s="2" t="s">
        <v>60</v>
      </c>
      <c r="N170" t="s">
        <v>186</v>
      </c>
      <c r="O170" s="2" t="s">
        <v>188</v>
      </c>
      <c r="P170" s="128">
        <v>0.10351966873706003</v>
      </c>
      <c r="Q170" s="128" t="s">
        <v>201</v>
      </c>
      <c r="R170" s="7" t="s">
        <v>184</v>
      </c>
      <c r="S170" s="2" t="s">
        <v>184</v>
      </c>
      <c r="T170" s="2" t="s">
        <v>184</v>
      </c>
      <c r="U170">
        <v>33</v>
      </c>
      <c r="V170">
        <v>0</v>
      </c>
      <c r="W170">
        <v>3</v>
      </c>
      <c r="X170" t="s">
        <v>183</v>
      </c>
      <c r="Y170" s="2" t="s">
        <v>184</v>
      </c>
      <c r="Z170" s="2" t="s">
        <v>183</v>
      </c>
      <c r="AA170" s="2" t="s">
        <v>184</v>
      </c>
      <c r="AB170">
        <v>4</v>
      </c>
      <c r="AC170">
        <v>0</v>
      </c>
      <c r="AD170">
        <v>0</v>
      </c>
      <c r="AE170" s="2" t="s">
        <v>184</v>
      </c>
      <c r="AF170" s="2" t="s">
        <v>184</v>
      </c>
      <c r="AG170" s="2" t="s">
        <v>185</v>
      </c>
      <c r="AH170" t="s">
        <v>81</v>
      </c>
      <c r="AI170" s="8" t="s">
        <v>184</v>
      </c>
      <c r="AJ170" s="1" t="s">
        <v>184</v>
      </c>
    </row>
    <row r="171" spans="1:36" x14ac:dyDescent="0.3">
      <c r="A171" s="2" t="s">
        <v>8</v>
      </c>
      <c r="B171">
        <v>108929</v>
      </c>
      <c r="C171">
        <v>170</v>
      </c>
      <c r="D171" t="s">
        <v>182</v>
      </c>
      <c r="E171" s="2" t="s">
        <v>184</v>
      </c>
      <c r="F171" s="2" t="s">
        <v>184</v>
      </c>
      <c r="G171" s="2" t="s">
        <v>184</v>
      </c>
      <c r="H171" s="3" t="s">
        <v>183</v>
      </c>
      <c r="I171" s="2" t="s">
        <v>14</v>
      </c>
      <c r="J171" s="2" t="s">
        <v>15</v>
      </c>
      <c r="K171" s="8" t="s">
        <v>183</v>
      </c>
      <c r="L171" s="2"/>
      <c r="M171" s="2" t="s">
        <v>60</v>
      </c>
      <c r="N171" t="s">
        <v>186</v>
      </c>
      <c r="O171" s="2" t="s">
        <v>188</v>
      </c>
      <c r="P171" s="128">
        <v>-1.2008687135374525</v>
      </c>
      <c r="Q171" s="128" t="s">
        <v>203</v>
      </c>
      <c r="R171" s="6" t="s">
        <v>184</v>
      </c>
      <c r="S171" s="2" t="s">
        <v>184</v>
      </c>
      <c r="T171" s="2" t="s">
        <v>184</v>
      </c>
      <c r="U171">
        <v>26</v>
      </c>
      <c r="V171">
        <v>0</v>
      </c>
      <c r="W171">
        <v>0</v>
      </c>
      <c r="X171" t="s">
        <v>184</v>
      </c>
      <c r="Y171" s="2" t="s">
        <v>184</v>
      </c>
      <c r="Z171" s="2" t="s">
        <v>184</v>
      </c>
      <c r="AA171" s="2" t="s">
        <v>184</v>
      </c>
      <c r="AB171">
        <v>3</v>
      </c>
      <c r="AC171">
        <v>0</v>
      </c>
      <c r="AD171">
        <v>0</v>
      </c>
      <c r="AE171" s="2" t="s">
        <v>184</v>
      </c>
      <c r="AF171" s="2" t="s">
        <v>184</v>
      </c>
      <c r="AG171" s="2" t="s">
        <v>184</v>
      </c>
      <c r="AH171" t="s">
        <v>81</v>
      </c>
      <c r="AI171" s="8" t="s">
        <v>183</v>
      </c>
      <c r="AJ171" s="9" t="s">
        <v>184</v>
      </c>
    </row>
    <row r="172" spans="1:36" x14ac:dyDescent="0.3">
      <c r="A172" s="3" t="s">
        <v>7</v>
      </c>
      <c r="B172">
        <v>109022</v>
      </c>
      <c r="C172">
        <v>171</v>
      </c>
      <c r="D172" t="s">
        <v>182</v>
      </c>
      <c r="E172" s="2" t="s">
        <v>184</v>
      </c>
      <c r="F172" s="2" t="s">
        <v>184</v>
      </c>
      <c r="G172" s="2" t="s">
        <v>184</v>
      </c>
      <c r="H172" s="3" t="s">
        <v>183</v>
      </c>
      <c r="I172" s="2" t="s">
        <v>14</v>
      </c>
      <c r="J172" s="2" t="s">
        <v>15</v>
      </c>
      <c r="K172" s="8" t="s">
        <v>183</v>
      </c>
      <c r="L172" s="2"/>
      <c r="M172" s="2" t="s">
        <v>60</v>
      </c>
      <c r="N172" t="s">
        <v>186</v>
      </c>
      <c r="O172" s="3" t="s">
        <v>189</v>
      </c>
      <c r="P172" s="130">
        <v>-1.5504983744775105</v>
      </c>
      <c r="Q172" s="130" t="s">
        <v>203</v>
      </c>
      <c r="R172" s="6" t="s">
        <v>185</v>
      </c>
      <c r="S172" s="2" t="s">
        <v>184</v>
      </c>
      <c r="T172" s="2" t="s">
        <v>184</v>
      </c>
      <c r="U172">
        <v>39</v>
      </c>
      <c r="V172">
        <v>0</v>
      </c>
      <c r="W172">
        <v>0</v>
      </c>
      <c r="X172" t="s">
        <v>183</v>
      </c>
      <c r="Y172" s="2" t="s">
        <v>184</v>
      </c>
      <c r="Z172" s="2" t="s">
        <v>184</v>
      </c>
      <c r="AA172" s="2" t="s">
        <v>184</v>
      </c>
      <c r="AB172">
        <v>4</v>
      </c>
      <c r="AC172">
        <v>0</v>
      </c>
      <c r="AD172">
        <v>0</v>
      </c>
      <c r="AE172" s="2" t="s">
        <v>184</v>
      </c>
      <c r="AF172" s="2" t="s">
        <v>184</v>
      </c>
      <c r="AG172" s="2" t="s">
        <v>183</v>
      </c>
      <c r="AH172" t="s">
        <v>81</v>
      </c>
      <c r="AI172" s="8" t="s">
        <v>183</v>
      </c>
      <c r="AJ172" s="9" t="s">
        <v>184</v>
      </c>
    </row>
    <row r="173" spans="1:36" x14ac:dyDescent="0.3">
      <c r="A173" s="3" t="s">
        <v>7</v>
      </c>
      <c r="B173">
        <v>109023</v>
      </c>
      <c r="C173">
        <v>172</v>
      </c>
      <c r="D173" t="s">
        <v>181</v>
      </c>
      <c r="E173" s="2" t="s">
        <v>184</v>
      </c>
      <c r="F173" s="2" t="s">
        <v>184</v>
      </c>
      <c r="G173" s="2" t="s">
        <v>184</v>
      </c>
      <c r="H173" s="3" t="s">
        <v>183</v>
      </c>
      <c r="I173" s="2" t="s">
        <v>14</v>
      </c>
      <c r="J173" s="2" t="s">
        <v>15</v>
      </c>
      <c r="K173" s="8" t="s">
        <v>184</v>
      </c>
      <c r="L173" s="2"/>
      <c r="M173" s="2" t="s">
        <v>60</v>
      </c>
      <c r="N173" t="s">
        <v>186</v>
      </c>
      <c r="O173" s="3" t="s">
        <v>189</v>
      </c>
      <c r="P173" s="130">
        <v>-1.2646922225000892</v>
      </c>
      <c r="Q173" s="130" t="s">
        <v>203</v>
      </c>
      <c r="R173" s="6" t="s">
        <v>184</v>
      </c>
      <c r="S173" s="2" t="s">
        <v>184</v>
      </c>
      <c r="T173" s="2" t="s">
        <v>184</v>
      </c>
      <c r="U173">
        <v>39</v>
      </c>
      <c r="V173">
        <v>0</v>
      </c>
      <c r="W173">
        <v>4</v>
      </c>
      <c r="X173" t="s">
        <v>184</v>
      </c>
      <c r="Y173" s="2" t="s">
        <v>184</v>
      </c>
      <c r="Z173" s="2" t="s">
        <v>184</v>
      </c>
      <c r="AA173" s="2" t="s">
        <v>184</v>
      </c>
      <c r="AB173">
        <v>4</v>
      </c>
      <c r="AC173">
        <v>0</v>
      </c>
      <c r="AD173">
        <v>0</v>
      </c>
      <c r="AE173" s="2" t="s">
        <v>184</v>
      </c>
      <c r="AF173" s="2" t="s">
        <v>184</v>
      </c>
      <c r="AG173" s="2" t="s">
        <v>183</v>
      </c>
      <c r="AH173" t="s">
        <v>81</v>
      </c>
      <c r="AI173" s="8" t="s">
        <v>183</v>
      </c>
      <c r="AJ173" s="9" t="s">
        <v>184</v>
      </c>
    </row>
    <row r="174" spans="1:36" hidden="1" x14ac:dyDescent="0.3">
      <c r="A174" s="3" t="s">
        <v>7</v>
      </c>
      <c r="B174">
        <v>109062</v>
      </c>
      <c r="C174">
        <v>173</v>
      </c>
      <c r="D174" t="s">
        <v>182</v>
      </c>
      <c r="E174" s="2" t="s">
        <v>184</v>
      </c>
      <c r="F174" s="2" t="s">
        <v>184</v>
      </c>
      <c r="G174" s="2" t="s">
        <v>184</v>
      </c>
      <c r="H174" s="3" t="s">
        <v>183</v>
      </c>
      <c r="I174" s="2" t="s">
        <v>15</v>
      </c>
      <c r="J174" s="2" t="s">
        <v>12</v>
      </c>
      <c r="K174" s="8" t="s">
        <v>183</v>
      </c>
      <c r="L174" s="2"/>
      <c r="M174" s="2" t="s">
        <v>60</v>
      </c>
      <c r="N174" t="s">
        <v>186</v>
      </c>
      <c r="O174" s="3" t="s">
        <v>189</v>
      </c>
      <c r="P174" s="130">
        <v>-0.2635046113306983</v>
      </c>
      <c r="Q174" s="130" t="s">
        <v>201</v>
      </c>
      <c r="R174" s="7" t="s">
        <v>185</v>
      </c>
      <c r="S174" s="2" t="s">
        <v>184</v>
      </c>
      <c r="T174" s="2" t="s">
        <v>184</v>
      </c>
      <c r="U174">
        <v>37</v>
      </c>
      <c r="V174">
        <v>5</v>
      </c>
      <c r="W174">
        <v>2</v>
      </c>
      <c r="X174" t="s">
        <v>183</v>
      </c>
      <c r="Y174" s="2" t="s">
        <v>183</v>
      </c>
      <c r="Z174" s="2" t="s">
        <v>183</v>
      </c>
      <c r="AA174" s="2" t="s">
        <v>183</v>
      </c>
      <c r="AB174">
        <v>0</v>
      </c>
      <c r="AC174">
        <v>0</v>
      </c>
      <c r="AD174">
        <v>0</v>
      </c>
      <c r="AE174" s="2" t="s">
        <v>184</v>
      </c>
      <c r="AF174" s="2" t="s">
        <v>184</v>
      </c>
      <c r="AG174" s="2" t="s">
        <v>183</v>
      </c>
      <c r="AH174" t="s">
        <v>80</v>
      </c>
      <c r="AI174" s="8" t="s">
        <v>183</v>
      </c>
      <c r="AJ174" s="9" t="s">
        <v>183</v>
      </c>
    </row>
    <row r="175" spans="1:36" x14ac:dyDescent="0.3">
      <c r="A175" s="3" t="s">
        <v>7</v>
      </c>
      <c r="B175">
        <v>109064</v>
      </c>
      <c r="C175">
        <v>174</v>
      </c>
      <c r="D175" t="s">
        <v>182</v>
      </c>
      <c r="E175" s="2" t="s">
        <v>183</v>
      </c>
      <c r="F175" s="2" t="s">
        <v>183</v>
      </c>
      <c r="G175" s="2" t="s">
        <v>183</v>
      </c>
      <c r="H175" s="3" t="s">
        <v>183</v>
      </c>
      <c r="I175" s="2" t="s">
        <v>13</v>
      </c>
      <c r="J175" s="2" t="s">
        <v>12</v>
      </c>
      <c r="K175" s="8" t="s">
        <v>184</v>
      </c>
      <c r="L175" s="2" t="s">
        <v>60</v>
      </c>
      <c r="M175" s="2"/>
      <c r="N175" t="s">
        <v>186</v>
      </c>
      <c r="O175" s="2" t="s">
        <v>189</v>
      </c>
      <c r="P175" s="128">
        <v>-0.2874595759971254</v>
      </c>
      <c r="Q175" s="128" t="s">
        <v>203</v>
      </c>
      <c r="R175" s="7" t="s">
        <v>183</v>
      </c>
      <c r="S175" s="2" t="s">
        <v>183</v>
      </c>
      <c r="T175" s="2" t="s">
        <v>184</v>
      </c>
      <c r="U175">
        <v>0</v>
      </c>
      <c r="V175">
        <v>0</v>
      </c>
      <c r="W175">
        <v>14</v>
      </c>
      <c r="X175" t="s">
        <v>183</v>
      </c>
      <c r="Y175" s="2" t="s">
        <v>184</v>
      </c>
      <c r="Z175" s="2" t="s">
        <v>184</v>
      </c>
      <c r="AA175" s="2" t="s">
        <v>184</v>
      </c>
      <c r="AB175">
        <v>7</v>
      </c>
      <c r="AC175">
        <v>1</v>
      </c>
      <c r="AD175">
        <v>0</v>
      </c>
      <c r="AE175" s="2" t="s">
        <v>184</v>
      </c>
      <c r="AF175" s="2" t="s">
        <v>183</v>
      </c>
      <c r="AG175" s="2" t="s">
        <v>183</v>
      </c>
      <c r="AH175" t="s">
        <v>81</v>
      </c>
      <c r="AI175" t="s">
        <v>183</v>
      </c>
      <c r="AJ175" s="1" t="s">
        <v>183</v>
      </c>
    </row>
    <row r="176" spans="1:36" x14ac:dyDescent="0.3">
      <c r="A176" s="3" t="s">
        <v>7</v>
      </c>
      <c r="B176">
        <v>109065</v>
      </c>
      <c r="C176">
        <v>175</v>
      </c>
      <c r="D176" t="s">
        <v>182</v>
      </c>
      <c r="E176" s="2" t="s">
        <v>183</v>
      </c>
      <c r="F176" s="2" t="s">
        <v>183</v>
      </c>
      <c r="G176" s="2" t="s">
        <v>183</v>
      </c>
      <c r="H176" s="3" t="s">
        <v>183</v>
      </c>
      <c r="I176" s="2" t="s">
        <v>13</v>
      </c>
      <c r="J176" s="2" t="s">
        <v>12</v>
      </c>
      <c r="K176" s="8" t="s">
        <v>184</v>
      </c>
      <c r="L176" s="2" t="s">
        <v>60</v>
      </c>
      <c r="M176" s="2"/>
      <c r="N176" t="s">
        <v>186</v>
      </c>
      <c r="O176" s="2" t="s">
        <v>188</v>
      </c>
      <c r="P176" s="128">
        <v>-0.4743083003952569</v>
      </c>
      <c r="Q176" s="128" t="s">
        <v>203</v>
      </c>
      <c r="R176" s="7" t="s">
        <v>183</v>
      </c>
      <c r="S176" s="2" t="s">
        <v>183</v>
      </c>
      <c r="T176" s="2" t="s">
        <v>183</v>
      </c>
      <c r="U176">
        <v>37</v>
      </c>
      <c r="V176">
        <v>0</v>
      </c>
      <c r="W176">
        <v>59</v>
      </c>
      <c r="X176" t="s">
        <v>184</v>
      </c>
      <c r="Y176" s="2" t="s">
        <v>183</v>
      </c>
      <c r="Z176" s="2" t="s">
        <v>183</v>
      </c>
      <c r="AA176" s="2" t="s">
        <v>184</v>
      </c>
      <c r="AB176">
        <v>9</v>
      </c>
      <c r="AC176">
        <v>0</v>
      </c>
      <c r="AD176">
        <v>0</v>
      </c>
      <c r="AE176" s="2" t="s">
        <v>184</v>
      </c>
      <c r="AF176" s="2" t="s">
        <v>184</v>
      </c>
      <c r="AG176" s="2" t="s">
        <v>183</v>
      </c>
      <c r="AH176" t="s">
        <v>81</v>
      </c>
      <c r="AI176" s="8" t="s">
        <v>183</v>
      </c>
      <c r="AJ176" s="9" t="s">
        <v>183</v>
      </c>
    </row>
    <row r="177" spans="1:36" x14ac:dyDescent="0.3">
      <c r="A177" s="2" t="s">
        <v>8</v>
      </c>
      <c r="B177">
        <v>109069</v>
      </c>
      <c r="C177">
        <v>176</v>
      </c>
      <c r="D177" t="s">
        <v>182</v>
      </c>
      <c r="E177" s="2" t="s">
        <v>184</v>
      </c>
      <c r="F177" s="2" t="s">
        <v>184</v>
      </c>
      <c r="G177" s="2" t="s">
        <v>184</v>
      </c>
      <c r="H177" s="3" t="s">
        <v>183</v>
      </c>
      <c r="I177" s="2" t="s">
        <v>14</v>
      </c>
      <c r="J177" s="2" t="s">
        <v>14</v>
      </c>
      <c r="K177" s="8" t="s">
        <v>183</v>
      </c>
      <c r="L177" s="2" t="s">
        <v>60</v>
      </c>
      <c r="M177" s="2"/>
      <c r="N177" t="s">
        <v>187</v>
      </c>
      <c r="O177" s="3" t="s">
        <v>189</v>
      </c>
      <c r="P177" s="130">
        <v>-0.1390293225480283</v>
      </c>
      <c r="Q177" s="130" t="s">
        <v>203</v>
      </c>
      <c r="R177" s="7" t="s">
        <v>183</v>
      </c>
      <c r="S177" s="2" t="s">
        <v>183</v>
      </c>
      <c r="T177" s="2" t="s">
        <v>184</v>
      </c>
      <c r="U177">
        <v>57</v>
      </c>
      <c r="V177">
        <v>0</v>
      </c>
      <c r="W177">
        <v>4</v>
      </c>
      <c r="X177" t="s">
        <v>184</v>
      </c>
      <c r="Y177" s="2" t="s">
        <v>183</v>
      </c>
      <c r="Z177" s="2" t="s">
        <v>184</v>
      </c>
      <c r="AA177" s="2" t="s">
        <v>184</v>
      </c>
      <c r="AB177">
        <v>12</v>
      </c>
      <c r="AC177">
        <v>0</v>
      </c>
      <c r="AD177">
        <v>0</v>
      </c>
      <c r="AE177" s="2" t="s">
        <v>183</v>
      </c>
      <c r="AF177" s="2" t="s">
        <v>185</v>
      </c>
      <c r="AG177" s="2" t="s">
        <v>185</v>
      </c>
      <c r="AH177" t="s">
        <v>81</v>
      </c>
      <c r="AI177" s="8" t="s">
        <v>184</v>
      </c>
      <c r="AJ177" s="9" t="s">
        <v>184</v>
      </c>
    </row>
    <row r="178" spans="1:36" x14ac:dyDescent="0.3">
      <c r="A178" s="2" t="s">
        <v>8</v>
      </c>
      <c r="B178">
        <v>109070</v>
      </c>
      <c r="C178">
        <v>177</v>
      </c>
      <c r="D178" t="s">
        <v>181</v>
      </c>
      <c r="E178" s="2" t="s">
        <v>184</v>
      </c>
      <c r="F178" s="2" t="s">
        <v>184</v>
      </c>
      <c r="G178" s="2" t="s">
        <v>184</v>
      </c>
      <c r="H178" s="2" t="s">
        <v>185</v>
      </c>
      <c r="I178" s="2" t="s">
        <v>12</v>
      </c>
      <c r="J178" s="2" t="s">
        <v>14</v>
      </c>
      <c r="K178" s="8" t="s">
        <v>183</v>
      </c>
      <c r="L178" s="2" t="s">
        <v>61</v>
      </c>
      <c r="M178" s="2"/>
      <c r="N178" t="s">
        <v>186</v>
      </c>
      <c r="O178" s="3" t="s">
        <v>188</v>
      </c>
      <c r="P178" s="130">
        <v>-1.401646594543104</v>
      </c>
      <c r="Q178" s="130" t="s">
        <v>203</v>
      </c>
      <c r="R178" s="6" t="s">
        <v>183</v>
      </c>
      <c r="S178" s="2" t="s">
        <v>184</v>
      </c>
      <c r="T178" s="2" t="s">
        <v>184</v>
      </c>
      <c r="U178">
        <v>64</v>
      </c>
      <c r="V178">
        <v>8</v>
      </c>
      <c r="W178">
        <v>39</v>
      </c>
      <c r="X178" t="s">
        <v>184</v>
      </c>
      <c r="Y178" s="2" t="s">
        <v>184</v>
      </c>
      <c r="Z178" s="2" t="s">
        <v>184</v>
      </c>
      <c r="AA178" s="2" t="s">
        <v>184</v>
      </c>
      <c r="AB178">
        <v>35</v>
      </c>
      <c r="AC178">
        <v>7</v>
      </c>
      <c r="AD178">
        <v>0</v>
      </c>
      <c r="AE178" s="2" t="s">
        <v>184</v>
      </c>
      <c r="AF178" s="2" t="s">
        <v>185</v>
      </c>
      <c r="AG178" s="2" t="s">
        <v>185</v>
      </c>
      <c r="AH178" t="s">
        <v>80</v>
      </c>
      <c r="AI178" s="8" t="s">
        <v>184</v>
      </c>
      <c r="AJ178" s="1" t="s">
        <v>184</v>
      </c>
    </row>
    <row r="179" spans="1:36" hidden="1" x14ac:dyDescent="0.3">
      <c r="A179" s="2" t="s">
        <v>8</v>
      </c>
      <c r="B179">
        <v>109071</v>
      </c>
      <c r="C179">
        <v>178</v>
      </c>
      <c r="D179" t="s">
        <v>181</v>
      </c>
      <c r="E179" s="2" t="s">
        <v>184</v>
      </c>
      <c r="F179" s="2" t="s">
        <v>184</v>
      </c>
      <c r="G179" s="2" t="s">
        <v>184</v>
      </c>
      <c r="H179" s="2" t="s">
        <v>183</v>
      </c>
      <c r="I179" s="2" t="s">
        <v>13</v>
      </c>
      <c r="J179" s="2" t="s">
        <v>14</v>
      </c>
      <c r="K179" s="8" t="s">
        <v>183</v>
      </c>
      <c r="L179" s="2" t="s">
        <v>61</v>
      </c>
      <c r="M179" s="2"/>
      <c r="N179" t="s">
        <v>186</v>
      </c>
      <c r="O179" s="3" t="s">
        <v>188</v>
      </c>
      <c r="P179" s="130">
        <v>-0.6259780907668232</v>
      </c>
      <c r="Q179" s="130" t="s">
        <v>201</v>
      </c>
      <c r="R179" s="6" t="s">
        <v>183</v>
      </c>
      <c r="S179" s="2" t="s">
        <v>184</v>
      </c>
      <c r="T179" s="2" t="s">
        <v>184</v>
      </c>
      <c r="U179">
        <v>54</v>
      </c>
      <c r="V179">
        <v>21</v>
      </c>
      <c r="W179">
        <v>30</v>
      </c>
      <c r="X179" t="s">
        <v>184</v>
      </c>
      <c r="Y179" s="2" t="s">
        <v>184</v>
      </c>
      <c r="Z179" s="2" t="s">
        <v>184</v>
      </c>
      <c r="AA179" s="2" t="s">
        <v>184</v>
      </c>
      <c r="AB179">
        <v>18</v>
      </c>
      <c r="AC179">
        <v>3</v>
      </c>
      <c r="AD179">
        <v>0</v>
      </c>
      <c r="AE179" s="2" t="s">
        <v>184</v>
      </c>
      <c r="AF179" s="2" t="s">
        <v>185</v>
      </c>
      <c r="AG179" s="2" t="s">
        <v>185</v>
      </c>
      <c r="AH179" t="s">
        <v>80</v>
      </c>
      <c r="AI179" s="8" t="s">
        <v>184</v>
      </c>
      <c r="AJ179" s="1" t="s">
        <v>184</v>
      </c>
    </row>
    <row r="180" spans="1:36" x14ac:dyDescent="0.3">
      <c r="A180" s="3" t="s">
        <v>7</v>
      </c>
      <c r="B180">
        <v>109072</v>
      </c>
      <c r="C180">
        <v>179</v>
      </c>
      <c r="D180" t="s">
        <v>182</v>
      </c>
      <c r="E180" s="2" t="s">
        <v>183</v>
      </c>
      <c r="F180" s="2" t="s">
        <v>184</v>
      </c>
      <c r="G180" s="2" t="s">
        <v>184</v>
      </c>
      <c r="H180" s="3" t="s">
        <v>184</v>
      </c>
      <c r="I180" s="2" t="s">
        <v>13</v>
      </c>
      <c r="J180" s="2" t="s">
        <v>14</v>
      </c>
      <c r="K180" s="8" t="s">
        <v>183</v>
      </c>
      <c r="L180" s="2" t="s">
        <v>61</v>
      </c>
      <c r="M180" s="2"/>
      <c r="N180" t="s">
        <v>186</v>
      </c>
      <c r="O180" s="3" t="s">
        <v>189</v>
      </c>
      <c r="P180" s="130">
        <v>-1.1954948719562071</v>
      </c>
      <c r="Q180" s="130" t="s">
        <v>203</v>
      </c>
      <c r="R180" s="6" t="s">
        <v>184</v>
      </c>
      <c r="S180" s="2" t="s">
        <v>184</v>
      </c>
      <c r="T180" s="2" t="s">
        <v>184</v>
      </c>
      <c r="U180">
        <v>77</v>
      </c>
      <c r="V180">
        <v>0</v>
      </c>
      <c r="W180">
        <v>3</v>
      </c>
      <c r="X180" t="s">
        <v>184</v>
      </c>
      <c r="Y180" s="2" t="s">
        <v>184</v>
      </c>
      <c r="Z180" s="2" t="s">
        <v>183</v>
      </c>
      <c r="AA180" s="2" t="s">
        <v>184</v>
      </c>
      <c r="AB180">
        <v>8</v>
      </c>
      <c r="AC180">
        <v>0</v>
      </c>
      <c r="AD180">
        <v>0</v>
      </c>
      <c r="AE180" s="2" t="s">
        <v>184</v>
      </c>
      <c r="AF180" s="2" t="s">
        <v>184</v>
      </c>
      <c r="AG180" s="2" t="s">
        <v>184</v>
      </c>
      <c r="AH180" t="s">
        <v>80</v>
      </c>
      <c r="AI180" s="8" t="s">
        <v>183</v>
      </c>
      <c r="AJ180" s="1" t="s">
        <v>184</v>
      </c>
    </row>
    <row r="181" spans="1:36" hidden="1" x14ac:dyDescent="0.3">
      <c r="A181" s="3" t="s">
        <v>7</v>
      </c>
      <c r="B181">
        <v>109173</v>
      </c>
      <c r="C181">
        <v>180</v>
      </c>
      <c r="D181" t="s">
        <v>182</v>
      </c>
      <c r="E181" s="2" t="s">
        <v>184</v>
      </c>
      <c r="F181" s="2" t="s">
        <v>184</v>
      </c>
      <c r="G181" s="2" t="s">
        <v>184</v>
      </c>
      <c r="H181" s="3" t="s">
        <v>183</v>
      </c>
      <c r="I181" s="2" t="s">
        <v>12</v>
      </c>
      <c r="J181" s="2" t="s">
        <v>15</v>
      </c>
      <c r="K181" s="8" t="s">
        <v>184</v>
      </c>
      <c r="L181" s="2"/>
      <c r="M181" s="2" t="s">
        <v>60</v>
      </c>
      <c r="N181" t="s">
        <v>186</v>
      </c>
      <c r="O181" s="2" t="s">
        <v>188</v>
      </c>
      <c r="P181" s="128">
        <v>-0.76867643526303142</v>
      </c>
      <c r="Q181" s="128" t="s">
        <v>201</v>
      </c>
      <c r="R181" s="6" t="s">
        <v>185</v>
      </c>
      <c r="S181" s="2" t="s">
        <v>184</v>
      </c>
      <c r="T181" s="2" t="s">
        <v>184</v>
      </c>
      <c r="U181">
        <v>6</v>
      </c>
      <c r="V181">
        <v>0</v>
      </c>
      <c r="W181">
        <v>8</v>
      </c>
      <c r="X181" t="s">
        <v>184</v>
      </c>
      <c r="Y181" s="2" t="s">
        <v>184</v>
      </c>
      <c r="Z181" s="2" t="s">
        <v>184</v>
      </c>
      <c r="AA181" s="2" t="s">
        <v>184</v>
      </c>
      <c r="AB181">
        <v>12</v>
      </c>
      <c r="AC181">
        <v>6</v>
      </c>
      <c r="AD181">
        <v>0</v>
      </c>
      <c r="AE181" s="2" t="s">
        <v>184</v>
      </c>
      <c r="AF181" s="2" t="s">
        <v>185</v>
      </c>
      <c r="AG181" s="2" t="s">
        <v>183</v>
      </c>
      <c r="AH181" t="s">
        <v>80</v>
      </c>
      <c r="AI181" t="s">
        <v>183</v>
      </c>
      <c r="AJ181" s="1" t="s">
        <v>184</v>
      </c>
    </row>
    <row r="182" spans="1:36" x14ac:dyDescent="0.3">
      <c r="A182" s="3" t="s">
        <v>7</v>
      </c>
      <c r="B182">
        <v>109233</v>
      </c>
      <c r="C182">
        <v>181</v>
      </c>
      <c r="D182" t="s">
        <v>181</v>
      </c>
      <c r="E182" s="2" t="s">
        <v>183</v>
      </c>
      <c r="F182" s="2" t="s">
        <v>184</v>
      </c>
      <c r="G182" s="2" t="s">
        <v>184</v>
      </c>
      <c r="H182" s="3" t="s">
        <v>183</v>
      </c>
      <c r="I182" s="2" t="s">
        <v>13</v>
      </c>
      <c r="J182" s="2" t="s">
        <v>14</v>
      </c>
      <c r="K182" s="8" t="s">
        <v>183</v>
      </c>
      <c r="L182" s="2" t="s">
        <v>60</v>
      </c>
      <c r="M182" s="2"/>
      <c r="N182" t="s">
        <v>186</v>
      </c>
      <c r="O182" s="2" t="s">
        <v>188</v>
      </c>
      <c r="P182" s="128">
        <v>-0.46536364845100381</v>
      </c>
      <c r="Q182" s="128" t="s">
        <v>203</v>
      </c>
      <c r="R182" s="7" t="s">
        <v>183</v>
      </c>
      <c r="S182" s="2" t="s">
        <v>183</v>
      </c>
      <c r="T182" s="2" t="s">
        <v>184</v>
      </c>
      <c r="U182">
        <v>60</v>
      </c>
      <c r="V182">
        <v>0</v>
      </c>
      <c r="W182">
        <v>23</v>
      </c>
      <c r="X182" t="s">
        <v>184</v>
      </c>
      <c r="Y182" s="2" t="s">
        <v>184</v>
      </c>
      <c r="Z182" s="2" t="s">
        <v>183</v>
      </c>
      <c r="AA182" s="2" t="s">
        <v>184</v>
      </c>
      <c r="AB182">
        <v>22</v>
      </c>
      <c r="AC182">
        <v>3</v>
      </c>
      <c r="AD182">
        <v>0</v>
      </c>
      <c r="AE182" s="2" t="s">
        <v>184</v>
      </c>
      <c r="AF182" s="2" t="s">
        <v>184</v>
      </c>
      <c r="AG182" s="2" t="s">
        <v>183</v>
      </c>
      <c r="AH182" t="s">
        <v>81</v>
      </c>
      <c r="AI182" s="8" t="s">
        <v>184</v>
      </c>
      <c r="AJ182" s="1" t="s">
        <v>184</v>
      </c>
    </row>
    <row r="183" spans="1:36" hidden="1" x14ac:dyDescent="0.3">
      <c r="A183" s="3" t="s">
        <v>7</v>
      </c>
      <c r="B183">
        <v>109311</v>
      </c>
      <c r="C183">
        <v>182</v>
      </c>
      <c r="D183" t="s">
        <v>181</v>
      </c>
      <c r="E183" s="2" t="s">
        <v>183</v>
      </c>
      <c r="F183" s="2" t="s">
        <v>183</v>
      </c>
      <c r="G183" s="2" t="s">
        <v>184</v>
      </c>
      <c r="H183" s="3" t="s">
        <v>183</v>
      </c>
      <c r="I183" s="2" t="s">
        <v>13</v>
      </c>
      <c r="J183" s="2" t="s">
        <v>15</v>
      </c>
      <c r="K183" s="8" t="s">
        <v>183</v>
      </c>
      <c r="L183" s="2" t="s">
        <v>60</v>
      </c>
      <c r="M183" s="2"/>
      <c r="N183" t="s">
        <v>186</v>
      </c>
      <c r="O183" s="3" t="s">
        <v>188</v>
      </c>
      <c r="P183" s="130">
        <v>-0.34515392751767521</v>
      </c>
      <c r="Q183" s="130" t="s">
        <v>201</v>
      </c>
      <c r="R183" s="6" t="s">
        <v>183</v>
      </c>
      <c r="S183" s="2" t="s">
        <v>183</v>
      </c>
      <c r="T183" s="2" t="s">
        <v>184</v>
      </c>
      <c r="U183">
        <v>72</v>
      </c>
      <c r="V183">
        <v>0</v>
      </c>
      <c r="W183">
        <v>21</v>
      </c>
      <c r="X183" t="s">
        <v>184</v>
      </c>
      <c r="Y183" s="2" t="s">
        <v>184</v>
      </c>
      <c r="Z183" s="2" t="s">
        <v>183</v>
      </c>
      <c r="AA183" s="2" t="s">
        <v>184</v>
      </c>
      <c r="AB183">
        <v>12</v>
      </c>
      <c r="AC183">
        <v>3</v>
      </c>
      <c r="AD183">
        <v>0</v>
      </c>
      <c r="AE183" s="2" t="s">
        <v>184</v>
      </c>
      <c r="AF183" s="2" t="s">
        <v>184</v>
      </c>
      <c r="AG183" s="2" t="s">
        <v>183</v>
      </c>
      <c r="AH183" t="s">
        <v>82</v>
      </c>
      <c r="AI183" s="8" t="s">
        <v>183</v>
      </c>
      <c r="AJ183" s="1" t="s">
        <v>183</v>
      </c>
    </row>
    <row r="184" spans="1:36" hidden="1" x14ac:dyDescent="0.3">
      <c r="A184" s="2" t="s">
        <v>8</v>
      </c>
      <c r="B184">
        <v>109367</v>
      </c>
      <c r="C184">
        <v>183</v>
      </c>
      <c r="D184" t="s">
        <v>182</v>
      </c>
      <c r="E184" s="2" t="s">
        <v>183</v>
      </c>
      <c r="F184" s="2" t="s">
        <v>184</v>
      </c>
      <c r="G184" s="2" t="s">
        <v>184</v>
      </c>
      <c r="H184" s="3" t="s">
        <v>183</v>
      </c>
      <c r="I184" s="2" t="s">
        <v>16</v>
      </c>
      <c r="J184" s="2" t="s">
        <v>17</v>
      </c>
      <c r="K184" s="8" t="s">
        <v>183</v>
      </c>
      <c r="L184" s="2"/>
      <c r="M184" s="2" t="s">
        <v>60</v>
      </c>
      <c r="N184" t="s">
        <v>186</v>
      </c>
      <c r="O184" s="2" t="s">
        <v>188</v>
      </c>
      <c r="P184" s="128">
        <v>-1.2251606155685042</v>
      </c>
      <c r="Q184" s="128" t="s">
        <v>201</v>
      </c>
      <c r="R184" s="6" t="s">
        <v>183</v>
      </c>
      <c r="S184" s="2" t="s">
        <v>184</v>
      </c>
      <c r="T184" s="2" t="s">
        <v>183</v>
      </c>
      <c r="U184">
        <v>5</v>
      </c>
      <c r="V184">
        <v>0</v>
      </c>
      <c r="W184">
        <v>20</v>
      </c>
      <c r="X184" t="s">
        <v>184</v>
      </c>
      <c r="Y184" s="2" t="s">
        <v>184</v>
      </c>
      <c r="Z184" s="2" t="s">
        <v>183</v>
      </c>
      <c r="AA184" s="2" t="s">
        <v>184</v>
      </c>
      <c r="AB184">
        <v>13</v>
      </c>
      <c r="AC184">
        <v>17</v>
      </c>
      <c r="AD184">
        <v>0</v>
      </c>
      <c r="AE184" s="2" t="s">
        <v>184</v>
      </c>
      <c r="AF184" s="2" t="s">
        <v>183</v>
      </c>
      <c r="AG184" s="2" t="s">
        <v>184</v>
      </c>
      <c r="AH184" t="s">
        <v>80</v>
      </c>
      <c r="AI184" s="8" t="s">
        <v>183</v>
      </c>
      <c r="AJ184" s="1" t="s">
        <v>183</v>
      </c>
    </row>
    <row r="185" spans="1:36" hidden="1" x14ac:dyDescent="0.3">
      <c r="A185" s="3" t="s">
        <v>7</v>
      </c>
      <c r="B185">
        <v>109375</v>
      </c>
      <c r="C185">
        <v>184</v>
      </c>
      <c r="D185" t="s">
        <v>182</v>
      </c>
      <c r="E185" s="2" t="s">
        <v>184</v>
      </c>
      <c r="F185" s="2" t="s">
        <v>184</v>
      </c>
      <c r="G185" s="2" t="s">
        <v>184</v>
      </c>
      <c r="H185" s="3" t="s">
        <v>184</v>
      </c>
      <c r="I185" s="2" t="s">
        <v>16</v>
      </c>
      <c r="J185" s="2" t="s">
        <v>12</v>
      </c>
      <c r="K185" s="8" t="s">
        <v>183</v>
      </c>
      <c r="L185" s="2"/>
      <c r="M185" s="2" t="s">
        <v>61</v>
      </c>
      <c r="N185" t="s">
        <v>186</v>
      </c>
      <c r="O185" s="3" t="s">
        <v>188</v>
      </c>
      <c r="P185" s="130">
        <v>1.1798121039982521</v>
      </c>
      <c r="Q185" s="130" t="s">
        <v>201</v>
      </c>
      <c r="R185" s="7" t="s">
        <v>185</v>
      </c>
      <c r="S185" s="2" t="s">
        <v>184</v>
      </c>
      <c r="T185" s="2" t="s">
        <v>184</v>
      </c>
      <c r="U185">
        <v>56</v>
      </c>
      <c r="V185">
        <v>2</v>
      </c>
      <c r="W185">
        <v>7</v>
      </c>
      <c r="X185" t="s">
        <v>184</v>
      </c>
      <c r="Y185" s="2" t="s">
        <v>184</v>
      </c>
      <c r="Z185" s="2" t="s">
        <v>184</v>
      </c>
      <c r="AA185" s="2" t="s">
        <v>184</v>
      </c>
      <c r="AB185">
        <v>5</v>
      </c>
      <c r="AC185">
        <v>0</v>
      </c>
      <c r="AD185">
        <v>0</v>
      </c>
      <c r="AE185" s="2" t="s">
        <v>184</v>
      </c>
      <c r="AF185" s="2" t="s">
        <v>184</v>
      </c>
      <c r="AG185" s="2" t="s">
        <v>185</v>
      </c>
      <c r="AH185" t="s">
        <v>81</v>
      </c>
      <c r="AI185" s="8" t="s">
        <v>183</v>
      </c>
      <c r="AJ185" s="9" t="s">
        <v>184</v>
      </c>
    </row>
    <row r="186" spans="1:36" x14ac:dyDescent="0.3">
      <c r="A186" s="2" t="s">
        <v>8</v>
      </c>
      <c r="B186">
        <v>109406</v>
      </c>
      <c r="C186">
        <v>185</v>
      </c>
      <c r="D186" t="s">
        <v>181</v>
      </c>
      <c r="E186" s="2" t="s">
        <v>183</v>
      </c>
      <c r="F186" s="2" t="s">
        <v>184</v>
      </c>
      <c r="G186" s="2" t="s">
        <v>184</v>
      </c>
      <c r="H186" s="3" t="s">
        <v>183</v>
      </c>
      <c r="I186" s="2" t="s">
        <v>16</v>
      </c>
      <c r="J186" s="2" t="s">
        <v>13</v>
      </c>
      <c r="K186" s="8" t="s">
        <v>183</v>
      </c>
      <c r="L186" s="2" t="s">
        <v>60</v>
      </c>
      <c r="M186" s="2"/>
      <c r="N186" t="s">
        <v>186</v>
      </c>
      <c r="O186" s="2" t="s">
        <v>188</v>
      </c>
      <c r="P186" s="128">
        <v>-0.88453425869225011</v>
      </c>
      <c r="Q186" s="128" t="s">
        <v>203</v>
      </c>
      <c r="R186" s="7" t="s">
        <v>183</v>
      </c>
      <c r="S186" s="2" t="s">
        <v>184</v>
      </c>
      <c r="T186" s="2" t="s">
        <v>184</v>
      </c>
      <c r="U186">
        <v>26</v>
      </c>
      <c r="V186">
        <v>0</v>
      </c>
      <c r="W186">
        <v>30</v>
      </c>
      <c r="X186" t="s">
        <v>184</v>
      </c>
      <c r="Y186" s="2" t="s">
        <v>184</v>
      </c>
      <c r="Z186" s="2" t="s">
        <v>184</v>
      </c>
      <c r="AA186" s="2" t="s">
        <v>184</v>
      </c>
      <c r="AB186">
        <v>14</v>
      </c>
      <c r="AC186">
        <v>9</v>
      </c>
      <c r="AD186">
        <v>0</v>
      </c>
      <c r="AE186" s="2" t="s">
        <v>184</v>
      </c>
      <c r="AF186" s="2" t="s">
        <v>184</v>
      </c>
      <c r="AG186" s="2" t="s">
        <v>184</v>
      </c>
      <c r="AH186" t="s">
        <v>81</v>
      </c>
      <c r="AI186" t="s">
        <v>183</v>
      </c>
      <c r="AJ186" s="1" t="s">
        <v>183</v>
      </c>
    </row>
    <row r="187" spans="1:36" x14ac:dyDescent="0.3">
      <c r="A187" s="3" t="s">
        <v>7</v>
      </c>
      <c r="B187">
        <v>109501</v>
      </c>
      <c r="C187">
        <v>186</v>
      </c>
      <c r="D187" t="s">
        <v>182</v>
      </c>
      <c r="E187" s="2" t="s">
        <v>184</v>
      </c>
      <c r="F187" s="2" t="s">
        <v>184</v>
      </c>
      <c r="G187" s="2" t="s">
        <v>184</v>
      </c>
      <c r="H187" s="3" t="s">
        <v>184</v>
      </c>
      <c r="I187" s="2" t="s">
        <v>16</v>
      </c>
      <c r="J187" s="2" t="s">
        <v>16</v>
      </c>
      <c r="K187" s="8" t="s">
        <v>183</v>
      </c>
      <c r="L187" s="2"/>
      <c r="M187" s="2" t="s">
        <v>60</v>
      </c>
      <c r="N187" t="s">
        <v>186</v>
      </c>
      <c r="O187" s="2" t="s">
        <v>188</v>
      </c>
      <c r="P187" s="128">
        <v>-0.62893081761006286</v>
      </c>
      <c r="Q187" s="128" t="s">
        <v>203</v>
      </c>
      <c r="R187" s="7" t="s">
        <v>184</v>
      </c>
      <c r="S187" s="2" t="s">
        <v>184</v>
      </c>
      <c r="T187" s="2" t="s">
        <v>184</v>
      </c>
      <c r="U187">
        <v>37</v>
      </c>
      <c r="V187">
        <v>1</v>
      </c>
      <c r="W187">
        <v>16</v>
      </c>
      <c r="X187" t="s">
        <v>184</v>
      </c>
      <c r="Y187" s="2" t="s">
        <v>184</v>
      </c>
      <c r="Z187" s="2" t="s">
        <v>184</v>
      </c>
      <c r="AA187" s="2" t="s">
        <v>184</v>
      </c>
      <c r="AB187">
        <v>12</v>
      </c>
      <c r="AC187">
        <v>4</v>
      </c>
      <c r="AD187">
        <v>0</v>
      </c>
      <c r="AE187" s="2" t="s">
        <v>184</v>
      </c>
      <c r="AF187" s="2" t="s">
        <v>184</v>
      </c>
      <c r="AG187" s="2" t="s">
        <v>185</v>
      </c>
      <c r="AH187" t="s">
        <v>81</v>
      </c>
      <c r="AI187" s="8" t="s">
        <v>183</v>
      </c>
      <c r="AJ187" s="1" t="s">
        <v>183</v>
      </c>
    </row>
    <row r="188" spans="1:36" x14ac:dyDescent="0.3">
      <c r="A188" s="3" t="s">
        <v>7</v>
      </c>
      <c r="B188">
        <v>109505</v>
      </c>
      <c r="C188">
        <v>187</v>
      </c>
      <c r="D188" t="s">
        <v>182</v>
      </c>
      <c r="E188" s="2" t="s">
        <v>183</v>
      </c>
      <c r="F188" s="2" t="s">
        <v>184</v>
      </c>
      <c r="G188" s="2" t="s">
        <v>184</v>
      </c>
      <c r="H188" s="3" t="s">
        <v>183</v>
      </c>
      <c r="I188" s="2" t="s">
        <v>12</v>
      </c>
      <c r="J188" s="2" t="s">
        <v>15</v>
      </c>
      <c r="K188" s="8" t="s">
        <v>183</v>
      </c>
      <c r="L188" s="2" t="s">
        <v>162</v>
      </c>
      <c r="M188" s="2" t="s">
        <v>61</v>
      </c>
      <c r="N188" t="s">
        <v>187</v>
      </c>
      <c r="O188" s="3" t="s">
        <v>188</v>
      </c>
      <c r="P188" s="130">
        <v>-2.2572337524617478</v>
      </c>
      <c r="Q188" s="130" t="s">
        <v>203</v>
      </c>
      <c r="R188" s="6" t="s">
        <v>183</v>
      </c>
      <c r="S188" s="2" t="s">
        <v>184</v>
      </c>
      <c r="T188" s="2" t="s">
        <v>184</v>
      </c>
      <c r="U188">
        <v>26</v>
      </c>
      <c r="V188">
        <v>0</v>
      </c>
      <c r="W188">
        <v>5</v>
      </c>
      <c r="X188" t="s">
        <v>183</v>
      </c>
      <c r="Y188" s="2" t="s">
        <v>184</v>
      </c>
      <c r="Z188" s="2" t="s">
        <v>184</v>
      </c>
      <c r="AA188" s="2" t="s">
        <v>183</v>
      </c>
      <c r="AB188">
        <v>12</v>
      </c>
      <c r="AC188">
        <v>5</v>
      </c>
      <c r="AD188">
        <v>0</v>
      </c>
      <c r="AE188" s="2" t="s">
        <v>184</v>
      </c>
      <c r="AF188" s="2" t="s">
        <v>184</v>
      </c>
      <c r="AG188" s="2" t="s">
        <v>183</v>
      </c>
      <c r="AH188" t="s">
        <v>83</v>
      </c>
      <c r="AI188" s="8" t="s">
        <v>183</v>
      </c>
      <c r="AJ188" s="1" t="s">
        <v>184</v>
      </c>
    </row>
    <row r="189" spans="1:36" hidden="1" x14ac:dyDescent="0.3">
      <c r="A189" s="3" t="s">
        <v>7</v>
      </c>
      <c r="B189">
        <v>109561</v>
      </c>
      <c r="C189">
        <v>188</v>
      </c>
      <c r="D189" t="s">
        <v>181</v>
      </c>
      <c r="E189" s="2" t="s">
        <v>184</v>
      </c>
      <c r="F189" s="2" t="s">
        <v>184</v>
      </c>
      <c r="G189" s="2" t="s">
        <v>184</v>
      </c>
      <c r="H189" s="3" t="s">
        <v>185</v>
      </c>
      <c r="I189" s="2" t="s">
        <v>12</v>
      </c>
      <c r="J189" s="2" t="s">
        <v>16</v>
      </c>
      <c r="K189" s="8" t="s">
        <v>184</v>
      </c>
      <c r="L189" s="2"/>
      <c r="M189" s="2" t="s">
        <v>60</v>
      </c>
      <c r="N189" t="s">
        <v>186</v>
      </c>
      <c r="O189" s="2" t="s">
        <v>188</v>
      </c>
      <c r="P189" s="128">
        <v>-9.7703957010258913E-2</v>
      </c>
      <c r="Q189" s="128" t="s">
        <v>201</v>
      </c>
      <c r="R189" s="7" t="s">
        <v>183</v>
      </c>
      <c r="S189" s="2" t="s">
        <v>184</v>
      </c>
      <c r="T189" s="2" t="s">
        <v>183</v>
      </c>
      <c r="U189">
        <v>0</v>
      </c>
      <c r="V189">
        <v>0</v>
      </c>
      <c r="W189">
        <v>4</v>
      </c>
      <c r="X189" t="s">
        <v>184</v>
      </c>
      <c r="Y189" s="2" t="s">
        <v>184</v>
      </c>
      <c r="Z189" s="2" t="s">
        <v>184</v>
      </c>
      <c r="AA189" s="2" t="s">
        <v>184</v>
      </c>
      <c r="AB189">
        <v>6</v>
      </c>
      <c r="AC189">
        <v>4</v>
      </c>
      <c r="AD189">
        <v>0</v>
      </c>
      <c r="AE189" s="2" t="s">
        <v>184</v>
      </c>
      <c r="AF189" s="2" t="s">
        <v>185</v>
      </c>
      <c r="AG189" s="2" t="s">
        <v>185</v>
      </c>
      <c r="AH189" t="s">
        <v>81</v>
      </c>
      <c r="AI189" t="s">
        <v>184</v>
      </c>
      <c r="AJ189" s="1" t="s">
        <v>184</v>
      </c>
    </row>
    <row r="190" spans="1:36" x14ac:dyDescent="0.3">
      <c r="A190" s="3" t="s">
        <v>7</v>
      </c>
      <c r="B190">
        <v>109585</v>
      </c>
      <c r="C190">
        <v>189</v>
      </c>
      <c r="D190" t="s">
        <v>182</v>
      </c>
      <c r="E190" s="2" t="s">
        <v>184</v>
      </c>
      <c r="F190" s="2" t="s">
        <v>184</v>
      </c>
      <c r="G190" s="2" t="s">
        <v>184</v>
      </c>
      <c r="H190" s="3" t="s">
        <v>183</v>
      </c>
      <c r="I190" s="2" t="s">
        <v>15</v>
      </c>
      <c r="J190" s="2" t="s">
        <v>12</v>
      </c>
      <c r="K190" s="8" t="s">
        <v>183</v>
      </c>
      <c r="L190" s="2" t="s">
        <v>162</v>
      </c>
      <c r="M190" s="2" t="s">
        <v>60</v>
      </c>
      <c r="N190" t="s">
        <v>186</v>
      </c>
      <c r="O190" s="2" t="s">
        <v>189</v>
      </c>
      <c r="P190" s="128">
        <v>-2.9223679039691328</v>
      </c>
      <c r="Q190" s="128" t="s">
        <v>203</v>
      </c>
      <c r="R190" s="7" t="s">
        <v>185</v>
      </c>
      <c r="S190" s="2" t="s">
        <v>184</v>
      </c>
      <c r="T190" s="2" t="s">
        <v>184</v>
      </c>
      <c r="U190">
        <v>30</v>
      </c>
      <c r="V190">
        <v>0</v>
      </c>
      <c r="W190">
        <v>0</v>
      </c>
      <c r="X190" t="s">
        <v>183</v>
      </c>
      <c r="Y190" s="2" t="s">
        <v>184</v>
      </c>
      <c r="Z190" s="2" t="s">
        <v>184</v>
      </c>
      <c r="AA190" s="2" t="s">
        <v>184</v>
      </c>
      <c r="AB190">
        <v>0</v>
      </c>
      <c r="AC190">
        <v>0</v>
      </c>
      <c r="AD190">
        <v>0</v>
      </c>
      <c r="AE190" s="2" t="s">
        <v>184</v>
      </c>
      <c r="AF190" s="2" t="s">
        <v>184</v>
      </c>
      <c r="AG190" s="2" t="s">
        <v>183</v>
      </c>
      <c r="AH190" t="s">
        <v>81</v>
      </c>
      <c r="AI190" s="8" t="s">
        <v>183</v>
      </c>
      <c r="AJ190" s="1" t="s">
        <v>184</v>
      </c>
    </row>
    <row r="191" spans="1:36" x14ac:dyDescent="0.3">
      <c r="A191" s="3" t="s">
        <v>7</v>
      </c>
      <c r="B191">
        <v>109586</v>
      </c>
      <c r="C191">
        <v>190</v>
      </c>
      <c r="D191" t="s">
        <v>181</v>
      </c>
      <c r="E191" s="2" t="s">
        <v>184</v>
      </c>
      <c r="F191" s="2" t="s">
        <v>184</v>
      </c>
      <c r="G191" s="2" t="s">
        <v>184</v>
      </c>
      <c r="H191" s="3" t="s">
        <v>183</v>
      </c>
      <c r="I191" s="2" t="s">
        <v>16</v>
      </c>
      <c r="J191" s="2" t="s">
        <v>12</v>
      </c>
      <c r="K191" s="8" t="s">
        <v>183</v>
      </c>
      <c r="L191" s="2"/>
      <c r="M191" s="2" t="s">
        <v>60</v>
      </c>
      <c r="N191" t="s">
        <v>186</v>
      </c>
      <c r="O191" s="2" t="s">
        <v>188</v>
      </c>
      <c r="P191" s="128">
        <v>1.7321459752051684</v>
      </c>
      <c r="Q191" s="128" t="s">
        <v>203</v>
      </c>
      <c r="R191" s="7" t="s">
        <v>184</v>
      </c>
      <c r="S191" s="2" t="s">
        <v>184</v>
      </c>
      <c r="T191" s="2" t="s">
        <v>184</v>
      </c>
      <c r="U191">
        <v>5</v>
      </c>
      <c r="V191">
        <v>0</v>
      </c>
      <c r="W191">
        <v>2</v>
      </c>
      <c r="X191" t="s">
        <v>184</v>
      </c>
      <c r="Y191" s="2" t="s">
        <v>184</v>
      </c>
      <c r="Z191" s="2" t="s">
        <v>184</v>
      </c>
      <c r="AA191" s="2" t="s">
        <v>184</v>
      </c>
      <c r="AB191">
        <v>0</v>
      </c>
      <c r="AC191">
        <v>0</v>
      </c>
      <c r="AD191">
        <v>0</v>
      </c>
      <c r="AE191" s="2" t="s">
        <v>184</v>
      </c>
      <c r="AF191" s="2" t="s">
        <v>184</v>
      </c>
      <c r="AG191" s="2" t="s">
        <v>183</v>
      </c>
      <c r="AH191" t="s">
        <v>81</v>
      </c>
      <c r="AI191" s="8" t="s">
        <v>183</v>
      </c>
      <c r="AJ191" s="1" t="s">
        <v>183</v>
      </c>
    </row>
    <row r="192" spans="1:36" hidden="1" x14ac:dyDescent="0.3">
      <c r="A192" s="3" t="s">
        <v>7</v>
      </c>
      <c r="B192">
        <v>109603</v>
      </c>
      <c r="C192">
        <v>191</v>
      </c>
      <c r="D192" t="s">
        <v>181</v>
      </c>
      <c r="E192" s="2" t="s">
        <v>183</v>
      </c>
      <c r="F192" s="2" t="s">
        <v>184</v>
      </c>
      <c r="G192" s="2" t="s">
        <v>184</v>
      </c>
      <c r="H192" s="3" t="s">
        <v>183</v>
      </c>
      <c r="I192" s="2" t="s">
        <v>14</v>
      </c>
      <c r="J192" s="2" t="s">
        <v>13</v>
      </c>
      <c r="K192" s="8" t="s">
        <v>183</v>
      </c>
      <c r="L192" s="2" t="s">
        <v>60</v>
      </c>
      <c r="M192" s="2"/>
      <c r="N192" t="s">
        <v>186</v>
      </c>
      <c r="O192" s="3" t="s">
        <v>188</v>
      </c>
      <c r="P192" s="130">
        <v>-1.090543836992395</v>
      </c>
      <c r="Q192" s="130" t="s">
        <v>201</v>
      </c>
      <c r="R192" s="6" t="s">
        <v>183</v>
      </c>
      <c r="S192" s="2" t="s">
        <v>184</v>
      </c>
      <c r="T192" s="2" t="s">
        <v>184</v>
      </c>
      <c r="U192">
        <v>14</v>
      </c>
      <c r="V192">
        <v>0</v>
      </c>
      <c r="W192">
        <v>66</v>
      </c>
      <c r="X192" t="s">
        <v>183</v>
      </c>
      <c r="Y192" s="2" t="s">
        <v>184</v>
      </c>
      <c r="Z192" s="2" t="s">
        <v>184</v>
      </c>
      <c r="AA192" s="2" t="s">
        <v>184</v>
      </c>
      <c r="AB192">
        <v>23</v>
      </c>
      <c r="AC192">
        <v>7</v>
      </c>
      <c r="AD192">
        <v>0</v>
      </c>
      <c r="AE192" s="2" t="s">
        <v>184</v>
      </c>
      <c r="AF192" s="2" t="s">
        <v>184</v>
      </c>
      <c r="AG192" s="2" t="s">
        <v>183</v>
      </c>
      <c r="AH192" t="s">
        <v>81</v>
      </c>
      <c r="AI192" t="s">
        <v>183</v>
      </c>
      <c r="AJ192" s="1" t="s">
        <v>184</v>
      </c>
    </row>
    <row r="193" spans="1:36" x14ac:dyDescent="0.3">
      <c r="A193" s="3" t="s">
        <v>7</v>
      </c>
      <c r="B193">
        <v>109639</v>
      </c>
      <c r="C193">
        <v>192</v>
      </c>
      <c r="D193" t="s">
        <v>182</v>
      </c>
      <c r="E193" s="2" t="s">
        <v>184</v>
      </c>
      <c r="F193" s="2" t="s">
        <v>184</v>
      </c>
      <c r="G193" s="2" t="s">
        <v>184</v>
      </c>
      <c r="H193" s="3" t="s">
        <v>183</v>
      </c>
      <c r="I193" s="2" t="s">
        <v>12</v>
      </c>
      <c r="J193" s="2" t="s">
        <v>16</v>
      </c>
      <c r="K193" s="8" t="s">
        <v>183</v>
      </c>
      <c r="L193" s="2"/>
      <c r="M193" s="2" t="s">
        <v>60</v>
      </c>
      <c r="N193" t="s">
        <v>186</v>
      </c>
      <c r="O193" s="3" t="s">
        <v>189</v>
      </c>
      <c r="P193" s="130">
        <v>-1.1414340562415688</v>
      </c>
      <c r="Q193" s="130" t="s">
        <v>203</v>
      </c>
      <c r="R193" s="7" t="s">
        <v>185</v>
      </c>
      <c r="S193" s="2" t="s">
        <v>184</v>
      </c>
      <c r="T193" s="2" t="s">
        <v>184</v>
      </c>
      <c r="U193">
        <v>49</v>
      </c>
      <c r="V193">
        <v>23</v>
      </c>
      <c r="W193">
        <v>18</v>
      </c>
      <c r="X193" t="s">
        <v>184</v>
      </c>
      <c r="Y193" s="2" t="s">
        <v>184</v>
      </c>
      <c r="Z193" s="2" t="s">
        <v>184</v>
      </c>
      <c r="AA193" s="2" t="s">
        <v>184</v>
      </c>
      <c r="AB193">
        <v>8</v>
      </c>
      <c r="AC193">
        <v>9</v>
      </c>
      <c r="AD193">
        <v>0</v>
      </c>
      <c r="AE193" s="2" t="s">
        <v>184</v>
      </c>
      <c r="AF193" s="2" t="s">
        <v>184</v>
      </c>
      <c r="AG193" s="2" t="s">
        <v>185</v>
      </c>
      <c r="AH193" t="s">
        <v>81</v>
      </c>
      <c r="AI193" s="8" t="s">
        <v>183</v>
      </c>
      <c r="AJ193" s="9" t="s">
        <v>183</v>
      </c>
    </row>
    <row r="194" spans="1:36" x14ac:dyDescent="0.3">
      <c r="A194" s="2" t="s">
        <v>8</v>
      </c>
      <c r="B194">
        <v>109731</v>
      </c>
      <c r="C194">
        <v>193</v>
      </c>
      <c r="D194" t="s">
        <v>181</v>
      </c>
      <c r="E194" s="2" t="s">
        <v>184</v>
      </c>
      <c r="F194" s="2" t="s">
        <v>184</v>
      </c>
      <c r="G194" s="2" t="s">
        <v>183</v>
      </c>
      <c r="H194" s="3" t="s">
        <v>185</v>
      </c>
      <c r="I194" s="2" t="s">
        <v>17</v>
      </c>
      <c r="J194" s="2" t="s">
        <v>12</v>
      </c>
      <c r="K194" s="8" t="s">
        <v>183</v>
      </c>
      <c r="L194" s="2"/>
      <c r="M194" s="2" t="s">
        <v>60</v>
      </c>
      <c r="N194" t="s">
        <v>186</v>
      </c>
      <c r="O194" s="2" t="s">
        <v>188</v>
      </c>
      <c r="P194" s="128">
        <v>-1.6521739130434783</v>
      </c>
      <c r="Q194" s="128" t="s">
        <v>203</v>
      </c>
      <c r="R194" s="7" t="s">
        <v>183</v>
      </c>
      <c r="S194" s="2" t="s">
        <v>184</v>
      </c>
      <c r="T194" s="2" t="s">
        <v>184</v>
      </c>
      <c r="U194">
        <v>32</v>
      </c>
      <c r="V194">
        <v>0</v>
      </c>
      <c r="W194">
        <v>26</v>
      </c>
      <c r="X194" t="s">
        <v>184</v>
      </c>
      <c r="Y194" s="2" t="s">
        <v>184</v>
      </c>
      <c r="Z194" s="2" t="s">
        <v>184</v>
      </c>
      <c r="AA194" s="2" t="s">
        <v>184</v>
      </c>
      <c r="AB194">
        <v>5</v>
      </c>
      <c r="AC194">
        <v>1</v>
      </c>
      <c r="AD194">
        <v>0</v>
      </c>
      <c r="AE194" s="2" t="s">
        <v>184</v>
      </c>
      <c r="AF194" s="2" t="s">
        <v>183</v>
      </c>
      <c r="AG194" s="2" t="s">
        <v>184</v>
      </c>
      <c r="AH194" t="s">
        <v>81</v>
      </c>
      <c r="AI194" s="8" t="s">
        <v>183</v>
      </c>
      <c r="AJ194" s="1" t="s">
        <v>184</v>
      </c>
    </row>
    <row r="195" spans="1:36" hidden="1" x14ac:dyDescent="0.3">
      <c r="A195" s="3" t="s">
        <v>7</v>
      </c>
      <c r="B195">
        <v>109746</v>
      </c>
      <c r="C195">
        <v>194</v>
      </c>
      <c r="D195" t="s">
        <v>181</v>
      </c>
      <c r="E195" s="2" t="s">
        <v>184</v>
      </c>
      <c r="F195" s="2" t="s">
        <v>184</v>
      </c>
      <c r="G195" s="2" t="s">
        <v>184</v>
      </c>
      <c r="H195" s="3" t="s">
        <v>185</v>
      </c>
      <c r="I195" s="2" t="s">
        <v>17</v>
      </c>
      <c r="J195" s="2" t="s">
        <v>12</v>
      </c>
      <c r="K195" s="8" t="s">
        <v>183</v>
      </c>
      <c r="L195" s="2" t="s">
        <v>60</v>
      </c>
      <c r="M195" s="2"/>
      <c r="N195" t="s">
        <v>186</v>
      </c>
      <c r="O195" s="3" t="s">
        <v>188</v>
      </c>
      <c r="P195" s="130">
        <v>-0.98001088900987798</v>
      </c>
      <c r="Q195" s="130" t="s">
        <v>201</v>
      </c>
      <c r="R195" s="7" t="s">
        <v>185</v>
      </c>
      <c r="S195" s="2" t="s">
        <v>184</v>
      </c>
      <c r="T195" s="2" t="s">
        <v>184</v>
      </c>
      <c r="U195">
        <v>40</v>
      </c>
      <c r="V195">
        <v>0</v>
      </c>
      <c r="W195">
        <v>54</v>
      </c>
      <c r="X195" t="s">
        <v>184</v>
      </c>
      <c r="Y195" s="2" t="s">
        <v>184</v>
      </c>
      <c r="Z195" s="2" t="s">
        <v>184</v>
      </c>
      <c r="AA195" s="2" t="s">
        <v>184</v>
      </c>
      <c r="AB195">
        <v>7</v>
      </c>
      <c r="AC195">
        <v>0</v>
      </c>
      <c r="AD195">
        <v>0</v>
      </c>
      <c r="AE195" s="2" t="s">
        <v>184</v>
      </c>
      <c r="AF195" s="2" t="s">
        <v>185</v>
      </c>
      <c r="AG195" s="2" t="s">
        <v>185</v>
      </c>
      <c r="AH195" t="s">
        <v>81</v>
      </c>
      <c r="AI195" s="8" t="s">
        <v>184</v>
      </c>
      <c r="AJ195" s="1" t="s">
        <v>184</v>
      </c>
    </row>
    <row r="196" spans="1:36" hidden="1" x14ac:dyDescent="0.3">
      <c r="A196" s="3" t="s">
        <v>7</v>
      </c>
      <c r="B196">
        <v>109747</v>
      </c>
      <c r="C196">
        <v>195</v>
      </c>
      <c r="D196" t="s">
        <v>182</v>
      </c>
      <c r="E196" s="2" t="s">
        <v>184</v>
      </c>
      <c r="F196" s="2" t="s">
        <v>184</v>
      </c>
      <c r="G196" s="2" t="s">
        <v>184</v>
      </c>
      <c r="H196" s="3" t="s">
        <v>184</v>
      </c>
      <c r="I196" s="2" t="s">
        <v>16</v>
      </c>
      <c r="J196" s="2" t="s">
        <v>12</v>
      </c>
      <c r="K196" s="8" t="s">
        <v>183</v>
      </c>
      <c r="L196" s="2" t="s">
        <v>60</v>
      </c>
      <c r="M196" s="2"/>
      <c r="N196" t="s">
        <v>186</v>
      </c>
      <c r="O196" s="3" t="s">
        <v>188</v>
      </c>
      <c r="P196" s="130">
        <v>-1.726685852065023</v>
      </c>
      <c r="Q196" s="130" t="s">
        <v>201</v>
      </c>
      <c r="R196" s="7" t="s">
        <v>185</v>
      </c>
      <c r="S196" s="2" t="s">
        <v>184</v>
      </c>
      <c r="T196" s="2" t="s">
        <v>184</v>
      </c>
      <c r="U196">
        <v>56</v>
      </c>
      <c r="V196">
        <v>0</v>
      </c>
      <c r="W196">
        <v>47</v>
      </c>
      <c r="X196" t="s">
        <v>184</v>
      </c>
      <c r="Y196" s="2" t="s">
        <v>184</v>
      </c>
      <c r="Z196" s="2" t="s">
        <v>184</v>
      </c>
      <c r="AA196" s="2" t="s">
        <v>184</v>
      </c>
      <c r="AB196">
        <v>3</v>
      </c>
      <c r="AC196">
        <v>0</v>
      </c>
      <c r="AD196">
        <v>0</v>
      </c>
      <c r="AE196" s="2" t="s">
        <v>184</v>
      </c>
      <c r="AF196" s="2" t="s">
        <v>185</v>
      </c>
      <c r="AG196" s="2" t="s">
        <v>185</v>
      </c>
      <c r="AH196" t="s">
        <v>81</v>
      </c>
      <c r="AI196" s="8" t="s">
        <v>183</v>
      </c>
      <c r="AJ196" s="1" t="s">
        <v>184</v>
      </c>
    </row>
    <row r="197" spans="1:36" x14ac:dyDescent="0.3">
      <c r="A197" s="3" t="s">
        <v>7</v>
      </c>
      <c r="B197">
        <v>109755</v>
      </c>
      <c r="C197">
        <v>196</v>
      </c>
      <c r="D197" t="s">
        <v>182</v>
      </c>
      <c r="E197" s="2" t="s">
        <v>184</v>
      </c>
      <c r="F197" s="2" t="s">
        <v>184</v>
      </c>
      <c r="G197" s="2" t="s">
        <v>184</v>
      </c>
      <c r="H197" s="3" t="s">
        <v>183</v>
      </c>
      <c r="I197" s="2" t="s">
        <v>14</v>
      </c>
      <c r="J197" s="2" t="s">
        <v>13</v>
      </c>
      <c r="K197" s="8" t="s">
        <v>183</v>
      </c>
      <c r="L197" s="2"/>
      <c r="M197" s="2" t="s">
        <v>60</v>
      </c>
      <c r="N197" t="s">
        <v>187</v>
      </c>
      <c r="O197" s="2" t="s">
        <v>188</v>
      </c>
      <c r="P197" s="128">
        <v>-1.6680824774113829</v>
      </c>
      <c r="Q197" s="128" t="s">
        <v>203</v>
      </c>
      <c r="R197" s="7" t="s">
        <v>184</v>
      </c>
      <c r="S197" s="2" t="s">
        <v>183</v>
      </c>
      <c r="T197" s="2" t="s">
        <v>183</v>
      </c>
      <c r="U197">
        <v>14</v>
      </c>
      <c r="V197">
        <v>0</v>
      </c>
      <c r="W197">
        <v>0</v>
      </c>
      <c r="X197" t="s">
        <v>183</v>
      </c>
      <c r="Y197" s="2" t="s">
        <v>184</v>
      </c>
      <c r="Z197" s="2" t="s">
        <v>183</v>
      </c>
      <c r="AA197" s="2" t="s">
        <v>184</v>
      </c>
      <c r="AB197">
        <v>1</v>
      </c>
      <c r="AC197">
        <v>0</v>
      </c>
      <c r="AD197">
        <v>0</v>
      </c>
      <c r="AE197" s="2" t="s">
        <v>184</v>
      </c>
      <c r="AF197" s="2" t="s">
        <v>185</v>
      </c>
      <c r="AG197" s="2" t="s">
        <v>185</v>
      </c>
      <c r="AH197" t="s">
        <v>81</v>
      </c>
      <c r="AI197" s="8" t="s">
        <v>183</v>
      </c>
      <c r="AJ197" s="9" t="s">
        <v>184</v>
      </c>
    </row>
    <row r="198" spans="1:36" x14ac:dyDescent="0.3">
      <c r="A198" s="3" t="s">
        <v>7</v>
      </c>
      <c r="B198">
        <v>109765</v>
      </c>
      <c r="C198">
        <v>197</v>
      </c>
      <c r="D198" t="s">
        <v>181</v>
      </c>
      <c r="E198" s="2" t="s">
        <v>184</v>
      </c>
      <c r="F198" s="2" t="s">
        <v>184</v>
      </c>
      <c r="G198" s="2" t="s">
        <v>184</v>
      </c>
      <c r="H198" s="2" t="s">
        <v>183</v>
      </c>
      <c r="I198" s="2" t="s">
        <v>13</v>
      </c>
      <c r="J198" s="2" t="s">
        <v>12</v>
      </c>
      <c r="K198" s="8" t="s">
        <v>184</v>
      </c>
      <c r="L198" s="2"/>
      <c r="M198" s="2" t="s">
        <v>60</v>
      </c>
      <c r="N198" t="s">
        <v>186</v>
      </c>
      <c r="O198" s="3" t="s">
        <v>188</v>
      </c>
      <c r="P198" s="130">
        <v>-0.13571809413019242</v>
      </c>
      <c r="Q198" s="130" t="s">
        <v>203</v>
      </c>
      <c r="R198" s="7" t="s">
        <v>183</v>
      </c>
      <c r="S198" s="2" t="s">
        <v>184</v>
      </c>
      <c r="T198" s="2" t="s">
        <v>184</v>
      </c>
      <c r="U198">
        <v>40</v>
      </c>
      <c r="V198">
        <v>0</v>
      </c>
      <c r="W198">
        <v>30</v>
      </c>
      <c r="X198" t="s">
        <v>184</v>
      </c>
      <c r="Y198" s="2" t="s">
        <v>184</v>
      </c>
      <c r="Z198" s="2" t="s">
        <v>184</v>
      </c>
      <c r="AA198" s="2" t="s">
        <v>184</v>
      </c>
      <c r="AB198">
        <v>2</v>
      </c>
      <c r="AC198">
        <v>0</v>
      </c>
      <c r="AD198">
        <v>0</v>
      </c>
      <c r="AE198" s="2" t="s">
        <v>184</v>
      </c>
      <c r="AF198" s="2" t="s">
        <v>184</v>
      </c>
      <c r="AG198" s="2" t="s">
        <v>183</v>
      </c>
      <c r="AH198" t="s">
        <v>80</v>
      </c>
      <c r="AI198" s="8" t="s">
        <v>183</v>
      </c>
      <c r="AJ198" s="9" t="s">
        <v>183</v>
      </c>
    </row>
    <row r="199" spans="1:36" x14ac:dyDescent="0.3">
      <c r="A199" s="2" t="s">
        <v>8</v>
      </c>
      <c r="B199">
        <v>109850</v>
      </c>
      <c r="C199">
        <v>198</v>
      </c>
      <c r="D199" t="s">
        <v>181</v>
      </c>
      <c r="E199" s="2" t="s">
        <v>184</v>
      </c>
      <c r="F199" s="2" t="s">
        <v>184</v>
      </c>
      <c r="G199" s="2" t="s">
        <v>183</v>
      </c>
      <c r="H199" s="3" t="s">
        <v>184</v>
      </c>
      <c r="I199" s="2" t="s">
        <v>16</v>
      </c>
      <c r="J199" s="2" t="s">
        <v>17</v>
      </c>
      <c r="K199" s="8" t="s">
        <v>184</v>
      </c>
      <c r="L199" s="2" t="s">
        <v>60</v>
      </c>
      <c r="M199" s="2"/>
      <c r="N199" t="s">
        <v>187</v>
      </c>
      <c r="O199" s="3" t="s">
        <v>188</v>
      </c>
      <c r="P199" s="130">
        <v>1.4001473839351508</v>
      </c>
      <c r="Q199" s="130" t="s">
        <v>203</v>
      </c>
      <c r="R199" s="7" t="s">
        <v>183</v>
      </c>
      <c r="S199" s="2" t="s">
        <v>184</v>
      </c>
      <c r="T199" s="2" t="s">
        <v>183</v>
      </c>
      <c r="U199">
        <v>73</v>
      </c>
      <c r="V199">
        <v>0</v>
      </c>
      <c r="W199">
        <v>43</v>
      </c>
      <c r="X199" t="s">
        <v>184</v>
      </c>
      <c r="Y199" s="2" t="s">
        <v>183</v>
      </c>
      <c r="Z199" s="2" t="s">
        <v>184</v>
      </c>
      <c r="AA199" s="2" t="s">
        <v>184</v>
      </c>
      <c r="AB199">
        <v>23</v>
      </c>
      <c r="AC199">
        <v>18</v>
      </c>
      <c r="AD199">
        <v>0</v>
      </c>
      <c r="AE199" s="2" t="s">
        <v>183</v>
      </c>
      <c r="AF199" s="2" t="s">
        <v>185</v>
      </c>
      <c r="AG199" s="2" t="s">
        <v>185</v>
      </c>
      <c r="AH199" t="s">
        <v>80</v>
      </c>
      <c r="AI199" s="8" t="s">
        <v>184</v>
      </c>
      <c r="AJ199" s="1" t="s">
        <v>184</v>
      </c>
    </row>
    <row r="200" spans="1:36" x14ac:dyDescent="0.3">
      <c r="A200" s="3" t="s">
        <v>7</v>
      </c>
      <c r="B200">
        <v>109871</v>
      </c>
      <c r="C200">
        <v>199</v>
      </c>
      <c r="D200" t="s">
        <v>182</v>
      </c>
      <c r="E200" s="2" t="s">
        <v>184</v>
      </c>
      <c r="F200" s="2" t="s">
        <v>184</v>
      </c>
      <c r="G200" s="2" t="s">
        <v>184</v>
      </c>
      <c r="H200" s="3" t="s">
        <v>183</v>
      </c>
      <c r="I200" s="2" t="s">
        <v>16</v>
      </c>
      <c r="J200" s="2" t="s">
        <v>14</v>
      </c>
      <c r="K200" s="8" t="s">
        <v>184</v>
      </c>
      <c r="L200" s="2"/>
      <c r="M200" s="2" t="s">
        <v>61</v>
      </c>
      <c r="N200" t="s">
        <v>187</v>
      </c>
      <c r="O200" s="2" t="s">
        <v>189</v>
      </c>
      <c r="P200" s="128">
        <v>-0.32044279367853762</v>
      </c>
      <c r="Q200" s="128" t="s">
        <v>203</v>
      </c>
      <c r="R200" s="6" t="s">
        <v>183</v>
      </c>
      <c r="S200" s="2" t="s">
        <v>184</v>
      </c>
      <c r="T200" s="2" t="s">
        <v>183</v>
      </c>
      <c r="U200">
        <v>33</v>
      </c>
      <c r="V200">
        <v>0</v>
      </c>
      <c r="W200">
        <v>0</v>
      </c>
      <c r="X200" t="s">
        <v>184</v>
      </c>
      <c r="Y200" s="2" t="s">
        <v>184</v>
      </c>
      <c r="Z200" s="2" t="s">
        <v>183</v>
      </c>
      <c r="AA200" s="2" t="s">
        <v>184</v>
      </c>
      <c r="AB200">
        <v>2</v>
      </c>
      <c r="AC200">
        <v>0</v>
      </c>
      <c r="AD200">
        <v>0</v>
      </c>
      <c r="AE200" s="2" t="s">
        <v>184</v>
      </c>
      <c r="AF200" s="2" t="s">
        <v>183</v>
      </c>
      <c r="AG200" s="2" t="s">
        <v>184</v>
      </c>
      <c r="AH200" t="s">
        <v>82</v>
      </c>
      <c r="AI200" s="8" t="s">
        <v>183</v>
      </c>
      <c r="AJ200" s="1" t="s">
        <v>183</v>
      </c>
    </row>
    <row r="201" spans="1:36" hidden="1" x14ac:dyDescent="0.3">
      <c r="A201" s="3" t="s">
        <v>7</v>
      </c>
      <c r="B201">
        <v>109944</v>
      </c>
      <c r="C201">
        <v>200</v>
      </c>
      <c r="D201" t="s">
        <v>181</v>
      </c>
      <c r="E201" s="2" t="s">
        <v>183</v>
      </c>
      <c r="F201" s="2" t="s">
        <v>184</v>
      </c>
      <c r="G201" s="2" t="s">
        <v>184</v>
      </c>
      <c r="H201" s="3" t="s">
        <v>183</v>
      </c>
      <c r="I201" s="2" t="s">
        <v>16</v>
      </c>
      <c r="J201" s="2" t="s">
        <v>12</v>
      </c>
      <c r="K201" s="8" t="s">
        <v>183</v>
      </c>
      <c r="L201" s="2"/>
      <c r="M201" s="2" t="s">
        <v>61</v>
      </c>
      <c r="N201" t="s">
        <v>186</v>
      </c>
      <c r="O201" s="2" t="s">
        <v>188</v>
      </c>
      <c r="P201" s="128">
        <v>-1.4737209708398811</v>
      </c>
      <c r="Q201" s="128" t="s">
        <v>201</v>
      </c>
      <c r="R201" s="7" t="s">
        <v>184</v>
      </c>
      <c r="S201" s="2" t="s">
        <v>184</v>
      </c>
      <c r="T201" s="2" t="s">
        <v>183</v>
      </c>
      <c r="U201">
        <v>31</v>
      </c>
      <c r="V201">
        <v>0</v>
      </c>
      <c r="W201">
        <v>2</v>
      </c>
      <c r="X201" t="s">
        <v>184</v>
      </c>
      <c r="Y201" s="2" t="s">
        <v>184</v>
      </c>
      <c r="Z201" s="2" t="s">
        <v>183</v>
      </c>
      <c r="AA201" s="2" t="s">
        <v>184</v>
      </c>
      <c r="AB201">
        <v>3</v>
      </c>
      <c r="AC201">
        <v>0</v>
      </c>
      <c r="AD201">
        <v>0</v>
      </c>
      <c r="AE201" s="2" t="s">
        <v>184</v>
      </c>
      <c r="AF201" s="2" t="s">
        <v>184</v>
      </c>
      <c r="AG201" s="2" t="s">
        <v>184</v>
      </c>
      <c r="AH201" t="s">
        <v>81</v>
      </c>
      <c r="AI201" s="8" t="s">
        <v>183</v>
      </c>
      <c r="AJ201" s="1" t="s">
        <v>184</v>
      </c>
    </row>
    <row r="202" spans="1:36" x14ac:dyDescent="0.3">
      <c r="A202" s="3" t="s">
        <v>7</v>
      </c>
      <c r="B202">
        <v>110143</v>
      </c>
      <c r="C202">
        <v>201</v>
      </c>
      <c r="D202" t="s">
        <v>182</v>
      </c>
      <c r="E202" s="2" t="s">
        <v>184</v>
      </c>
      <c r="F202" s="2" t="s">
        <v>184</v>
      </c>
      <c r="G202" s="2" t="s">
        <v>184</v>
      </c>
      <c r="H202" s="3" t="s">
        <v>183</v>
      </c>
      <c r="I202" s="2" t="s">
        <v>12</v>
      </c>
      <c r="J202" s="2" t="s">
        <v>12</v>
      </c>
      <c r="K202" s="8" t="s">
        <v>183</v>
      </c>
      <c r="L202" s="2"/>
      <c r="M202" s="2" t="s">
        <v>61</v>
      </c>
      <c r="N202" t="s">
        <v>187</v>
      </c>
      <c r="O202" s="3" t="s">
        <v>189</v>
      </c>
      <c r="P202" s="130">
        <v>-0.6476615172267346</v>
      </c>
      <c r="Q202" s="130" t="s">
        <v>203</v>
      </c>
      <c r="R202" s="7" t="s">
        <v>183</v>
      </c>
      <c r="S202" s="2" t="s">
        <v>184</v>
      </c>
      <c r="T202" s="2" t="s">
        <v>184</v>
      </c>
      <c r="U202">
        <v>39</v>
      </c>
      <c r="V202">
        <v>0</v>
      </c>
      <c r="W202">
        <v>10</v>
      </c>
      <c r="X202" t="s">
        <v>184</v>
      </c>
      <c r="Y202" s="2" t="s">
        <v>184</v>
      </c>
      <c r="Z202" s="2" t="s">
        <v>184</v>
      </c>
      <c r="AA202" s="2" t="s">
        <v>184</v>
      </c>
      <c r="AB202">
        <v>3</v>
      </c>
      <c r="AC202">
        <v>1</v>
      </c>
      <c r="AD202">
        <v>0</v>
      </c>
      <c r="AE202" s="2" t="s">
        <v>184</v>
      </c>
      <c r="AF202" s="2" t="s">
        <v>185</v>
      </c>
      <c r="AG202" s="2" t="s">
        <v>185</v>
      </c>
      <c r="AH202" t="s">
        <v>81</v>
      </c>
      <c r="AI202" s="8" t="s">
        <v>184</v>
      </c>
      <c r="AJ202" s="9" t="s">
        <v>184</v>
      </c>
    </row>
    <row r="203" spans="1:36" hidden="1" x14ac:dyDescent="0.3">
      <c r="A203" s="2" t="s">
        <v>8</v>
      </c>
      <c r="B203">
        <v>110147</v>
      </c>
      <c r="C203">
        <v>202</v>
      </c>
      <c r="D203" t="s">
        <v>182</v>
      </c>
      <c r="E203" s="2" t="s">
        <v>183</v>
      </c>
      <c r="F203" s="2" t="s">
        <v>184</v>
      </c>
      <c r="G203" s="2" t="s">
        <v>184</v>
      </c>
      <c r="H203" s="3" t="s">
        <v>183</v>
      </c>
      <c r="I203" s="2" t="s">
        <v>16</v>
      </c>
      <c r="J203" s="2" t="s">
        <v>14</v>
      </c>
      <c r="K203" s="8" t="s">
        <v>183</v>
      </c>
      <c r="L203" s="2" t="s">
        <v>60</v>
      </c>
      <c r="M203" s="2"/>
      <c r="N203" t="s">
        <v>186</v>
      </c>
      <c r="O203" s="3" t="s">
        <v>188</v>
      </c>
      <c r="P203" s="130">
        <v>0.1855779427359491</v>
      </c>
      <c r="Q203" s="130" t="s">
        <v>201</v>
      </c>
      <c r="R203" s="6" t="s">
        <v>183</v>
      </c>
      <c r="S203" s="2" t="s">
        <v>184</v>
      </c>
      <c r="T203" s="2" t="s">
        <v>183</v>
      </c>
      <c r="U203">
        <v>37</v>
      </c>
      <c r="V203">
        <v>0</v>
      </c>
      <c r="W203">
        <v>45</v>
      </c>
      <c r="X203" t="s">
        <v>184</v>
      </c>
      <c r="Y203" s="2" t="s">
        <v>183</v>
      </c>
      <c r="Z203" s="2" t="s">
        <v>183</v>
      </c>
      <c r="AA203" s="2" t="s">
        <v>184</v>
      </c>
      <c r="AB203">
        <v>23</v>
      </c>
      <c r="AC203">
        <v>1</v>
      </c>
      <c r="AD203">
        <v>0</v>
      </c>
      <c r="AE203" s="2" t="s">
        <v>184</v>
      </c>
      <c r="AF203" s="2" t="s">
        <v>184</v>
      </c>
      <c r="AG203" s="2" t="s">
        <v>184</v>
      </c>
      <c r="AH203" t="s">
        <v>81</v>
      </c>
      <c r="AI203" s="8" t="s">
        <v>183</v>
      </c>
      <c r="AJ203" s="1" t="s">
        <v>184</v>
      </c>
    </row>
    <row r="204" spans="1:36" hidden="1" x14ac:dyDescent="0.3">
      <c r="A204" s="3" t="s">
        <v>7</v>
      </c>
      <c r="B204">
        <v>110178</v>
      </c>
      <c r="C204">
        <v>203</v>
      </c>
      <c r="D204" t="s">
        <v>182</v>
      </c>
      <c r="E204" s="2" t="s">
        <v>184</v>
      </c>
      <c r="F204" s="2" t="s">
        <v>184</v>
      </c>
      <c r="G204" s="2" t="s">
        <v>184</v>
      </c>
      <c r="H204" s="3" t="s">
        <v>183</v>
      </c>
      <c r="I204" s="2" t="s">
        <v>16</v>
      </c>
      <c r="J204" s="2" t="s">
        <v>17</v>
      </c>
      <c r="K204" s="8" t="s">
        <v>183</v>
      </c>
      <c r="L204" s="2"/>
      <c r="M204" s="2" t="s">
        <v>61</v>
      </c>
      <c r="N204" t="s">
        <v>186</v>
      </c>
      <c r="O204" s="2" t="s">
        <v>188</v>
      </c>
      <c r="P204" s="128">
        <v>-0.53845535642529929</v>
      </c>
      <c r="Q204" s="128" t="s">
        <v>201</v>
      </c>
      <c r="R204" s="6" t="s">
        <v>183</v>
      </c>
      <c r="S204" s="2" t="s">
        <v>184</v>
      </c>
      <c r="T204" s="2" t="s">
        <v>183</v>
      </c>
      <c r="U204">
        <v>0</v>
      </c>
      <c r="V204">
        <v>0</v>
      </c>
      <c r="W204">
        <v>2</v>
      </c>
      <c r="X204" t="s">
        <v>184</v>
      </c>
      <c r="Y204" s="2" t="s">
        <v>184</v>
      </c>
      <c r="Z204" s="2" t="s">
        <v>183</v>
      </c>
      <c r="AA204" s="2" t="s">
        <v>184</v>
      </c>
      <c r="AB204">
        <v>3</v>
      </c>
      <c r="AC204">
        <v>2</v>
      </c>
      <c r="AD204">
        <v>0</v>
      </c>
      <c r="AE204" s="2" t="s">
        <v>184</v>
      </c>
      <c r="AF204" s="2" t="s">
        <v>184</v>
      </c>
      <c r="AG204" s="2" t="s">
        <v>184</v>
      </c>
      <c r="AH204" t="s">
        <v>81</v>
      </c>
      <c r="AI204" t="s">
        <v>183</v>
      </c>
      <c r="AJ204" s="1" t="s">
        <v>184</v>
      </c>
    </row>
    <row r="205" spans="1:36" x14ac:dyDescent="0.3">
      <c r="A205" s="3" t="s">
        <v>7</v>
      </c>
      <c r="B205">
        <v>110217</v>
      </c>
      <c r="C205">
        <v>204</v>
      </c>
      <c r="D205" t="s">
        <v>182</v>
      </c>
      <c r="E205" s="2" t="s">
        <v>184</v>
      </c>
      <c r="F205" s="2" t="s">
        <v>184</v>
      </c>
      <c r="G205" s="2" t="s">
        <v>184</v>
      </c>
      <c r="H205" s="3" t="s">
        <v>183</v>
      </c>
      <c r="I205" s="2" t="s">
        <v>12</v>
      </c>
      <c r="J205" s="2" t="s">
        <v>16</v>
      </c>
      <c r="K205" s="8" t="s">
        <v>184</v>
      </c>
      <c r="L205" s="2"/>
      <c r="M205" s="2" t="s">
        <v>60</v>
      </c>
      <c r="N205" t="s">
        <v>186</v>
      </c>
      <c r="O205" s="3" t="s">
        <v>188</v>
      </c>
      <c r="P205" s="130">
        <v>-0.23572551073860659</v>
      </c>
      <c r="Q205" s="130" t="s">
        <v>203</v>
      </c>
      <c r="R205" s="7" t="s">
        <v>184</v>
      </c>
      <c r="S205" s="2" t="s">
        <v>184</v>
      </c>
      <c r="T205" s="2" t="s">
        <v>184</v>
      </c>
      <c r="U205">
        <v>31</v>
      </c>
      <c r="V205">
        <v>0</v>
      </c>
      <c r="W205">
        <v>8</v>
      </c>
      <c r="X205" t="s">
        <v>184</v>
      </c>
      <c r="Y205" s="2" t="s">
        <v>184</v>
      </c>
      <c r="Z205" s="2" t="s">
        <v>184</v>
      </c>
      <c r="AA205" s="2" t="s">
        <v>184</v>
      </c>
      <c r="AB205">
        <v>5</v>
      </c>
      <c r="AC205">
        <v>2</v>
      </c>
      <c r="AD205">
        <v>0</v>
      </c>
      <c r="AE205" s="2" t="s">
        <v>184</v>
      </c>
      <c r="AF205" s="2" t="s">
        <v>184</v>
      </c>
      <c r="AG205" s="2" t="s">
        <v>184</v>
      </c>
      <c r="AH205" t="s">
        <v>81</v>
      </c>
      <c r="AI205" s="8" t="s">
        <v>183</v>
      </c>
      <c r="AJ205" s="9" t="s">
        <v>184</v>
      </c>
    </row>
    <row r="206" spans="1:36" x14ac:dyDescent="0.3">
      <c r="A206" s="3" t="s">
        <v>7</v>
      </c>
      <c r="B206">
        <v>110220</v>
      </c>
      <c r="C206">
        <v>205</v>
      </c>
      <c r="D206" t="s">
        <v>181</v>
      </c>
      <c r="E206" s="2" t="s">
        <v>184</v>
      </c>
      <c r="F206" s="2" t="s">
        <v>184</v>
      </c>
      <c r="G206" s="2" t="s">
        <v>184</v>
      </c>
      <c r="H206" s="3" t="s">
        <v>183</v>
      </c>
      <c r="I206" s="2" t="s">
        <v>15</v>
      </c>
      <c r="J206" s="2" t="s">
        <v>13</v>
      </c>
      <c r="K206" s="8" t="s">
        <v>183</v>
      </c>
      <c r="L206" s="2" t="s">
        <v>162</v>
      </c>
      <c r="M206" s="2" t="s">
        <v>60</v>
      </c>
      <c r="N206" t="s">
        <v>186</v>
      </c>
      <c r="O206" s="2" t="s">
        <v>188</v>
      </c>
      <c r="P206" s="128">
        <v>-3.0029175265067956</v>
      </c>
      <c r="Q206" s="128" t="s">
        <v>203</v>
      </c>
      <c r="R206" s="7" t="s">
        <v>183</v>
      </c>
      <c r="S206" s="2" t="s">
        <v>184</v>
      </c>
      <c r="T206" s="2" t="s">
        <v>184</v>
      </c>
      <c r="U206">
        <v>0</v>
      </c>
      <c r="V206">
        <v>0</v>
      </c>
      <c r="W206">
        <v>4</v>
      </c>
      <c r="X206" t="s">
        <v>184</v>
      </c>
      <c r="Y206" s="2" t="s">
        <v>184</v>
      </c>
      <c r="Z206" s="2" t="s">
        <v>184</v>
      </c>
      <c r="AA206" s="2" t="s">
        <v>184</v>
      </c>
      <c r="AB206">
        <v>2</v>
      </c>
      <c r="AC206">
        <v>0</v>
      </c>
      <c r="AD206">
        <v>0</v>
      </c>
      <c r="AE206" s="2" t="s">
        <v>184</v>
      </c>
      <c r="AF206" s="2" t="s">
        <v>184</v>
      </c>
      <c r="AG206" s="2" t="s">
        <v>183</v>
      </c>
      <c r="AH206" t="s">
        <v>81</v>
      </c>
      <c r="AI206" t="s">
        <v>183</v>
      </c>
      <c r="AJ206" s="1" t="s">
        <v>183</v>
      </c>
    </row>
    <row r="207" spans="1:36" x14ac:dyDescent="0.3">
      <c r="A207" s="3" t="s">
        <v>7</v>
      </c>
      <c r="B207">
        <v>110232</v>
      </c>
      <c r="C207">
        <v>206</v>
      </c>
      <c r="D207" t="s">
        <v>181</v>
      </c>
      <c r="E207" s="2" t="s">
        <v>183</v>
      </c>
      <c r="F207" s="2" t="s">
        <v>184</v>
      </c>
      <c r="G207" s="2" t="s">
        <v>184</v>
      </c>
      <c r="H207" s="3" t="s">
        <v>183</v>
      </c>
      <c r="I207" s="2" t="s">
        <v>15</v>
      </c>
      <c r="J207" s="2" t="s">
        <v>13</v>
      </c>
      <c r="K207" s="8" t="s">
        <v>183</v>
      </c>
      <c r="L207" s="2"/>
      <c r="M207" s="2" t="s">
        <v>61</v>
      </c>
      <c r="N207" t="s">
        <v>186</v>
      </c>
      <c r="O207" s="2" t="s">
        <v>188</v>
      </c>
      <c r="P207" s="128">
        <v>-1.4318142133752401</v>
      </c>
      <c r="Q207" s="128" t="s">
        <v>203</v>
      </c>
      <c r="R207" s="6" t="s">
        <v>185</v>
      </c>
      <c r="S207" s="2" t="s">
        <v>184</v>
      </c>
      <c r="T207" s="2" t="s">
        <v>184</v>
      </c>
      <c r="U207">
        <v>22</v>
      </c>
      <c r="V207">
        <v>0</v>
      </c>
      <c r="W207">
        <v>12</v>
      </c>
      <c r="X207" t="s">
        <v>184</v>
      </c>
      <c r="Y207" s="2" t="s">
        <v>184</v>
      </c>
      <c r="Z207" s="2" t="s">
        <v>184</v>
      </c>
      <c r="AA207" s="2" t="s">
        <v>184</v>
      </c>
      <c r="AB207">
        <v>6</v>
      </c>
      <c r="AC207">
        <v>1</v>
      </c>
      <c r="AD207">
        <v>0</v>
      </c>
      <c r="AE207" s="2" t="s">
        <v>184</v>
      </c>
      <c r="AF207" s="2" t="s">
        <v>184</v>
      </c>
      <c r="AG207" s="2" t="s">
        <v>185</v>
      </c>
      <c r="AH207" t="s">
        <v>81</v>
      </c>
      <c r="AI207" s="8" t="s">
        <v>183</v>
      </c>
      <c r="AJ207" s="9" t="s">
        <v>183</v>
      </c>
    </row>
    <row r="208" spans="1:36" x14ac:dyDescent="0.3">
      <c r="A208" s="3" t="s">
        <v>7</v>
      </c>
      <c r="B208">
        <v>110239</v>
      </c>
      <c r="C208">
        <v>207</v>
      </c>
      <c r="D208" t="s">
        <v>182</v>
      </c>
      <c r="E208" s="2" t="s">
        <v>183</v>
      </c>
      <c r="F208" s="2" t="s">
        <v>184</v>
      </c>
      <c r="G208" s="2" t="s">
        <v>184</v>
      </c>
      <c r="H208" s="3" t="s">
        <v>184</v>
      </c>
      <c r="I208" s="2" t="s">
        <v>16</v>
      </c>
      <c r="J208" s="2" t="s">
        <v>13</v>
      </c>
      <c r="K208" s="8" t="s">
        <v>184</v>
      </c>
      <c r="L208" s="2" t="s">
        <v>162</v>
      </c>
      <c r="M208" s="2" t="s">
        <v>60</v>
      </c>
      <c r="N208" t="s">
        <v>187</v>
      </c>
      <c r="O208" s="2" t="s">
        <v>188</v>
      </c>
      <c r="P208" s="128">
        <v>-3.2128514056224895</v>
      </c>
      <c r="Q208" s="128" t="s">
        <v>203</v>
      </c>
      <c r="R208" s="6" t="s">
        <v>183</v>
      </c>
      <c r="S208" s="2" t="s">
        <v>183</v>
      </c>
      <c r="T208" s="2" t="s">
        <v>183</v>
      </c>
      <c r="U208">
        <v>0</v>
      </c>
      <c r="V208">
        <v>0</v>
      </c>
      <c r="W208">
        <v>3</v>
      </c>
      <c r="X208" t="s">
        <v>184</v>
      </c>
      <c r="Y208" s="2" t="s">
        <v>184</v>
      </c>
      <c r="Z208" s="2" t="s">
        <v>184</v>
      </c>
      <c r="AA208" s="2" t="s">
        <v>183</v>
      </c>
      <c r="AB208">
        <v>2</v>
      </c>
      <c r="AC208">
        <v>1</v>
      </c>
      <c r="AD208">
        <v>0</v>
      </c>
      <c r="AE208" s="2" t="s">
        <v>183</v>
      </c>
      <c r="AF208" s="2" t="s">
        <v>184</v>
      </c>
      <c r="AG208" s="2" t="s">
        <v>185</v>
      </c>
      <c r="AH208" t="s">
        <v>81</v>
      </c>
      <c r="AI208" t="s">
        <v>183</v>
      </c>
      <c r="AJ208" s="1" t="s">
        <v>183</v>
      </c>
    </row>
    <row r="209" spans="1:36" x14ac:dyDescent="0.3">
      <c r="A209" s="3" t="s">
        <v>7</v>
      </c>
      <c r="B209">
        <v>110273</v>
      </c>
      <c r="C209">
        <v>208</v>
      </c>
      <c r="D209" t="s">
        <v>181</v>
      </c>
      <c r="E209" s="2" t="s">
        <v>184</v>
      </c>
      <c r="F209" s="2" t="s">
        <v>184</v>
      </c>
      <c r="G209" s="2" t="s">
        <v>184</v>
      </c>
      <c r="H209" s="3" t="s">
        <v>183</v>
      </c>
      <c r="I209" s="2" t="s">
        <v>14</v>
      </c>
      <c r="J209" s="2" t="s">
        <v>15</v>
      </c>
      <c r="K209" s="8" t="s">
        <v>183</v>
      </c>
      <c r="L209" s="2"/>
      <c r="M209" s="2" t="s">
        <v>60</v>
      </c>
      <c r="N209" t="s">
        <v>187</v>
      </c>
      <c r="O209" s="2" t="s">
        <v>188</v>
      </c>
      <c r="P209" s="128">
        <v>-1.2251606155685042</v>
      </c>
      <c r="Q209" s="128" t="s">
        <v>203</v>
      </c>
      <c r="R209" s="7" t="s">
        <v>183</v>
      </c>
      <c r="S209" s="2" t="s">
        <v>183</v>
      </c>
      <c r="T209" s="2" t="s">
        <v>183</v>
      </c>
      <c r="U209">
        <v>0</v>
      </c>
      <c r="V209">
        <v>0</v>
      </c>
      <c r="W209">
        <v>3</v>
      </c>
      <c r="X209" t="s">
        <v>184</v>
      </c>
      <c r="Y209" s="2" t="s">
        <v>183</v>
      </c>
      <c r="Z209" s="2" t="s">
        <v>183</v>
      </c>
      <c r="AA209" s="2" t="s">
        <v>184</v>
      </c>
      <c r="AB209">
        <v>1</v>
      </c>
      <c r="AC209">
        <v>1</v>
      </c>
      <c r="AD209">
        <v>0</v>
      </c>
      <c r="AE209" s="2" t="s">
        <v>184</v>
      </c>
      <c r="AF209" s="2" t="s">
        <v>184</v>
      </c>
      <c r="AG209" s="2" t="s">
        <v>185</v>
      </c>
      <c r="AH209" t="s">
        <v>81</v>
      </c>
      <c r="AI209" t="s">
        <v>183</v>
      </c>
      <c r="AJ209" s="1" t="s">
        <v>184</v>
      </c>
    </row>
    <row r="210" spans="1:36" x14ac:dyDescent="0.3">
      <c r="A210" s="3" t="s">
        <v>7</v>
      </c>
      <c r="B210">
        <v>110274</v>
      </c>
      <c r="C210">
        <v>209</v>
      </c>
      <c r="D210" t="s">
        <v>181</v>
      </c>
      <c r="E210" s="2" t="s">
        <v>184</v>
      </c>
      <c r="F210" s="2" t="s">
        <v>184</v>
      </c>
      <c r="G210" s="2" t="s">
        <v>184</v>
      </c>
      <c r="H210" s="3" t="s">
        <v>183</v>
      </c>
      <c r="I210" s="2" t="s">
        <v>13</v>
      </c>
      <c r="J210" s="2" t="s">
        <v>15</v>
      </c>
      <c r="K210" s="8" t="s">
        <v>183</v>
      </c>
      <c r="L210" s="2"/>
      <c r="M210" s="2" t="s">
        <v>60</v>
      </c>
      <c r="N210" t="s">
        <v>186</v>
      </c>
      <c r="O210" s="2" t="s">
        <v>188</v>
      </c>
      <c r="P210" s="128">
        <v>-0.72712784501220173</v>
      </c>
      <c r="Q210" s="128" t="s">
        <v>203</v>
      </c>
      <c r="R210" s="7" t="s">
        <v>183</v>
      </c>
      <c r="S210" s="2" t="s">
        <v>184</v>
      </c>
      <c r="T210" s="2" t="s">
        <v>184</v>
      </c>
      <c r="U210">
        <v>22</v>
      </c>
      <c r="V210">
        <v>8</v>
      </c>
      <c r="W210">
        <v>16</v>
      </c>
      <c r="X210" t="s">
        <v>184</v>
      </c>
      <c r="Y210" s="2" t="s">
        <v>184</v>
      </c>
      <c r="Z210" s="2" t="s">
        <v>184</v>
      </c>
      <c r="AA210" s="2" t="s">
        <v>184</v>
      </c>
      <c r="AB210">
        <v>8</v>
      </c>
      <c r="AC210">
        <v>1</v>
      </c>
      <c r="AD210">
        <v>0</v>
      </c>
      <c r="AE210" s="2" t="s">
        <v>184</v>
      </c>
      <c r="AF210" s="2" t="s">
        <v>184</v>
      </c>
      <c r="AG210" s="2" t="s">
        <v>183</v>
      </c>
      <c r="AH210" t="s">
        <v>81</v>
      </c>
      <c r="AI210" s="8" t="s">
        <v>183</v>
      </c>
      <c r="AJ210" s="1" t="s">
        <v>183</v>
      </c>
    </row>
    <row r="211" spans="1:36" x14ac:dyDescent="0.3">
      <c r="A211" s="3" t="s">
        <v>7</v>
      </c>
      <c r="B211">
        <v>110303</v>
      </c>
      <c r="C211">
        <v>210</v>
      </c>
      <c r="D211" t="s">
        <v>181</v>
      </c>
      <c r="E211" s="2" t="s">
        <v>184</v>
      </c>
      <c r="F211" s="2" t="s">
        <v>184</v>
      </c>
      <c r="G211" s="2" t="s">
        <v>184</v>
      </c>
      <c r="H211" s="3" t="s">
        <v>183</v>
      </c>
      <c r="I211" s="2" t="s">
        <v>12</v>
      </c>
      <c r="J211" s="2" t="s">
        <v>16</v>
      </c>
      <c r="K211" s="8" t="s">
        <v>184</v>
      </c>
      <c r="L211" s="2"/>
      <c r="M211" s="2" t="s">
        <v>60</v>
      </c>
      <c r="N211" t="s">
        <v>186</v>
      </c>
      <c r="O211" s="2" t="s">
        <v>188</v>
      </c>
      <c r="P211" s="128">
        <v>0.91533180778032031</v>
      </c>
      <c r="Q211" s="128" t="s">
        <v>203</v>
      </c>
      <c r="R211" s="6" t="s">
        <v>183</v>
      </c>
      <c r="S211" s="2" t="s">
        <v>184</v>
      </c>
      <c r="T211" s="2" t="s">
        <v>184</v>
      </c>
      <c r="U211">
        <v>44</v>
      </c>
      <c r="V211">
        <v>20</v>
      </c>
      <c r="W211">
        <v>16</v>
      </c>
      <c r="X211" t="s">
        <v>183</v>
      </c>
      <c r="Y211" s="2" t="s">
        <v>184</v>
      </c>
      <c r="Z211" s="2" t="s">
        <v>184</v>
      </c>
      <c r="AA211" s="2" t="s">
        <v>184</v>
      </c>
      <c r="AB211">
        <v>7</v>
      </c>
      <c r="AC211">
        <v>5</v>
      </c>
      <c r="AD211">
        <v>0</v>
      </c>
      <c r="AE211" s="2" t="s">
        <v>184</v>
      </c>
      <c r="AF211" s="2" t="s">
        <v>184</v>
      </c>
      <c r="AG211" s="2" t="s">
        <v>184</v>
      </c>
      <c r="AH211" t="s">
        <v>82</v>
      </c>
      <c r="AI211" s="8" t="s">
        <v>183</v>
      </c>
      <c r="AJ211" s="1" t="s">
        <v>183</v>
      </c>
    </row>
    <row r="212" spans="1:36" x14ac:dyDescent="0.3">
      <c r="A212" s="3" t="s">
        <v>7</v>
      </c>
      <c r="B212">
        <v>110305</v>
      </c>
      <c r="C212">
        <v>211</v>
      </c>
      <c r="D212" t="s">
        <v>182</v>
      </c>
      <c r="E212" s="2" t="s">
        <v>183</v>
      </c>
      <c r="F212" s="2" t="s">
        <v>184</v>
      </c>
      <c r="G212" s="2" t="s">
        <v>184</v>
      </c>
      <c r="H212" s="3" t="s">
        <v>183</v>
      </c>
      <c r="I212" s="2" t="s">
        <v>13</v>
      </c>
      <c r="J212" s="2" t="s">
        <v>13</v>
      </c>
      <c r="K212" s="8" t="s">
        <v>183</v>
      </c>
      <c r="L212" s="2"/>
      <c r="M212" s="2" t="s">
        <v>61</v>
      </c>
      <c r="N212" t="s">
        <v>186</v>
      </c>
      <c r="O212" s="3" t="s">
        <v>189</v>
      </c>
      <c r="P212" s="130">
        <v>0.26673779674579884</v>
      </c>
      <c r="Q212" s="130" t="s">
        <v>203</v>
      </c>
      <c r="R212" s="7" t="s">
        <v>185</v>
      </c>
      <c r="S212" s="2" t="s">
        <v>184</v>
      </c>
      <c r="T212" s="2" t="s">
        <v>184</v>
      </c>
      <c r="U212">
        <v>43</v>
      </c>
      <c r="V212">
        <v>0</v>
      </c>
      <c r="W212">
        <v>5</v>
      </c>
      <c r="X212" t="s">
        <v>184</v>
      </c>
      <c r="Y212" s="2" t="s">
        <v>184</v>
      </c>
      <c r="Z212" s="2" t="s">
        <v>184</v>
      </c>
      <c r="AA212" s="2" t="s">
        <v>184</v>
      </c>
      <c r="AB212">
        <v>14</v>
      </c>
      <c r="AC212">
        <v>0</v>
      </c>
      <c r="AD212">
        <v>0</v>
      </c>
      <c r="AE212" s="2" t="s">
        <v>184</v>
      </c>
      <c r="AF212" s="2" t="s">
        <v>184</v>
      </c>
      <c r="AG212" s="2" t="s">
        <v>184</v>
      </c>
      <c r="AH212" t="s">
        <v>81</v>
      </c>
      <c r="AI212" s="8" t="s">
        <v>183</v>
      </c>
      <c r="AJ212" s="9" t="s">
        <v>183</v>
      </c>
    </row>
    <row r="213" spans="1:36" x14ac:dyDescent="0.3">
      <c r="A213" s="3" t="s">
        <v>7</v>
      </c>
      <c r="B213">
        <v>110374</v>
      </c>
      <c r="C213">
        <v>212</v>
      </c>
      <c r="D213" t="s">
        <v>181</v>
      </c>
      <c r="E213" s="2" t="s">
        <v>183</v>
      </c>
      <c r="F213" s="2" t="s">
        <v>183</v>
      </c>
      <c r="G213" s="2" t="s">
        <v>184</v>
      </c>
      <c r="H213" s="3" t="s">
        <v>183</v>
      </c>
      <c r="I213" s="2" t="s">
        <v>12</v>
      </c>
      <c r="J213" s="2" t="s">
        <v>12</v>
      </c>
      <c r="K213" s="8" t="s">
        <v>183</v>
      </c>
      <c r="L213" s="2" t="s">
        <v>60</v>
      </c>
      <c r="M213" s="2"/>
      <c r="N213" t="s">
        <v>187</v>
      </c>
      <c r="O213" s="3" t="s">
        <v>189</v>
      </c>
      <c r="P213" s="130">
        <v>-1.3018200202224468</v>
      </c>
      <c r="Q213" s="130" t="s">
        <v>203</v>
      </c>
      <c r="R213" s="7" t="s">
        <v>183</v>
      </c>
      <c r="S213" s="2" t="s">
        <v>183</v>
      </c>
      <c r="T213" s="2" t="s">
        <v>183</v>
      </c>
      <c r="U213">
        <v>0</v>
      </c>
      <c r="V213">
        <v>0</v>
      </c>
      <c r="W213">
        <v>3</v>
      </c>
      <c r="X213" t="s">
        <v>183</v>
      </c>
      <c r="Y213" s="2" t="s">
        <v>184</v>
      </c>
      <c r="Z213" s="2" t="s">
        <v>184</v>
      </c>
      <c r="AA213" s="2" t="s">
        <v>184</v>
      </c>
      <c r="AB213">
        <v>4</v>
      </c>
      <c r="AC213">
        <v>2</v>
      </c>
      <c r="AD213">
        <v>0</v>
      </c>
      <c r="AE213" s="2" t="s">
        <v>184</v>
      </c>
      <c r="AF213" s="2" t="s">
        <v>183</v>
      </c>
      <c r="AG213" s="2" t="s">
        <v>185</v>
      </c>
      <c r="AH213" t="s">
        <v>83</v>
      </c>
      <c r="AI213" t="s">
        <v>184</v>
      </c>
      <c r="AJ213" s="1" t="s">
        <v>184</v>
      </c>
    </row>
    <row r="214" spans="1:36" x14ac:dyDescent="0.3">
      <c r="A214" s="3" t="s">
        <v>7</v>
      </c>
      <c r="B214">
        <v>110448</v>
      </c>
      <c r="C214">
        <v>213</v>
      </c>
      <c r="D214" t="s">
        <v>181</v>
      </c>
      <c r="E214" s="2" t="s">
        <v>183</v>
      </c>
      <c r="F214" s="2" t="s">
        <v>184</v>
      </c>
      <c r="G214" s="2" t="s">
        <v>184</v>
      </c>
      <c r="H214" s="3" t="s">
        <v>184</v>
      </c>
      <c r="I214" s="2" t="s">
        <v>13</v>
      </c>
      <c r="J214" s="2" t="s">
        <v>12</v>
      </c>
      <c r="K214" s="8" t="s">
        <v>184</v>
      </c>
      <c r="L214" s="2"/>
      <c r="M214" s="2" t="s">
        <v>60</v>
      </c>
      <c r="N214" t="s">
        <v>187</v>
      </c>
      <c r="O214" s="2" t="s">
        <v>189</v>
      </c>
      <c r="P214" s="128">
        <v>0.65353544522102203</v>
      </c>
      <c r="Q214" s="128" t="s">
        <v>203</v>
      </c>
      <c r="R214" s="7" t="s">
        <v>184</v>
      </c>
      <c r="S214" s="2" t="s">
        <v>183</v>
      </c>
      <c r="T214" s="2" t="s">
        <v>184</v>
      </c>
      <c r="U214">
        <v>28</v>
      </c>
      <c r="V214">
        <v>0</v>
      </c>
      <c r="W214">
        <v>9</v>
      </c>
      <c r="X214" t="s">
        <v>183</v>
      </c>
      <c r="Y214" s="2" t="s">
        <v>184</v>
      </c>
      <c r="Z214" s="2" t="s">
        <v>183</v>
      </c>
      <c r="AA214" s="2" t="s">
        <v>183</v>
      </c>
      <c r="AB214">
        <v>5</v>
      </c>
      <c r="AC214">
        <v>0</v>
      </c>
      <c r="AD214">
        <v>0</v>
      </c>
      <c r="AE214" s="2" t="s">
        <v>184</v>
      </c>
      <c r="AF214" s="2" t="s">
        <v>184</v>
      </c>
      <c r="AG214" s="2" t="s">
        <v>184</v>
      </c>
      <c r="AH214" t="s">
        <v>82</v>
      </c>
      <c r="AI214" s="8" t="s">
        <v>183</v>
      </c>
      <c r="AJ214" s="1" t="s">
        <v>184</v>
      </c>
    </row>
    <row r="215" spans="1:36" x14ac:dyDescent="0.3">
      <c r="A215" s="2" t="s">
        <v>8</v>
      </c>
      <c r="B215">
        <v>110454</v>
      </c>
      <c r="C215">
        <v>214</v>
      </c>
      <c r="D215" t="s">
        <v>182</v>
      </c>
      <c r="E215" s="2" t="s">
        <v>183</v>
      </c>
      <c r="F215" s="2" t="s">
        <v>184</v>
      </c>
      <c r="G215" s="2" t="s">
        <v>184</v>
      </c>
      <c r="H215" s="3" t="s">
        <v>183</v>
      </c>
      <c r="I215" s="2" t="s">
        <v>17</v>
      </c>
      <c r="J215" s="2" t="s">
        <v>12</v>
      </c>
      <c r="K215" s="8" t="s">
        <v>183</v>
      </c>
      <c r="L215" s="2" t="s">
        <v>162</v>
      </c>
      <c r="M215" s="2" t="s">
        <v>60</v>
      </c>
      <c r="N215" t="s">
        <v>186</v>
      </c>
      <c r="O215" s="3" t="s">
        <v>188</v>
      </c>
      <c r="P215" s="130">
        <v>-2.5318856384239723</v>
      </c>
      <c r="Q215" s="130" t="s">
        <v>203</v>
      </c>
      <c r="R215" s="7" t="s">
        <v>184</v>
      </c>
      <c r="S215" s="2" t="s">
        <v>183</v>
      </c>
      <c r="T215" s="2" t="s">
        <v>183</v>
      </c>
      <c r="U215">
        <v>29</v>
      </c>
      <c r="V215">
        <v>0</v>
      </c>
      <c r="W215">
        <v>30</v>
      </c>
      <c r="X215" t="s">
        <v>184</v>
      </c>
      <c r="Y215" s="2" t="s">
        <v>184</v>
      </c>
      <c r="Z215" s="2" t="s">
        <v>183</v>
      </c>
      <c r="AA215" s="2" t="s">
        <v>184</v>
      </c>
      <c r="AB215">
        <v>7</v>
      </c>
      <c r="AC215">
        <v>1</v>
      </c>
      <c r="AD215">
        <v>0</v>
      </c>
      <c r="AE215" s="2" t="s">
        <v>183</v>
      </c>
      <c r="AF215" s="2" t="s">
        <v>184</v>
      </c>
      <c r="AG215" s="2" t="s">
        <v>185</v>
      </c>
      <c r="AH215" t="s">
        <v>81</v>
      </c>
      <c r="AI215" s="8" t="s">
        <v>183</v>
      </c>
      <c r="AJ215" s="1" t="s">
        <v>183</v>
      </c>
    </row>
    <row r="216" spans="1:36" hidden="1" x14ac:dyDescent="0.3">
      <c r="A216" s="3" t="s">
        <v>7</v>
      </c>
      <c r="B216">
        <v>110456</v>
      </c>
      <c r="C216">
        <v>215</v>
      </c>
      <c r="D216" t="s">
        <v>182</v>
      </c>
      <c r="E216" s="2" t="s">
        <v>183</v>
      </c>
      <c r="F216" s="2" t="s">
        <v>183</v>
      </c>
      <c r="G216" s="2" t="s">
        <v>184</v>
      </c>
      <c r="H216" s="3" t="s">
        <v>183</v>
      </c>
      <c r="I216" s="2" t="s">
        <v>17</v>
      </c>
      <c r="J216" s="2" t="s">
        <v>12</v>
      </c>
      <c r="K216" s="8" t="s">
        <v>183</v>
      </c>
      <c r="L216" s="2"/>
      <c r="M216" s="2" t="s">
        <v>60</v>
      </c>
      <c r="N216" t="s">
        <v>186</v>
      </c>
      <c r="O216" s="3" t="s">
        <v>188</v>
      </c>
      <c r="P216" s="130">
        <v>-0.50258404058603201</v>
      </c>
      <c r="Q216" s="130" t="s">
        <v>201</v>
      </c>
      <c r="R216" s="7" t="s">
        <v>183</v>
      </c>
      <c r="S216" s="2" t="s">
        <v>183</v>
      </c>
      <c r="T216" s="2" t="s">
        <v>183</v>
      </c>
      <c r="U216">
        <v>46</v>
      </c>
      <c r="V216">
        <v>0</v>
      </c>
      <c r="W216">
        <v>27</v>
      </c>
      <c r="X216" t="s">
        <v>183</v>
      </c>
      <c r="Y216" s="2" t="s">
        <v>183</v>
      </c>
      <c r="Z216" s="2" t="s">
        <v>184</v>
      </c>
      <c r="AA216" s="2" t="s">
        <v>183</v>
      </c>
      <c r="AB216">
        <v>3</v>
      </c>
      <c r="AC216">
        <v>0</v>
      </c>
      <c r="AD216">
        <v>0</v>
      </c>
      <c r="AE216" s="2" t="s">
        <v>183</v>
      </c>
      <c r="AF216" s="2" t="s">
        <v>184</v>
      </c>
      <c r="AG216" s="2" t="s">
        <v>184</v>
      </c>
      <c r="AH216" t="s">
        <v>81</v>
      </c>
      <c r="AI216" s="8" t="s">
        <v>183</v>
      </c>
      <c r="AJ216" s="1" t="s">
        <v>183</v>
      </c>
    </row>
    <row r="217" spans="1:36" x14ac:dyDescent="0.3">
      <c r="A217" s="3" t="s">
        <v>7</v>
      </c>
      <c r="B217">
        <v>110580</v>
      </c>
      <c r="C217">
        <v>216</v>
      </c>
      <c r="D217" t="s">
        <v>182</v>
      </c>
      <c r="E217" s="2" t="s">
        <v>184</v>
      </c>
      <c r="F217" s="2" t="s">
        <v>184</v>
      </c>
      <c r="G217" s="2" t="s">
        <v>184</v>
      </c>
      <c r="H217" s="3" t="s">
        <v>183</v>
      </c>
      <c r="I217" s="2" t="s">
        <v>14</v>
      </c>
      <c r="J217" s="2" t="s">
        <v>13</v>
      </c>
      <c r="K217" s="8" t="s">
        <v>183</v>
      </c>
      <c r="L217" s="2"/>
      <c r="M217" s="2" t="s">
        <v>60</v>
      </c>
      <c r="N217" t="s">
        <v>186</v>
      </c>
      <c r="O217" s="2" t="s">
        <v>189</v>
      </c>
      <c r="P217" s="128">
        <v>0.16338386130525551</v>
      </c>
      <c r="Q217" s="128" t="s">
        <v>203</v>
      </c>
      <c r="R217" s="7" t="s">
        <v>185</v>
      </c>
      <c r="S217" s="2" t="s">
        <v>184</v>
      </c>
      <c r="T217" s="2" t="s">
        <v>184</v>
      </c>
      <c r="U217">
        <v>34</v>
      </c>
      <c r="V217">
        <v>0</v>
      </c>
      <c r="W217">
        <v>15</v>
      </c>
      <c r="X217" t="s">
        <v>184</v>
      </c>
      <c r="Y217" s="2" t="s">
        <v>184</v>
      </c>
      <c r="Z217" s="2" t="s">
        <v>184</v>
      </c>
      <c r="AA217" s="2" t="s">
        <v>184</v>
      </c>
      <c r="AB217">
        <v>20</v>
      </c>
      <c r="AC217">
        <v>11</v>
      </c>
      <c r="AD217">
        <v>0</v>
      </c>
      <c r="AE217" s="2" t="s">
        <v>184</v>
      </c>
      <c r="AF217" s="2" t="s">
        <v>184</v>
      </c>
      <c r="AG217" s="2" t="s">
        <v>183</v>
      </c>
      <c r="AH217" t="s">
        <v>81</v>
      </c>
      <c r="AI217" t="s">
        <v>183</v>
      </c>
      <c r="AJ217" s="1" t="s">
        <v>184</v>
      </c>
    </row>
    <row r="218" spans="1:36" x14ac:dyDescent="0.3">
      <c r="A218" s="3" t="s">
        <v>7</v>
      </c>
      <c r="B218">
        <v>110619</v>
      </c>
      <c r="C218">
        <v>217</v>
      </c>
      <c r="D218" t="s">
        <v>181</v>
      </c>
      <c r="E218" s="2" t="s">
        <v>184</v>
      </c>
      <c r="F218" s="2" t="s">
        <v>184</v>
      </c>
      <c r="G218" s="2" t="s">
        <v>184</v>
      </c>
      <c r="H218" s="3" t="s">
        <v>183</v>
      </c>
      <c r="I218" s="2" t="s">
        <v>17</v>
      </c>
      <c r="J218" s="2" t="s">
        <v>14</v>
      </c>
      <c r="K218" s="8" t="s">
        <v>183</v>
      </c>
      <c r="L218" s="2"/>
      <c r="M218" s="2" t="s">
        <v>60</v>
      </c>
      <c r="N218" t="s">
        <v>186</v>
      </c>
      <c r="O218" s="2" t="s">
        <v>188</v>
      </c>
      <c r="P218" s="128">
        <v>-1.0705702425169323</v>
      </c>
      <c r="Q218" s="128" t="s">
        <v>203</v>
      </c>
      <c r="R218" s="7" t="s">
        <v>185</v>
      </c>
      <c r="S218" s="2" t="s">
        <v>184</v>
      </c>
      <c r="T218" s="2" t="s">
        <v>184</v>
      </c>
      <c r="U218">
        <v>41</v>
      </c>
      <c r="V218">
        <v>8</v>
      </c>
      <c r="W218">
        <v>52</v>
      </c>
      <c r="X218" t="s">
        <v>184</v>
      </c>
      <c r="Y218" s="2" t="s">
        <v>184</v>
      </c>
      <c r="Z218" s="2" t="s">
        <v>184</v>
      </c>
      <c r="AA218" s="2" t="s">
        <v>184</v>
      </c>
      <c r="AB218">
        <v>19</v>
      </c>
      <c r="AC218">
        <v>1</v>
      </c>
      <c r="AD218">
        <v>0</v>
      </c>
      <c r="AE218" s="2" t="s">
        <v>184</v>
      </c>
      <c r="AF218" s="2" t="s">
        <v>184</v>
      </c>
      <c r="AG218" s="2" t="s">
        <v>183</v>
      </c>
      <c r="AH218" t="s">
        <v>82</v>
      </c>
      <c r="AI218" s="8" t="s">
        <v>183</v>
      </c>
      <c r="AJ218" s="9" t="s">
        <v>183</v>
      </c>
    </row>
    <row r="219" spans="1:36" hidden="1" x14ac:dyDescent="0.3">
      <c r="A219" s="2" t="s">
        <v>8</v>
      </c>
      <c r="B219">
        <v>110648</v>
      </c>
      <c r="C219">
        <v>218</v>
      </c>
      <c r="D219" t="s">
        <v>182</v>
      </c>
      <c r="E219" s="2" t="s">
        <v>183</v>
      </c>
      <c r="F219" s="2" t="s">
        <v>184</v>
      </c>
      <c r="G219" s="2" t="s">
        <v>184</v>
      </c>
      <c r="H219" s="3" t="s">
        <v>183</v>
      </c>
      <c r="I219" s="2" t="s">
        <v>16</v>
      </c>
      <c r="J219" s="2" t="s">
        <v>17</v>
      </c>
      <c r="K219" s="8" t="s">
        <v>183</v>
      </c>
      <c r="L219" s="2"/>
      <c r="M219" s="2" t="s">
        <v>60</v>
      </c>
      <c r="N219" t="s">
        <v>186</v>
      </c>
      <c r="O219" s="2" t="s">
        <v>188</v>
      </c>
      <c r="P219" s="128">
        <v>9.4176738345628633E-2</v>
      </c>
      <c r="Q219" s="128" t="s">
        <v>201</v>
      </c>
      <c r="R219" s="6" t="s">
        <v>183</v>
      </c>
      <c r="S219" s="2" t="s">
        <v>184</v>
      </c>
      <c r="T219" s="2" t="s">
        <v>184</v>
      </c>
      <c r="U219">
        <v>1</v>
      </c>
      <c r="V219">
        <v>0</v>
      </c>
      <c r="W219">
        <v>24</v>
      </c>
      <c r="X219" t="s">
        <v>184</v>
      </c>
      <c r="Y219" s="2" t="s">
        <v>184</v>
      </c>
      <c r="Z219" s="2" t="s">
        <v>183</v>
      </c>
      <c r="AA219" s="2" t="s">
        <v>184</v>
      </c>
      <c r="AB219">
        <v>11</v>
      </c>
      <c r="AC219">
        <v>19</v>
      </c>
      <c r="AD219">
        <v>0</v>
      </c>
      <c r="AE219" s="2" t="s">
        <v>184</v>
      </c>
      <c r="AF219" s="2" t="s">
        <v>184</v>
      </c>
      <c r="AG219" s="2" t="s">
        <v>183</v>
      </c>
      <c r="AH219" t="s">
        <v>81</v>
      </c>
      <c r="AI219" s="8" t="s">
        <v>183</v>
      </c>
      <c r="AJ219" s="1" t="s">
        <v>183</v>
      </c>
    </row>
    <row r="220" spans="1:36" x14ac:dyDescent="0.3">
      <c r="A220" s="3" t="s">
        <v>7</v>
      </c>
      <c r="B220">
        <v>110658</v>
      </c>
      <c r="C220">
        <v>219</v>
      </c>
      <c r="D220" t="s">
        <v>181</v>
      </c>
      <c r="E220" s="2" t="s">
        <v>183</v>
      </c>
      <c r="F220" s="2" t="s">
        <v>184</v>
      </c>
      <c r="G220" s="2" t="s">
        <v>184</v>
      </c>
      <c r="H220" s="3" t="s">
        <v>183</v>
      </c>
      <c r="I220" s="2" t="s">
        <v>16</v>
      </c>
      <c r="J220" s="2" t="s">
        <v>17</v>
      </c>
      <c r="K220" s="8" t="s">
        <v>183</v>
      </c>
      <c r="L220" s="2" t="s">
        <v>60</v>
      </c>
      <c r="M220" s="2"/>
      <c r="N220" t="s">
        <v>187</v>
      </c>
      <c r="O220" s="3" t="s">
        <v>189</v>
      </c>
      <c r="P220" s="130">
        <v>-0.17814396258976786</v>
      </c>
      <c r="Q220" s="130" t="s">
        <v>203</v>
      </c>
      <c r="R220" s="6" t="s">
        <v>183</v>
      </c>
      <c r="S220" s="2" t="s">
        <v>184</v>
      </c>
      <c r="T220" s="2" t="s">
        <v>183</v>
      </c>
      <c r="U220">
        <v>76</v>
      </c>
      <c r="V220">
        <v>18</v>
      </c>
      <c r="W220">
        <v>48</v>
      </c>
      <c r="X220" t="s">
        <v>184</v>
      </c>
      <c r="Y220" s="2" t="s">
        <v>184</v>
      </c>
      <c r="Z220" s="2" t="s">
        <v>183</v>
      </c>
      <c r="AA220" s="2" t="s">
        <v>184</v>
      </c>
      <c r="AB220">
        <v>26</v>
      </c>
      <c r="AC220">
        <v>14</v>
      </c>
      <c r="AD220">
        <v>0</v>
      </c>
      <c r="AE220" s="2" t="s">
        <v>184</v>
      </c>
      <c r="AF220" s="2" t="s">
        <v>184</v>
      </c>
      <c r="AG220" s="2" t="s">
        <v>183</v>
      </c>
      <c r="AH220" t="s">
        <v>81</v>
      </c>
      <c r="AI220" s="8" t="s">
        <v>183</v>
      </c>
      <c r="AJ220" s="9" t="s">
        <v>184</v>
      </c>
    </row>
    <row r="221" spans="1:36" x14ac:dyDescent="0.3">
      <c r="A221" s="3" t="s">
        <v>7</v>
      </c>
      <c r="B221">
        <v>110759</v>
      </c>
      <c r="C221">
        <v>220</v>
      </c>
      <c r="D221" t="s">
        <v>181</v>
      </c>
      <c r="E221" s="2" t="s">
        <v>184</v>
      </c>
      <c r="F221" s="2" t="s">
        <v>184</v>
      </c>
      <c r="G221" s="2" t="s">
        <v>184</v>
      </c>
      <c r="H221" s="3" t="s">
        <v>183</v>
      </c>
      <c r="I221" s="2" t="s">
        <v>15</v>
      </c>
      <c r="J221" s="2" t="s">
        <v>16</v>
      </c>
      <c r="K221" s="8" t="s">
        <v>183</v>
      </c>
      <c r="L221" s="2" t="s">
        <v>162</v>
      </c>
      <c r="M221" s="2" t="s">
        <v>60</v>
      </c>
      <c r="N221" t="s">
        <v>186</v>
      </c>
      <c r="O221" s="2" t="s">
        <v>189</v>
      </c>
      <c r="P221" s="128">
        <v>-2.5484593404896128</v>
      </c>
      <c r="Q221" s="128" t="s">
        <v>203</v>
      </c>
      <c r="R221" s="6" t="s">
        <v>183</v>
      </c>
      <c r="S221" s="2" t="s">
        <v>184</v>
      </c>
      <c r="T221" s="2" t="s">
        <v>184</v>
      </c>
      <c r="U221">
        <v>31</v>
      </c>
      <c r="V221">
        <v>2</v>
      </c>
      <c r="W221">
        <v>0</v>
      </c>
      <c r="X221" t="s">
        <v>184</v>
      </c>
      <c r="Y221" s="2" t="s">
        <v>184</v>
      </c>
      <c r="Z221" s="2" t="s">
        <v>184</v>
      </c>
      <c r="AA221" s="2" t="s">
        <v>184</v>
      </c>
      <c r="AB221">
        <v>0</v>
      </c>
      <c r="AC221">
        <v>0</v>
      </c>
      <c r="AD221">
        <v>0</v>
      </c>
      <c r="AE221" s="2" t="s">
        <v>184</v>
      </c>
      <c r="AF221" s="2" t="s">
        <v>184</v>
      </c>
      <c r="AG221" s="2" t="s">
        <v>183</v>
      </c>
      <c r="AH221" t="s">
        <v>81</v>
      </c>
      <c r="AI221" s="8" t="s">
        <v>183</v>
      </c>
      <c r="AJ221" s="1" t="s">
        <v>184</v>
      </c>
    </row>
    <row r="222" spans="1:36" x14ac:dyDescent="0.3">
      <c r="A222" s="3" t="s">
        <v>7</v>
      </c>
      <c r="B222">
        <v>110760</v>
      </c>
      <c r="C222">
        <v>221</v>
      </c>
      <c r="D222" t="s">
        <v>182</v>
      </c>
      <c r="E222" s="2" t="s">
        <v>184</v>
      </c>
      <c r="F222" s="2" t="s">
        <v>184</v>
      </c>
      <c r="G222" s="2" t="s">
        <v>184</v>
      </c>
      <c r="H222" s="3" t="s">
        <v>184</v>
      </c>
      <c r="I222" s="2" t="s">
        <v>12</v>
      </c>
      <c r="J222" s="2" t="s">
        <v>16</v>
      </c>
      <c r="K222" s="8" t="s">
        <v>183</v>
      </c>
      <c r="L222" s="2" t="s">
        <v>162</v>
      </c>
      <c r="M222" s="2" t="s">
        <v>60</v>
      </c>
      <c r="N222" t="s">
        <v>186</v>
      </c>
      <c r="O222" s="2" t="s">
        <v>188</v>
      </c>
      <c r="P222" s="128">
        <v>-2.2323617029299747</v>
      </c>
      <c r="Q222" s="128" t="s">
        <v>203</v>
      </c>
      <c r="R222" s="7" t="s">
        <v>183</v>
      </c>
      <c r="S222" s="2" t="s">
        <v>184</v>
      </c>
      <c r="T222" s="2" t="s">
        <v>184</v>
      </c>
      <c r="U222">
        <v>33</v>
      </c>
      <c r="V222">
        <v>35</v>
      </c>
      <c r="W222">
        <v>2</v>
      </c>
      <c r="X222" t="s">
        <v>183</v>
      </c>
      <c r="Y222" s="2" t="s">
        <v>184</v>
      </c>
      <c r="Z222" s="2" t="s">
        <v>184</v>
      </c>
      <c r="AA222" s="2" t="s">
        <v>184</v>
      </c>
      <c r="AB222">
        <v>5</v>
      </c>
      <c r="AC222">
        <v>3</v>
      </c>
      <c r="AD222">
        <v>0</v>
      </c>
      <c r="AE222" s="2" t="s">
        <v>184</v>
      </c>
      <c r="AF222" s="2" t="s">
        <v>184</v>
      </c>
      <c r="AG222" s="2" t="s">
        <v>183</v>
      </c>
      <c r="AH222" t="s">
        <v>82</v>
      </c>
      <c r="AI222" s="8" t="s">
        <v>183</v>
      </c>
      <c r="AJ222" s="1" t="s">
        <v>183</v>
      </c>
    </row>
    <row r="223" spans="1:36" x14ac:dyDescent="0.3">
      <c r="A223" s="3" t="s">
        <v>7</v>
      </c>
      <c r="B223">
        <v>110821</v>
      </c>
      <c r="C223">
        <v>222</v>
      </c>
      <c r="D223" t="s">
        <v>182</v>
      </c>
      <c r="E223" s="2" t="s">
        <v>184</v>
      </c>
      <c r="F223" s="2" t="s">
        <v>184</v>
      </c>
      <c r="G223" s="2" t="s">
        <v>184</v>
      </c>
      <c r="H223" s="3" t="s">
        <v>184</v>
      </c>
      <c r="I223" s="2" t="s">
        <v>12</v>
      </c>
      <c r="J223" s="2" t="s">
        <v>16</v>
      </c>
      <c r="K223" s="8" t="s">
        <v>183</v>
      </c>
      <c r="L223" s="2" t="s">
        <v>60</v>
      </c>
      <c r="M223" s="2" t="s">
        <v>162</v>
      </c>
      <c r="N223" t="s">
        <v>186</v>
      </c>
      <c r="O223" s="2" t="s">
        <v>188</v>
      </c>
      <c r="P223" s="128">
        <v>-2.047600053184417</v>
      </c>
      <c r="Q223" s="128" t="s">
        <v>203</v>
      </c>
      <c r="R223" s="7" t="s">
        <v>183</v>
      </c>
      <c r="S223" s="2" t="s">
        <v>184</v>
      </c>
      <c r="T223" s="2" t="s">
        <v>184</v>
      </c>
      <c r="U223">
        <v>28</v>
      </c>
      <c r="V223">
        <v>11</v>
      </c>
      <c r="W223">
        <v>24</v>
      </c>
      <c r="X223" t="s">
        <v>184</v>
      </c>
      <c r="Y223" s="2" t="s">
        <v>184</v>
      </c>
      <c r="Z223" s="2" t="s">
        <v>184</v>
      </c>
      <c r="AA223" s="2" t="s">
        <v>184</v>
      </c>
      <c r="AB223">
        <v>16</v>
      </c>
      <c r="AC223">
        <v>2</v>
      </c>
      <c r="AD223">
        <v>0</v>
      </c>
      <c r="AE223" s="2" t="s">
        <v>184</v>
      </c>
      <c r="AF223" s="2" t="s">
        <v>184</v>
      </c>
      <c r="AG223" s="2" t="s">
        <v>183</v>
      </c>
      <c r="AH223" t="s">
        <v>82</v>
      </c>
      <c r="AI223" s="8" t="s">
        <v>183</v>
      </c>
      <c r="AJ223" s="1" t="s">
        <v>183</v>
      </c>
    </row>
    <row r="224" spans="1:36" x14ac:dyDescent="0.3">
      <c r="A224" s="3" t="s">
        <v>7</v>
      </c>
      <c r="B224">
        <v>111125</v>
      </c>
      <c r="C224">
        <v>223</v>
      </c>
      <c r="D224" t="s">
        <v>181</v>
      </c>
      <c r="E224" s="2" t="s">
        <v>184</v>
      </c>
      <c r="F224" s="2" t="s">
        <v>184</v>
      </c>
      <c r="G224" s="2" t="s">
        <v>184</v>
      </c>
      <c r="H224" s="3" t="s">
        <v>183</v>
      </c>
      <c r="I224" s="2" t="s">
        <v>16</v>
      </c>
      <c r="J224" s="2" t="s">
        <v>15</v>
      </c>
      <c r="K224" s="8" t="s">
        <v>184</v>
      </c>
      <c r="L224" s="2"/>
      <c r="M224" s="2" t="s">
        <v>60</v>
      </c>
      <c r="N224" t="s">
        <v>186</v>
      </c>
      <c r="O224" s="2" t="s">
        <v>188</v>
      </c>
      <c r="P224" s="128">
        <v>-0.99803578064447629</v>
      </c>
      <c r="Q224" s="128" t="s">
        <v>203</v>
      </c>
      <c r="R224" s="6" t="s">
        <v>183</v>
      </c>
      <c r="S224" s="2" t="s">
        <v>184</v>
      </c>
      <c r="T224" s="2" t="s">
        <v>184</v>
      </c>
      <c r="U224">
        <v>0</v>
      </c>
      <c r="V224">
        <v>0</v>
      </c>
      <c r="W224">
        <v>1</v>
      </c>
      <c r="X224" t="s">
        <v>184</v>
      </c>
      <c r="Y224" s="2" t="s">
        <v>184</v>
      </c>
      <c r="Z224" s="2" t="s">
        <v>184</v>
      </c>
      <c r="AA224" s="2" t="s">
        <v>184</v>
      </c>
      <c r="AB224">
        <v>0</v>
      </c>
      <c r="AC224">
        <v>0</v>
      </c>
      <c r="AD224">
        <v>0</v>
      </c>
      <c r="AE224" s="2" t="s">
        <v>184</v>
      </c>
      <c r="AF224" s="2" t="s">
        <v>184</v>
      </c>
      <c r="AG224" s="2" t="s">
        <v>185</v>
      </c>
      <c r="AH224" t="s">
        <v>81</v>
      </c>
      <c r="AI224" t="s">
        <v>183</v>
      </c>
      <c r="AJ224" s="1" t="s">
        <v>183</v>
      </c>
    </row>
    <row r="225" spans="1:36" x14ac:dyDescent="0.3">
      <c r="A225" s="3" t="s">
        <v>7</v>
      </c>
      <c r="B225">
        <v>111139</v>
      </c>
      <c r="C225">
        <v>224</v>
      </c>
      <c r="D225" t="s">
        <v>182</v>
      </c>
      <c r="E225" s="2" t="s">
        <v>183</v>
      </c>
      <c r="F225" s="2" t="s">
        <v>183</v>
      </c>
      <c r="G225" s="2" t="s">
        <v>184</v>
      </c>
      <c r="H225" s="3" t="s">
        <v>185</v>
      </c>
      <c r="I225" s="2" t="s">
        <v>13</v>
      </c>
      <c r="J225" s="2" t="s">
        <v>12</v>
      </c>
      <c r="K225" s="8" t="s">
        <v>183</v>
      </c>
      <c r="L225" s="2" t="s">
        <v>60</v>
      </c>
      <c r="M225" s="2"/>
      <c r="N225" t="s">
        <v>186</v>
      </c>
      <c r="O225" s="3" t="s">
        <v>188</v>
      </c>
      <c r="P225" s="130">
        <v>-0.53072055521535011</v>
      </c>
      <c r="Q225" s="130" t="s">
        <v>203</v>
      </c>
      <c r="R225" s="7" t="s">
        <v>185</v>
      </c>
      <c r="S225" s="2" t="s">
        <v>184</v>
      </c>
      <c r="T225" s="2" t="s">
        <v>184</v>
      </c>
      <c r="U225">
        <v>41</v>
      </c>
      <c r="V225">
        <v>58</v>
      </c>
      <c r="W225">
        <v>49</v>
      </c>
      <c r="X225" t="s">
        <v>184</v>
      </c>
      <c r="Y225" s="2" t="s">
        <v>184</v>
      </c>
      <c r="Z225" s="2" t="s">
        <v>184</v>
      </c>
      <c r="AA225" s="2" t="s">
        <v>184</v>
      </c>
      <c r="AB225">
        <v>8</v>
      </c>
      <c r="AC225">
        <v>0</v>
      </c>
      <c r="AD225">
        <v>0</v>
      </c>
      <c r="AE225" s="2" t="s">
        <v>184</v>
      </c>
      <c r="AF225" s="2" t="s">
        <v>184</v>
      </c>
      <c r="AG225" s="2" t="s">
        <v>184</v>
      </c>
      <c r="AH225" t="s">
        <v>81</v>
      </c>
      <c r="AI225" s="8" t="s">
        <v>183</v>
      </c>
      <c r="AJ225" s="1" t="s">
        <v>183</v>
      </c>
    </row>
    <row r="226" spans="1:36" x14ac:dyDescent="0.3">
      <c r="A226" s="3" t="s">
        <v>7</v>
      </c>
      <c r="B226">
        <v>111183</v>
      </c>
      <c r="C226">
        <v>225</v>
      </c>
      <c r="D226" t="s">
        <v>181</v>
      </c>
      <c r="E226" s="2" t="s">
        <v>184</v>
      </c>
      <c r="F226" s="2" t="s">
        <v>184</v>
      </c>
      <c r="G226" s="2" t="s">
        <v>184</v>
      </c>
      <c r="H226" s="3" t="s">
        <v>183</v>
      </c>
      <c r="I226" s="2" t="s">
        <v>14</v>
      </c>
      <c r="J226" s="2" t="s">
        <v>15</v>
      </c>
      <c r="K226" s="8" t="s">
        <v>183</v>
      </c>
      <c r="L226" s="2"/>
      <c r="M226" s="2" t="s">
        <v>60</v>
      </c>
      <c r="N226" t="s">
        <v>186</v>
      </c>
      <c r="O226" s="2" t="s">
        <v>188</v>
      </c>
      <c r="P226" s="128">
        <v>-1.1010206541830747</v>
      </c>
      <c r="Q226" s="128" t="s">
        <v>203</v>
      </c>
      <c r="R226" s="6" t="s">
        <v>183</v>
      </c>
      <c r="S226" s="2" t="s">
        <v>184</v>
      </c>
      <c r="T226" s="2" t="s">
        <v>184</v>
      </c>
      <c r="U226">
        <v>46</v>
      </c>
      <c r="V226">
        <v>13</v>
      </c>
      <c r="W226">
        <v>0</v>
      </c>
      <c r="X226" t="s">
        <v>184</v>
      </c>
      <c r="Y226" s="2" t="s">
        <v>184</v>
      </c>
      <c r="Z226" s="2" t="s">
        <v>184</v>
      </c>
      <c r="AA226" s="2" t="s">
        <v>184</v>
      </c>
      <c r="AB226">
        <v>2</v>
      </c>
      <c r="AC226">
        <v>0</v>
      </c>
      <c r="AD226">
        <v>0</v>
      </c>
      <c r="AE226" s="2" t="s">
        <v>184</v>
      </c>
      <c r="AF226" s="2" t="s">
        <v>184</v>
      </c>
      <c r="AG226" s="2" t="s">
        <v>183</v>
      </c>
      <c r="AH226" t="s">
        <v>82</v>
      </c>
      <c r="AI226" s="8" t="s">
        <v>183</v>
      </c>
      <c r="AJ226" s="1" t="s">
        <v>184</v>
      </c>
    </row>
    <row r="227" spans="1:36" hidden="1" x14ac:dyDescent="0.3">
      <c r="A227" s="3" t="s">
        <v>7</v>
      </c>
      <c r="B227">
        <v>111189</v>
      </c>
      <c r="C227">
        <v>226</v>
      </c>
      <c r="D227" t="s">
        <v>182</v>
      </c>
      <c r="E227" s="2" t="s">
        <v>184</v>
      </c>
      <c r="F227" s="2" t="s">
        <v>184</v>
      </c>
      <c r="G227" s="2" t="s">
        <v>184</v>
      </c>
      <c r="H227" s="3" t="s">
        <v>185</v>
      </c>
      <c r="I227" s="2" t="s">
        <v>13</v>
      </c>
      <c r="J227" s="2" t="s">
        <v>15</v>
      </c>
      <c r="K227" s="8" t="s">
        <v>183</v>
      </c>
      <c r="L227" s="2"/>
      <c r="M227" s="2" t="s">
        <v>60</v>
      </c>
      <c r="N227" t="s">
        <v>186</v>
      </c>
      <c r="O227" s="2" t="s">
        <v>188</v>
      </c>
      <c r="P227" s="128">
        <v>-0.72986972217862189</v>
      </c>
      <c r="Q227" s="128" t="s">
        <v>201</v>
      </c>
      <c r="R227" s="6" t="s">
        <v>183</v>
      </c>
      <c r="S227" s="2" t="s">
        <v>184</v>
      </c>
      <c r="T227" s="2" t="s">
        <v>184</v>
      </c>
      <c r="U227">
        <v>27</v>
      </c>
      <c r="V227">
        <v>24</v>
      </c>
      <c r="W227">
        <v>19</v>
      </c>
      <c r="X227" t="s">
        <v>184</v>
      </c>
      <c r="Y227" s="2" t="s">
        <v>184</v>
      </c>
      <c r="Z227" s="2" t="s">
        <v>184</v>
      </c>
      <c r="AA227" s="2" t="s">
        <v>184</v>
      </c>
      <c r="AB227">
        <v>6</v>
      </c>
      <c r="AC227">
        <v>0</v>
      </c>
      <c r="AD227">
        <v>0</v>
      </c>
      <c r="AE227" s="2" t="s">
        <v>184</v>
      </c>
      <c r="AF227" s="2" t="s">
        <v>184</v>
      </c>
      <c r="AG227" s="2" t="s">
        <v>183</v>
      </c>
      <c r="AH227" t="s">
        <v>81</v>
      </c>
      <c r="AI227" s="8" t="s">
        <v>183</v>
      </c>
      <c r="AJ227" s="1" t="s">
        <v>183</v>
      </c>
    </row>
    <row r="228" spans="1:36" x14ac:dyDescent="0.3">
      <c r="A228" s="3" t="s">
        <v>7</v>
      </c>
      <c r="B228">
        <v>111223</v>
      </c>
      <c r="C228">
        <v>227</v>
      </c>
      <c r="D228" t="s">
        <v>182</v>
      </c>
      <c r="E228" s="2" t="s">
        <v>183</v>
      </c>
      <c r="F228" s="2" t="s">
        <v>184</v>
      </c>
      <c r="G228" s="2" t="s">
        <v>184</v>
      </c>
      <c r="H228" s="3" t="s">
        <v>183</v>
      </c>
      <c r="I228" s="2" t="s">
        <v>13</v>
      </c>
      <c r="J228" s="2" t="s">
        <v>15</v>
      </c>
      <c r="K228" s="8" t="s">
        <v>183</v>
      </c>
      <c r="L228" s="2"/>
      <c r="M228" s="2" t="s">
        <v>60</v>
      </c>
      <c r="N228" t="s">
        <v>187</v>
      </c>
      <c r="O228" s="2" t="s">
        <v>188</v>
      </c>
      <c r="P228" s="128">
        <v>0.62835715009628057</v>
      </c>
      <c r="Q228" s="128" t="s">
        <v>203</v>
      </c>
      <c r="R228" s="7" t="s">
        <v>183</v>
      </c>
      <c r="S228" s="2" t="s">
        <v>183</v>
      </c>
      <c r="T228" s="2" t="s">
        <v>183</v>
      </c>
      <c r="U228">
        <v>0</v>
      </c>
      <c r="V228">
        <v>0</v>
      </c>
      <c r="W228">
        <v>2</v>
      </c>
      <c r="X228" t="s">
        <v>183</v>
      </c>
      <c r="Y228" s="2" t="s">
        <v>184</v>
      </c>
      <c r="Z228" s="2" t="s">
        <v>183</v>
      </c>
      <c r="AA228" s="2" t="s">
        <v>183</v>
      </c>
      <c r="AB228">
        <v>4</v>
      </c>
      <c r="AC228">
        <v>3</v>
      </c>
      <c r="AD228">
        <v>0</v>
      </c>
      <c r="AE228" s="2" t="s">
        <v>184</v>
      </c>
      <c r="AF228" s="2" t="s">
        <v>184</v>
      </c>
      <c r="AG228" s="2" t="s">
        <v>184</v>
      </c>
      <c r="AH228" t="s">
        <v>82</v>
      </c>
      <c r="AI228" t="s">
        <v>183</v>
      </c>
      <c r="AJ228" s="1" t="s">
        <v>184</v>
      </c>
    </row>
    <row r="229" spans="1:36" x14ac:dyDescent="0.3">
      <c r="A229" s="3" t="s">
        <v>7</v>
      </c>
      <c r="B229">
        <v>111250</v>
      </c>
      <c r="C229">
        <v>228</v>
      </c>
      <c r="D229" t="s">
        <v>182</v>
      </c>
      <c r="E229" s="2" t="s">
        <v>183</v>
      </c>
      <c r="F229" s="2" t="s">
        <v>183</v>
      </c>
      <c r="G229" s="2" t="s">
        <v>184</v>
      </c>
      <c r="H229" s="3" t="s">
        <v>183</v>
      </c>
      <c r="I229" s="2" t="s">
        <v>12</v>
      </c>
      <c r="J229" s="2" t="s">
        <v>13</v>
      </c>
      <c r="K229" s="8" t="s">
        <v>183</v>
      </c>
      <c r="L229" s="2"/>
      <c r="M229" s="2" t="s">
        <v>60</v>
      </c>
      <c r="N229" t="s">
        <v>187</v>
      </c>
      <c r="O229" s="2" t="s">
        <v>189</v>
      </c>
      <c r="P229" s="128">
        <v>-0.10838300887906957</v>
      </c>
      <c r="Q229" s="128" t="s">
        <v>203</v>
      </c>
      <c r="R229" s="7" t="s">
        <v>183</v>
      </c>
      <c r="S229" s="2" t="s">
        <v>184</v>
      </c>
      <c r="T229" s="2" t="s">
        <v>184</v>
      </c>
      <c r="U229">
        <v>118</v>
      </c>
      <c r="V229">
        <v>18</v>
      </c>
      <c r="W229">
        <v>4</v>
      </c>
      <c r="X229" t="s">
        <v>183</v>
      </c>
      <c r="Y229" s="2" t="s">
        <v>183</v>
      </c>
      <c r="Z229" s="2" t="s">
        <v>184</v>
      </c>
      <c r="AA229" s="2" t="s">
        <v>184</v>
      </c>
      <c r="AB229">
        <v>8</v>
      </c>
      <c r="AC229">
        <v>0</v>
      </c>
      <c r="AD229">
        <v>0</v>
      </c>
      <c r="AE229" s="2" t="s">
        <v>184</v>
      </c>
      <c r="AF229" s="2" t="s">
        <v>184</v>
      </c>
      <c r="AG229" s="2" t="s">
        <v>183</v>
      </c>
      <c r="AH229" t="s">
        <v>83</v>
      </c>
      <c r="AI229" t="s">
        <v>183</v>
      </c>
      <c r="AJ229" s="1" t="s">
        <v>184</v>
      </c>
    </row>
    <row r="230" spans="1:36" x14ac:dyDescent="0.3">
      <c r="A230" s="3" t="s">
        <v>7</v>
      </c>
      <c r="B230">
        <v>111251</v>
      </c>
      <c r="C230">
        <v>229</v>
      </c>
      <c r="D230" t="s">
        <v>182</v>
      </c>
      <c r="E230" s="2" t="s">
        <v>184</v>
      </c>
      <c r="F230" s="2" t="s">
        <v>184</v>
      </c>
      <c r="G230" s="2" t="s">
        <v>184</v>
      </c>
      <c r="H230" s="3" t="s">
        <v>183</v>
      </c>
      <c r="I230" s="2" t="s">
        <v>15</v>
      </c>
      <c r="J230" s="2" t="s">
        <v>15</v>
      </c>
      <c r="K230" s="8" t="s">
        <v>184</v>
      </c>
      <c r="L230" s="2" t="s">
        <v>60</v>
      </c>
      <c r="M230" s="2"/>
      <c r="N230" t="s">
        <v>186</v>
      </c>
      <c r="O230" s="3" t="s">
        <v>188</v>
      </c>
      <c r="P230" s="130">
        <v>-0.74801309022907903</v>
      </c>
      <c r="Q230" s="130" t="s">
        <v>203</v>
      </c>
      <c r="R230" s="7" t="s">
        <v>184</v>
      </c>
      <c r="S230" s="2" t="s">
        <v>184</v>
      </c>
      <c r="T230" s="2" t="s">
        <v>184</v>
      </c>
      <c r="U230">
        <v>32</v>
      </c>
      <c r="V230">
        <v>14</v>
      </c>
      <c r="W230">
        <v>29</v>
      </c>
      <c r="X230" t="s">
        <v>184</v>
      </c>
      <c r="Y230" s="2" t="s">
        <v>184</v>
      </c>
      <c r="Z230" s="2" t="s">
        <v>184</v>
      </c>
      <c r="AA230" s="2" t="s">
        <v>184</v>
      </c>
      <c r="AB230">
        <v>28</v>
      </c>
      <c r="AC230">
        <v>0</v>
      </c>
      <c r="AD230">
        <v>0</v>
      </c>
      <c r="AE230" s="2" t="s">
        <v>183</v>
      </c>
      <c r="AF230" s="2" t="s">
        <v>184</v>
      </c>
      <c r="AG230" s="2" t="s">
        <v>184</v>
      </c>
      <c r="AH230" t="s">
        <v>81</v>
      </c>
      <c r="AI230" s="8" t="s">
        <v>183</v>
      </c>
      <c r="AJ230" s="9" t="s">
        <v>183</v>
      </c>
    </row>
    <row r="231" spans="1:36" x14ac:dyDescent="0.3">
      <c r="A231" s="3" t="s">
        <v>7</v>
      </c>
      <c r="B231">
        <v>111296</v>
      </c>
      <c r="C231">
        <v>230</v>
      </c>
      <c r="D231" t="s">
        <v>182</v>
      </c>
      <c r="E231" s="2" t="s">
        <v>184</v>
      </c>
      <c r="F231" s="2" t="s">
        <v>184</v>
      </c>
      <c r="G231" s="2" t="s">
        <v>184</v>
      </c>
      <c r="H231" s="2" t="s">
        <v>183</v>
      </c>
      <c r="I231" s="2" t="s">
        <v>15</v>
      </c>
      <c r="J231" s="2" t="s">
        <v>16</v>
      </c>
      <c r="K231" s="8" t="s">
        <v>184</v>
      </c>
      <c r="L231" s="2"/>
      <c r="M231" s="2" t="s">
        <v>61</v>
      </c>
      <c r="N231" t="s">
        <v>186</v>
      </c>
      <c r="O231" s="2" t="s">
        <v>188</v>
      </c>
      <c r="P231" s="128">
        <v>-0.45654828263523917</v>
      </c>
      <c r="Q231" s="128" t="s">
        <v>203</v>
      </c>
      <c r="R231" s="6" t="s">
        <v>184</v>
      </c>
      <c r="S231" s="2" t="s">
        <v>184</v>
      </c>
      <c r="T231" s="2" t="s">
        <v>184</v>
      </c>
      <c r="U231">
        <v>32</v>
      </c>
      <c r="V231">
        <v>23</v>
      </c>
      <c r="W231">
        <v>19</v>
      </c>
      <c r="X231" t="s">
        <v>184</v>
      </c>
      <c r="Y231" s="2" t="s">
        <v>184</v>
      </c>
      <c r="Z231" s="2" t="s">
        <v>184</v>
      </c>
      <c r="AA231" s="2" t="s">
        <v>184</v>
      </c>
      <c r="AB231">
        <v>15</v>
      </c>
      <c r="AC231">
        <v>8</v>
      </c>
      <c r="AD231">
        <v>0</v>
      </c>
      <c r="AE231" s="2" t="s">
        <v>183</v>
      </c>
      <c r="AF231" s="2" t="s">
        <v>184</v>
      </c>
      <c r="AG231" s="2" t="s">
        <v>184</v>
      </c>
      <c r="AH231" t="s">
        <v>81</v>
      </c>
      <c r="AI231" s="8" t="s">
        <v>183</v>
      </c>
      <c r="AJ231" s="1" t="s">
        <v>183</v>
      </c>
    </row>
    <row r="232" spans="1:36" x14ac:dyDescent="0.3">
      <c r="A232" s="3" t="s">
        <v>7</v>
      </c>
      <c r="B232">
        <v>111304</v>
      </c>
      <c r="C232">
        <v>231</v>
      </c>
      <c r="D232" t="s">
        <v>181</v>
      </c>
      <c r="E232" s="2" t="s">
        <v>184</v>
      </c>
      <c r="F232" s="2" t="s">
        <v>184</v>
      </c>
      <c r="G232" s="2" t="s">
        <v>184</v>
      </c>
      <c r="H232" s="3" t="s">
        <v>184</v>
      </c>
      <c r="I232" s="2" t="s">
        <v>16</v>
      </c>
      <c r="J232" s="2" t="s">
        <v>15</v>
      </c>
      <c r="K232" s="8" t="s">
        <v>183</v>
      </c>
      <c r="L232" s="2" t="s">
        <v>60</v>
      </c>
      <c r="M232" s="2"/>
      <c r="N232" t="s">
        <v>187</v>
      </c>
      <c r="O232" s="3" t="s">
        <v>189</v>
      </c>
      <c r="P232" s="130">
        <v>-0.66656567186789872</v>
      </c>
      <c r="Q232" s="130" t="s">
        <v>203</v>
      </c>
      <c r="R232" s="6" t="s">
        <v>185</v>
      </c>
      <c r="S232" s="2" t="s">
        <v>184</v>
      </c>
      <c r="T232" s="2" t="s">
        <v>184</v>
      </c>
      <c r="U232">
        <v>36</v>
      </c>
      <c r="V232">
        <v>0</v>
      </c>
      <c r="W232">
        <v>74</v>
      </c>
      <c r="X232" t="s">
        <v>184</v>
      </c>
      <c r="Y232" s="2" t="s">
        <v>184</v>
      </c>
      <c r="Z232" s="2" t="s">
        <v>184</v>
      </c>
      <c r="AA232" s="2" t="s">
        <v>184</v>
      </c>
      <c r="AB232">
        <v>55</v>
      </c>
      <c r="AC232">
        <v>66</v>
      </c>
      <c r="AD232">
        <v>0</v>
      </c>
      <c r="AE232" s="2" t="s">
        <v>184</v>
      </c>
      <c r="AF232" s="2" t="s">
        <v>185</v>
      </c>
      <c r="AG232" s="2" t="s">
        <v>185</v>
      </c>
      <c r="AH232" t="s">
        <v>81</v>
      </c>
      <c r="AI232" t="s">
        <v>184</v>
      </c>
      <c r="AJ232" s="1" t="s">
        <v>184</v>
      </c>
    </row>
    <row r="233" spans="1:36" x14ac:dyDescent="0.3">
      <c r="A233" s="3" t="s">
        <v>7</v>
      </c>
      <c r="B233">
        <v>111325</v>
      </c>
      <c r="C233">
        <v>232</v>
      </c>
      <c r="D233" t="s">
        <v>182</v>
      </c>
      <c r="E233" s="2" t="s">
        <v>183</v>
      </c>
      <c r="F233" s="2" t="s">
        <v>184</v>
      </c>
      <c r="G233" s="2" t="s">
        <v>184</v>
      </c>
      <c r="H233" s="3" t="s">
        <v>183</v>
      </c>
      <c r="I233" s="2" t="s">
        <v>13</v>
      </c>
      <c r="J233" s="2" t="s">
        <v>15</v>
      </c>
      <c r="K233" s="8" t="s">
        <v>183</v>
      </c>
      <c r="L233" s="2"/>
      <c r="M233" s="2" t="s">
        <v>60</v>
      </c>
      <c r="N233" t="s">
        <v>186</v>
      </c>
      <c r="O233" s="3" t="s">
        <v>188</v>
      </c>
      <c r="P233" s="130">
        <v>-1.4227318575144661</v>
      </c>
      <c r="Q233" s="130" t="s">
        <v>203</v>
      </c>
      <c r="R233" s="7" t="s">
        <v>183</v>
      </c>
      <c r="S233" s="2" t="s">
        <v>184</v>
      </c>
      <c r="T233" s="2" t="s">
        <v>183</v>
      </c>
      <c r="U233">
        <v>71</v>
      </c>
      <c r="V233">
        <v>6</v>
      </c>
      <c r="W233">
        <v>24</v>
      </c>
      <c r="X233" t="s">
        <v>184</v>
      </c>
      <c r="Y233" s="2" t="s">
        <v>184</v>
      </c>
      <c r="Z233" s="2" t="s">
        <v>183</v>
      </c>
      <c r="AA233" s="2" t="s">
        <v>184</v>
      </c>
      <c r="AB233">
        <v>20</v>
      </c>
      <c r="AC233">
        <v>11</v>
      </c>
      <c r="AD233">
        <v>0</v>
      </c>
      <c r="AE233" s="2" t="s">
        <v>184</v>
      </c>
      <c r="AF233" s="2" t="s">
        <v>184</v>
      </c>
      <c r="AG233" s="2" t="s">
        <v>183</v>
      </c>
      <c r="AH233" t="s">
        <v>81</v>
      </c>
      <c r="AI233" s="8" t="s">
        <v>183</v>
      </c>
      <c r="AJ233" s="1" t="s">
        <v>183</v>
      </c>
    </row>
    <row r="234" spans="1:36" hidden="1" x14ac:dyDescent="0.3">
      <c r="A234" s="2" t="s">
        <v>8</v>
      </c>
      <c r="B234">
        <v>111337</v>
      </c>
      <c r="C234">
        <v>233</v>
      </c>
      <c r="D234" t="s">
        <v>182</v>
      </c>
      <c r="E234" s="2" t="s">
        <v>184</v>
      </c>
      <c r="F234" s="2" t="s">
        <v>184</v>
      </c>
      <c r="G234" s="2" t="s">
        <v>184</v>
      </c>
      <c r="H234" s="3" t="s">
        <v>183</v>
      </c>
      <c r="I234" s="2" t="s">
        <v>13</v>
      </c>
      <c r="J234" s="2" t="s">
        <v>12</v>
      </c>
      <c r="K234" s="8" t="s">
        <v>183</v>
      </c>
      <c r="L234" s="2" t="s">
        <v>162</v>
      </c>
      <c r="M234" s="2" t="s">
        <v>60</v>
      </c>
      <c r="N234" t="s">
        <v>186</v>
      </c>
      <c r="O234" s="3" t="s">
        <v>188</v>
      </c>
      <c r="P234" s="130">
        <v>-2.1239901969683217</v>
      </c>
      <c r="Q234" s="130" t="s">
        <v>201</v>
      </c>
      <c r="R234" s="7" t="s">
        <v>183</v>
      </c>
      <c r="S234" s="2" t="s">
        <v>183</v>
      </c>
      <c r="T234" s="2" t="s">
        <v>184</v>
      </c>
      <c r="U234">
        <v>39</v>
      </c>
      <c r="V234">
        <v>0</v>
      </c>
      <c r="W234">
        <v>26</v>
      </c>
      <c r="X234" t="s">
        <v>184</v>
      </c>
      <c r="Y234" s="2" t="s">
        <v>184</v>
      </c>
      <c r="Z234" s="2" t="s">
        <v>183</v>
      </c>
      <c r="AA234" s="2" t="s">
        <v>184</v>
      </c>
      <c r="AB234">
        <v>3</v>
      </c>
      <c r="AC234">
        <v>0</v>
      </c>
      <c r="AD234">
        <v>0</v>
      </c>
      <c r="AE234" s="2" t="s">
        <v>184</v>
      </c>
      <c r="AF234" s="2" t="s">
        <v>184</v>
      </c>
      <c r="AG234" s="2" t="s">
        <v>184</v>
      </c>
      <c r="AH234" t="s">
        <v>80</v>
      </c>
      <c r="AI234" s="8" t="s">
        <v>183</v>
      </c>
      <c r="AJ234" s="1" t="s">
        <v>183</v>
      </c>
    </row>
    <row r="235" spans="1:36" x14ac:dyDescent="0.3">
      <c r="A235" s="3" t="s">
        <v>7</v>
      </c>
      <c r="B235">
        <v>111338</v>
      </c>
      <c r="C235">
        <v>234</v>
      </c>
      <c r="D235" t="s">
        <v>181</v>
      </c>
      <c r="E235" s="2" t="s">
        <v>183</v>
      </c>
      <c r="F235" s="2" t="s">
        <v>184</v>
      </c>
      <c r="G235" s="2" t="s">
        <v>183</v>
      </c>
      <c r="H235" s="3" t="s">
        <v>183</v>
      </c>
      <c r="I235" s="2" t="s">
        <v>13</v>
      </c>
      <c r="J235" s="2" t="s">
        <v>12</v>
      </c>
      <c r="K235" s="8" t="s">
        <v>183</v>
      </c>
      <c r="L235" s="2"/>
      <c r="M235" s="2" t="s">
        <v>60</v>
      </c>
      <c r="N235" t="s">
        <v>187</v>
      </c>
      <c r="O235" s="3" t="s">
        <v>188</v>
      </c>
      <c r="P235" s="130">
        <v>-1.9424525732958156</v>
      </c>
      <c r="Q235" s="130" t="s">
        <v>203</v>
      </c>
      <c r="R235" s="7" t="s">
        <v>183</v>
      </c>
      <c r="S235" s="2" t="s">
        <v>184</v>
      </c>
      <c r="T235" s="2" t="s">
        <v>184</v>
      </c>
      <c r="U235">
        <v>55</v>
      </c>
      <c r="V235">
        <v>0</v>
      </c>
      <c r="W235">
        <v>10</v>
      </c>
      <c r="X235" t="s">
        <v>183</v>
      </c>
      <c r="Y235" s="2" t="s">
        <v>184</v>
      </c>
      <c r="Z235" s="2" t="s">
        <v>183</v>
      </c>
      <c r="AA235" s="2" t="s">
        <v>184</v>
      </c>
      <c r="AB235">
        <v>2</v>
      </c>
      <c r="AC235">
        <v>0</v>
      </c>
      <c r="AD235">
        <v>0</v>
      </c>
      <c r="AE235" s="2" t="s">
        <v>184</v>
      </c>
      <c r="AF235" s="2" t="s">
        <v>184</v>
      </c>
      <c r="AG235" s="2" t="s">
        <v>183</v>
      </c>
      <c r="AH235" t="s">
        <v>81</v>
      </c>
      <c r="AI235" s="8" t="s">
        <v>183</v>
      </c>
      <c r="AJ235" s="1" t="s">
        <v>183</v>
      </c>
    </row>
    <row r="236" spans="1:36" x14ac:dyDescent="0.3">
      <c r="A236" s="3" t="s">
        <v>7</v>
      </c>
      <c r="B236">
        <v>111343</v>
      </c>
      <c r="C236">
        <v>235</v>
      </c>
      <c r="D236" t="s">
        <v>182</v>
      </c>
      <c r="E236" s="2" t="s">
        <v>184</v>
      </c>
      <c r="F236" s="2" t="s">
        <v>184</v>
      </c>
      <c r="G236" s="2" t="s">
        <v>184</v>
      </c>
      <c r="H236" s="3" t="s">
        <v>183</v>
      </c>
      <c r="I236" s="2" t="s">
        <v>12</v>
      </c>
      <c r="J236" s="2" t="s">
        <v>14</v>
      </c>
      <c r="K236" s="8" t="s">
        <v>184</v>
      </c>
      <c r="L236" s="2" t="s">
        <v>60</v>
      </c>
      <c r="M236" s="2"/>
      <c r="N236" t="s">
        <v>186</v>
      </c>
      <c r="O236" s="2" t="s">
        <v>188</v>
      </c>
      <c r="P236" s="128">
        <v>-1.3964677580238221</v>
      </c>
      <c r="Q236" s="128" t="s">
        <v>203</v>
      </c>
      <c r="R236" s="7" t="s">
        <v>183</v>
      </c>
      <c r="S236" s="2" t="s">
        <v>183</v>
      </c>
      <c r="T236" s="2" t="s">
        <v>184</v>
      </c>
      <c r="U236">
        <v>47</v>
      </c>
      <c r="V236">
        <v>14</v>
      </c>
      <c r="W236">
        <v>15</v>
      </c>
      <c r="X236" t="s">
        <v>184</v>
      </c>
      <c r="Y236" s="2" t="s">
        <v>184</v>
      </c>
      <c r="Z236" s="2" t="s">
        <v>184</v>
      </c>
      <c r="AA236" s="2" t="s">
        <v>184</v>
      </c>
      <c r="AB236">
        <v>7</v>
      </c>
      <c r="AC236">
        <v>2</v>
      </c>
      <c r="AD236">
        <v>0</v>
      </c>
      <c r="AE236" s="2" t="s">
        <v>183</v>
      </c>
      <c r="AF236" s="2" t="s">
        <v>185</v>
      </c>
      <c r="AG236" s="2" t="s">
        <v>185</v>
      </c>
      <c r="AH236" t="s">
        <v>81</v>
      </c>
      <c r="AI236" s="8" t="s">
        <v>184</v>
      </c>
      <c r="AJ236" s="1" t="s">
        <v>184</v>
      </c>
    </row>
    <row r="237" spans="1:36" x14ac:dyDescent="0.3">
      <c r="A237" s="3" t="s">
        <v>7</v>
      </c>
      <c r="B237">
        <v>111440</v>
      </c>
      <c r="C237">
        <v>236</v>
      </c>
      <c r="D237" t="s">
        <v>182</v>
      </c>
      <c r="E237" s="2" t="s">
        <v>184</v>
      </c>
      <c r="F237" s="2" t="s">
        <v>184</v>
      </c>
      <c r="G237" s="2" t="s">
        <v>184</v>
      </c>
      <c r="H237" s="3" t="s">
        <v>184</v>
      </c>
      <c r="I237" s="2" t="s">
        <v>12</v>
      </c>
      <c r="J237" s="2" t="s">
        <v>15</v>
      </c>
      <c r="K237" s="8" t="s">
        <v>184</v>
      </c>
      <c r="L237" s="2" t="s">
        <v>60</v>
      </c>
      <c r="M237" s="2"/>
      <c r="N237" t="s">
        <v>186</v>
      </c>
      <c r="O237" s="3" t="s">
        <v>189</v>
      </c>
      <c r="P237" s="130">
        <v>-1.2217031979877828</v>
      </c>
      <c r="Q237" s="130" t="s">
        <v>203</v>
      </c>
      <c r="R237" s="7" t="s">
        <v>185</v>
      </c>
      <c r="S237" s="2" t="s">
        <v>184</v>
      </c>
      <c r="T237" s="2" t="s">
        <v>184</v>
      </c>
      <c r="U237">
        <v>50</v>
      </c>
      <c r="V237">
        <v>25</v>
      </c>
      <c r="W237">
        <v>53</v>
      </c>
      <c r="X237" t="s">
        <v>183</v>
      </c>
      <c r="Y237" s="2" t="s">
        <v>184</v>
      </c>
      <c r="Z237" s="2" t="s">
        <v>184</v>
      </c>
      <c r="AA237" s="2" t="s">
        <v>184</v>
      </c>
      <c r="AB237">
        <v>34</v>
      </c>
      <c r="AC237">
        <v>12</v>
      </c>
      <c r="AD237">
        <v>0</v>
      </c>
      <c r="AE237" s="2" t="s">
        <v>184</v>
      </c>
      <c r="AF237" s="2" t="s">
        <v>184</v>
      </c>
      <c r="AG237" s="2" t="s">
        <v>184</v>
      </c>
      <c r="AH237" t="s">
        <v>82</v>
      </c>
      <c r="AI237" s="8" t="s">
        <v>183</v>
      </c>
      <c r="AJ237" s="9" t="s">
        <v>184</v>
      </c>
    </row>
    <row r="238" spans="1:36" hidden="1" x14ac:dyDescent="0.3">
      <c r="A238" s="3" t="s">
        <v>7</v>
      </c>
      <c r="B238">
        <v>111441</v>
      </c>
      <c r="C238">
        <v>237</v>
      </c>
      <c r="D238" t="s">
        <v>182</v>
      </c>
      <c r="E238" s="2" t="s">
        <v>184</v>
      </c>
      <c r="F238" s="2" t="s">
        <v>184</v>
      </c>
      <c r="G238" s="2" t="s">
        <v>184</v>
      </c>
      <c r="H238" s="3" t="s">
        <v>185</v>
      </c>
      <c r="I238" s="2" t="s">
        <v>12</v>
      </c>
      <c r="J238" s="2" t="s">
        <v>15</v>
      </c>
      <c r="K238" s="8" t="s">
        <v>184</v>
      </c>
      <c r="L238" s="2"/>
      <c r="M238" s="2" t="s">
        <v>60</v>
      </c>
      <c r="N238" t="s">
        <v>186</v>
      </c>
      <c r="O238" s="2" t="s">
        <v>188</v>
      </c>
      <c r="P238" s="128">
        <v>-1.3479274348839565</v>
      </c>
      <c r="Q238" s="128" t="s">
        <v>201</v>
      </c>
      <c r="R238" s="7" t="s">
        <v>183</v>
      </c>
      <c r="S238" s="2" t="s">
        <v>184</v>
      </c>
      <c r="T238" s="2" t="s">
        <v>184</v>
      </c>
      <c r="U238">
        <v>59</v>
      </c>
      <c r="V238">
        <v>0</v>
      </c>
      <c r="W238">
        <v>21</v>
      </c>
      <c r="X238" t="s">
        <v>184</v>
      </c>
      <c r="Y238" s="2" t="s">
        <v>184</v>
      </c>
      <c r="Z238" s="2" t="s">
        <v>184</v>
      </c>
      <c r="AA238" s="2" t="s">
        <v>184</v>
      </c>
      <c r="AB238">
        <v>16</v>
      </c>
      <c r="AC238">
        <v>2</v>
      </c>
      <c r="AD238">
        <v>0</v>
      </c>
      <c r="AE238" s="2" t="s">
        <v>184</v>
      </c>
      <c r="AF238" s="2" t="s">
        <v>183</v>
      </c>
      <c r="AG238" s="2" t="s">
        <v>184</v>
      </c>
      <c r="AH238" t="s">
        <v>82</v>
      </c>
      <c r="AI238" s="8" t="s">
        <v>183</v>
      </c>
      <c r="AJ238" s="9" t="s">
        <v>184</v>
      </c>
    </row>
    <row r="239" spans="1:36" x14ac:dyDescent="0.3">
      <c r="A239" s="3" t="s">
        <v>7</v>
      </c>
      <c r="B239">
        <v>111445</v>
      </c>
      <c r="C239">
        <v>238</v>
      </c>
      <c r="D239" t="s">
        <v>181</v>
      </c>
      <c r="E239" s="2" t="s">
        <v>183</v>
      </c>
      <c r="F239" s="2" t="s">
        <v>184</v>
      </c>
      <c r="G239" s="2" t="s">
        <v>183</v>
      </c>
      <c r="H239" s="3" t="s">
        <v>183</v>
      </c>
      <c r="I239" s="2" t="s">
        <v>17</v>
      </c>
      <c r="J239" s="2" t="s">
        <v>13</v>
      </c>
      <c r="K239" s="8" t="s">
        <v>183</v>
      </c>
      <c r="L239" s="2"/>
      <c r="M239" s="2" t="s">
        <v>60</v>
      </c>
      <c r="N239" t="s">
        <v>186</v>
      </c>
      <c r="O239" s="2" t="s">
        <v>189</v>
      </c>
      <c r="P239" s="128">
        <v>-1.1225601072296221</v>
      </c>
      <c r="Q239" s="128" t="s">
        <v>203</v>
      </c>
      <c r="R239" s="7" t="s">
        <v>185</v>
      </c>
      <c r="S239" s="2" t="s">
        <v>183</v>
      </c>
      <c r="T239" s="2" t="s">
        <v>184</v>
      </c>
      <c r="U239">
        <v>33</v>
      </c>
      <c r="V239">
        <v>14</v>
      </c>
      <c r="W239">
        <v>3</v>
      </c>
      <c r="X239" t="s">
        <v>184</v>
      </c>
      <c r="Y239" s="2" t="s">
        <v>183</v>
      </c>
      <c r="Z239" s="2" t="s">
        <v>183</v>
      </c>
      <c r="AA239" s="2" t="s">
        <v>184</v>
      </c>
      <c r="AB239">
        <v>6</v>
      </c>
      <c r="AC239">
        <v>5</v>
      </c>
      <c r="AD239">
        <v>0</v>
      </c>
      <c r="AE239" s="2" t="s">
        <v>183</v>
      </c>
      <c r="AF239" s="2" t="s">
        <v>184</v>
      </c>
      <c r="AG239" s="2" t="s">
        <v>183</v>
      </c>
      <c r="AH239" t="s">
        <v>81</v>
      </c>
      <c r="AI239" s="8" t="s">
        <v>183</v>
      </c>
      <c r="AJ239" s="1" t="s">
        <v>183</v>
      </c>
    </row>
    <row r="240" spans="1:36" x14ac:dyDescent="0.3">
      <c r="A240" s="3" t="s">
        <v>7</v>
      </c>
      <c r="B240">
        <v>111609</v>
      </c>
      <c r="C240">
        <v>239</v>
      </c>
      <c r="D240" t="s">
        <v>182</v>
      </c>
      <c r="E240" s="2" t="s">
        <v>183</v>
      </c>
      <c r="F240" s="2" t="s">
        <v>184</v>
      </c>
      <c r="G240" s="2" t="s">
        <v>184</v>
      </c>
      <c r="H240" s="3" t="s">
        <v>183</v>
      </c>
      <c r="I240" s="2" t="s">
        <v>14</v>
      </c>
      <c r="J240" s="2" t="s">
        <v>16</v>
      </c>
      <c r="K240" s="8" t="s">
        <v>183</v>
      </c>
      <c r="L240" s="2" t="s">
        <v>162</v>
      </c>
      <c r="M240" s="2" t="s">
        <v>60</v>
      </c>
      <c r="N240" t="s">
        <v>187</v>
      </c>
      <c r="O240" s="2" t="s">
        <v>189</v>
      </c>
      <c r="P240" s="128">
        <v>-2.0233222642675108</v>
      </c>
      <c r="Q240" s="128" t="s">
        <v>203</v>
      </c>
      <c r="R240" s="6" t="s">
        <v>183</v>
      </c>
      <c r="S240" s="2" t="s">
        <v>183</v>
      </c>
      <c r="T240" s="2" t="s">
        <v>183</v>
      </c>
      <c r="U240">
        <v>38</v>
      </c>
      <c r="V240">
        <v>18</v>
      </c>
      <c r="W240">
        <v>0</v>
      </c>
      <c r="X240" t="s">
        <v>184</v>
      </c>
      <c r="Y240" s="2" t="s">
        <v>183</v>
      </c>
      <c r="Z240" s="2" t="s">
        <v>183</v>
      </c>
      <c r="AA240" s="2" t="s">
        <v>184</v>
      </c>
      <c r="AB240">
        <v>2</v>
      </c>
      <c r="AC240">
        <v>0</v>
      </c>
      <c r="AD240">
        <v>0</v>
      </c>
      <c r="AE240" s="2" t="s">
        <v>184</v>
      </c>
      <c r="AF240" s="2" t="s">
        <v>184</v>
      </c>
      <c r="AG240" s="2" t="s">
        <v>185</v>
      </c>
      <c r="AH240" t="s">
        <v>82</v>
      </c>
      <c r="AI240" s="8" t="s">
        <v>183</v>
      </c>
      <c r="AJ240" s="1" t="s">
        <v>183</v>
      </c>
    </row>
    <row r="241" spans="1:36" x14ac:dyDescent="0.3">
      <c r="A241" s="2" t="s">
        <v>8</v>
      </c>
      <c r="B241">
        <v>111625</v>
      </c>
      <c r="C241">
        <v>240</v>
      </c>
      <c r="D241" t="s">
        <v>182</v>
      </c>
      <c r="E241" s="2" t="s">
        <v>184</v>
      </c>
      <c r="F241" s="2" t="s">
        <v>184</v>
      </c>
      <c r="G241" s="2" t="s">
        <v>184</v>
      </c>
      <c r="H241" s="3" t="s">
        <v>183</v>
      </c>
      <c r="I241" s="2" t="s">
        <v>16</v>
      </c>
      <c r="J241" s="2" t="s">
        <v>16</v>
      </c>
      <c r="K241" s="8" t="s">
        <v>184</v>
      </c>
      <c r="L241" s="2" t="s">
        <v>162</v>
      </c>
      <c r="M241" s="2" t="s">
        <v>60</v>
      </c>
      <c r="N241" t="s">
        <v>186</v>
      </c>
      <c r="O241" s="2" t="s">
        <v>188</v>
      </c>
      <c r="P241" s="128">
        <v>-3.6351989750980862</v>
      </c>
      <c r="Q241" s="128" t="s">
        <v>203</v>
      </c>
      <c r="R241" s="6" t="s">
        <v>184</v>
      </c>
      <c r="S241" s="2" t="s">
        <v>184</v>
      </c>
      <c r="T241" s="2" t="s">
        <v>183</v>
      </c>
      <c r="U241">
        <v>31</v>
      </c>
      <c r="V241">
        <v>31</v>
      </c>
      <c r="W241">
        <v>2</v>
      </c>
      <c r="X241" t="s">
        <v>183</v>
      </c>
      <c r="Y241" s="2" t="s">
        <v>184</v>
      </c>
      <c r="Z241" s="2" t="s">
        <v>183</v>
      </c>
      <c r="AA241" s="2" t="s">
        <v>184</v>
      </c>
      <c r="AB241">
        <v>6</v>
      </c>
      <c r="AC241">
        <v>2</v>
      </c>
      <c r="AD241">
        <v>0</v>
      </c>
      <c r="AE241" s="2" t="s">
        <v>184</v>
      </c>
      <c r="AF241" s="2" t="s">
        <v>184</v>
      </c>
      <c r="AG241" s="2" t="s">
        <v>183</v>
      </c>
      <c r="AH241" t="s">
        <v>82</v>
      </c>
      <c r="AI241" s="8" t="s">
        <v>183</v>
      </c>
      <c r="AJ241" s="1" t="s">
        <v>183</v>
      </c>
    </row>
    <row r="242" spans="1:36" x14ac:dyDescent="0.3">
      <c r="A242" s="3" t="s">
        <v>7</v>
      </c>
      <c r="B242">
        <v>111657</v>
      </c>
      <c r="C242">
        <v>241</v>
      </c>
      <c r="D242" t="s">
        <v>181</v>
      </c>
      <c r="E242" s="2" t="s">
        <v>183</v>
      </c>
      <c r="F242" s="2" t="s">
        <v>184</v>
      </c>
      <c r="G242" s="2" t="s">
        <v>184</v>
      </c>
      <c r="H242" s="3" t="s">
        <v>183</v>
      </c>
      <c r="I242" s="2" t="s">
        <v>13</v>
      </c>
      <c r="J242" s="2" t="s">
        <v>13</v>
      </c>
      <c r="K242" s="8" t="s">
        <v>183</v>
      </c>
      <c r="L242" s="2" t="s">
        <v>60</v>
      </c>
      <c r="M242" s="2"/>
      <c r="N242" t="s">
        <v>187</v>
      </c>
      <c r="O242" s="3" t="s">
        <v>189</v>
      </c>
      <c r="P242" s="130">
        <v>-0.66696029698609449</v>
      </c>
      <c r="Q242" s="130" t="s">
        <v>203</v>
      </c>
      <c r="R242" s="7" t="s">
        <v>183</v>
      </c>
      <c r="S242" s="2" t="s">
        <v>183</v>
      </c>
      <c r="T242" s="2" t="s">
        <v>183</v>
      </c>
      <c r="U242">
        <v>0</v>
      </c>
      <c r="V242">
        <v>0</v>
      </c>
      <c r="W242">
        <v>10</v>
      </c>
      <c r="X242" t="s">
        <v>183</v>
      </c>
      <c r="Y242" s="2" t="s">
        <v>184</v>
      </c>
      <c r="Z242" s="2" t="s">
        <v>183</v>
      </c>
      <c r="AA242" s="2" t="s">
        <v>184</v>
      </c>
      <c r="AB242">
        <v>7</v>
      </c>
      <c r="AC242">
        <v>4</v>
      </c>
      <c r="AD242">
        <v>0</v>
      </c>
      <c r="AE242" s="2" t="s">
        <v>184</v>
      </c>
      <c r="AF242" s="2" t="s">
        <v>184</v>
      </c>
      <c r="AG242" s="2" t="s">
        <v>184</v>
      </c>
      <c r="AH242" t="s">
        <v>81</v>
      </c>
      <c r="AI242" t="s">
        <v>183</v>
      </c>
      <c r="AJ242" s="1" t="s">
        <v>183</v>
      </c>
    </row>
    <row r="243" spans="1:36" x14ac:dyDescent="0.3">
      <c r="A243" s="3" t="s">
        <v>7</v>
      </c>
      <c r="B243">
        <v>111727</v>
      </c>
      <c r="C243">
        <v>242</v>
      </c>
      <c r="D243" t="s">
        <v>181</v>
      </c>
      <c r="E243" s="2" t="s">
        <v>183</v>
      </c>
      <c r="F243" s="2" t="s">
        <v>184</v>
      </c>
      <c r="G243" s="2" t="s">
        <v>184</v>
      </c>
      <c r="H243" s="3" t="s">
        <v>183</v>
      </c>
      <c r="I243" s="2" t="s">
        <v>16</v>
      </c>
      <c r="J243" s="2" t="s">
        <v>12</v>
      </c>
      <c r="K243" s="8" t="s">
        <v>183</v>
      </c>
      <c r="L243" s="2"/>
      <c r="M243" s="2" t="s">
        <v>61</v>
      </c>
      <c r="N243" t="s">
        <v>186</v>
      </c>
      <c r="O243" s="3" t="s">
        <v>188</v>
      </c>
      <c r="P243" s="130">
        <v>0.27937838309760782</v>
      </c>
      <c r="Q243" s="130" t="s">
        <v>203</v>
      </c>
      <c r="R243" s="7" t="s">
        <v>183</v>
      </c>
      <c r="S243" s="2" t="s">
        <v>184</v>
      </c>
      <c r="T243" s="2" t="s">
        <v>184</v>
      </c>
      <c r="U243">
        <v>46</v>
      </c>
      <c r="V243">
        <v>26</v>
      </c>
      <c r="W243">
        <v>6</v>
      </c>
      <c r="X243" t="s">
        <v>184</v>
      </c>
      <c r="Y243" s="2" t="s">
        <v>184</v>
      </c>
      <c r="Z243" s="2" t="s">
        <v>183</v>
      </c>
      <c r="AA243" s="2" t="s">
        <v>184</v>
      </c>
      <c r="AB243">
        <v>4</v>
      </c>
      <c r="AC243">
        <v>0</v>
      </c>
      <c r="AD243">
        <v>0</v>
      </c>
      <c r="AE243" s="2" t="s">
        <v>184</v>
      </c>
      <c r="AF243" s="2" t="s">
        <v>184</v>
      </c>
      <c r="AG243" s="2" t="s">
        <v>185</v>
      </c>
      <c r="AH243" t="s">
        <v>81</v>
      </c>
      <c r="AI243" s="8" t="s">
        <v>183</v>
      </c>
      <c r="AJ243" s="1" t="s">
        <v>183</v>
      </c>
    </row>
    <row r="244" spans="1:36" x14ac:dyDescent="0.3">
      <c r="A244" s="3" t="s">
        <v>7</v>
      </c>
      <c r="B244">
        <v>111824</v>
      </c>
      <c r="C244">
        <v>243</v>
      </c>
      <c r="D244" t="s">
        <v>182</v>
      </c>
      <c r="E244" s="2" t="s">
        <v>184</v>
      </c>
      <c r="F244" s="2" t="s">
        <v>184</v>
      </c>
      <c r="G244" s="2" t="s">
        <v>184</v>
      </c>
      <c r="H244" s="3" t="s">
        <v>183</v>
      </c>
      <c r="I244" s="2" t="s">
        <v>16</v>
      </c>
      <c r="J244" s="2" t="s">
        <v>16</v>
      </c>
      <c r="K244" s="8" t="s">
        <v>183</v>
      </c>
      <c r="L244" s="2" t="s">
        <v>61</v>
      </c>
      <c r="M244" s="2"/>
      <c r="N244" t="s">
        <v>187</v>
      </c>
      <c r="O244" s="2" t="s">
        <v>188</v>
      </c>
      <c r="P244" s="128">
        <v>0.12602394454946439</v>
      </c>
      <c r="Q244" s="128" t="s">
        <v>203</v>
      </c>
      <c r="R244" s="7" t="s">
        <v>183</v>
      </c>
      <c r="S244" s="2" t="s">
        <v>183</v>
      </c>
      <c r="T244" s="2" t="s">
        <v>183</v>
      </c>
      <c r="U244">
        <v>22</v>
      </c>
      <c r="V244">
        <v>22</v>
      </c>
      <c r="W244">
        <v>43</v>
      </c>
      <c r="X244" t="s">
        <v>184</v>
      </c>
      <c r="Y244" s="2" t="s">
        <v>184</v>
      </c>
      <c r="Z244" s="2" t="s">
        <v>184</v>
      </c>
      <c r="AA244" s="2" t="s">
        <v>184</v>
      </c>
      <c r="AB244">
        <v>22</v>
      </c>
      <c r="AC244">
        <v>18</v>
      </c>
      <c r="AD244">
        <v>0</v>
      </c>
      <c r="AE244" s="2" t="s">
        <v>183</v>
      </c>
      <c r="AF244" s="2" t="s">
        <v>183</v>
      </c>
      <c r="AG244" s="2" t="s">
        <v>184</v>
      </c>
      <c r="AH244" t="s">
        <v>81</v>
      </c>
      <c r="AI244" s="8" t="s">
        <v>183</v>
      </c>
      <c r="AJ244" s="1" t="s">
        <v>184</v>
      </c>
    </row>
    <row r="245" spans="1:36" hidden="1" x14ac:dyDescent="0.3">
      <c r="A245" s="3" t="s">
        <v>7</v>
      </c>
      <c r="B245">
        <v>111826</v>
      </c>
      <c r="C245">
        <v>244</v>
      </c>
      <c r="D245" t="s">
        <v>181</v>
      </c>
      <c r="E245" s="2" t="s">
        <v>184</v>
      </c>
      <c r="F245" s="2" t="s">
        <v>184</v>
      </c>
      <c r="G245" s="2" t="s">
        <v>184</v>
      </c>
      <c r="H245" s="3" t="s">
        <v>183</v>
      </c>
      <c r="I245" s="2" t="s">
        <v>12</v>
      </c>
      <c r="J245" s="2" t="s">
        <v>12</v>
      </c>
      <c r="K245" s="8" t="s">
        <v>183</v>
      </c>
      <c r="L245" s="2"/>
      <c r="M245" s="2" t="s">
        <v>61</v>
      </c>
      <c r="N245" t="s">
        <v>187</v>
      </c>
      <c r="O245" s="2" t="s">
        <v>189</v>
      </c>
      <c r="P245" s="128">
        <v>-1.1275001930651014</v>
      </c>
      <c r="Q245" s="128" t="s">
        <v>201</v>
      </c>
      <c r="R245" s="6" t="s">
        <v>183</v>
      </c>
      <c r="S245" s="2" t="s">
        <v>184</v>
      </c>
      <c r="T245" s="2" t="s">
        <v>184</v>
      </c>
      <c r="U245">
        <v>0</v>
      </c>
      <c r="V245">
        <v>0</v>
      </c>
      <c r="W245">
        <v>2</v>
      </c>
      <c r="X245" t="s">
        <v>184</v>
      </c>
      <c r="Y245" s="2" t="s">
        <v>184</v>
      </c>
      <c r="Z245" s="2" t="s">
        <v>184</v>
      </c>
      <c r="AA245" s="2" t="s">
        <v>184</v>
      </c>
      <c r="AB245">
        <v>0</v>
      </c>
      <c r="AC245">
        <v>0</v>
      </c>
      <c r="AD245">
        <v>0</v>
      </c>
      <c r="AE245" s="2" t="s">
        <v>184</v>
      </c>
      <c r="AF245" s="2" t="s">
        <v>185</v>
      </c>
      <c r="AG245" s="2" t="s">
        <v>185</v>
      </c>
      <c r="AH245" t="s">
        <v>81</v>
      </c>
      <c r="AI245" t="s">
        <v>184</v>
      </c>
      <c r="AJ245" s="1" t="s">
        <v>184</v>
      </c>
    </row>
    <row r="246" spans="1:36" x14ac:dyDescent="0.3">
      <c r="A246" s="3" t="s">
        <v>7</v>
      </c>
      <c r="B246">
        <v>111841</v>
      </c>
      <c r="C246">
        <v>245</v>
      </c>
      <c r="D246" t="s">
        <v>181</v>
      </c>
      <c r="E246" s="2" t="s">
        <v>184</v>
      </c>
      <c r="F246" s="2" t="s">
        <v>184</v>
      </c>
      <c r="G246" s="2" t="s">
        <v>184</v>
      </c>
      <c r="H246" s="3" t="s">
        <v>183</v>
      </c>
      <c r="I246" s="2" t="s">
        <v>15</v>
      </c>
      <c r="J246" s="2" t="s">
        <v>12</v>
      </c>
      <c r="K246" s="8" t="s">
        <v>183</v>
      </c>
      <c r="L246" s="2"/>
      <c r="M246" s="2" t="s">
        <v>61</v>
      </c>
      <c r="N246" t="s">
        <v>186</v>
      </c>
      <c r="O246" s="2" t="s">
        <v>189</v>
      </c>
      <c r="P246" s="128">
        <v>-1.4506648880737003</v>
      </c>
      <c r="Q246" s="128" t="s">
        <v>203</v>
      </c>
      <c r="R246" s="7" t="s">
        <v>183</v>
      </c>
      <c r="S246" s="2" t="s">
        <v>183</v>
      </c>
      <c r="T246" s="2" t="s">
        <v>183</v>
      </c>
      <c r="U246">
        <v>23</v>
      </c>
      <c r="V246">
        <v>37</v>
      </c>
      <c r="W246">
        <v>9</v>
      </c>
      <c r="X246" t="s">
        <v>183</v>
      </c>
      <c r="Y246" s="2" t="s">
        <v>183</v>
      </c>
      <c r="Z246" s="2" t="s">
        <v>183</v>
      </c>
      <c r="AA246" s="2" t="s">
        <v>183</v>
      </c>
      <c r="AB246">
        <v>2</v>
      </c>
      <c r="AC246">
        <v>3</v>
      </c>
      <c r="AD246">
        <v>0</v>
      </c>
      <c r="AE246" s="2" t="s">
        <v>183</v>
      </c>
      <c r="AF246" s="2" t="s">
        <v>184</v>
      </c>
      <c r="AG246" s="2" t="s">
        <v>184</v>
      </c>
      <c r="AH246" t="s">
        <v>82</v>
      </c>
      <c r="AI246" s="8" t="s">
        <v>183</v>
      </c>
      <c r="AJ246" s="1" t="s">
        <v>183</v>
      </c>
    </row>
    <row r="247" spans="1:36" hidden="1" x14ac:dyDescent="0.3">
      <c r="A247" s="3" t="s">
        <v>7</v>
      </c>
      <c r="B247">
        <v>111849</v>
      </c>
      <c r="C247">
        <v>246</v>
      </c>
      <c r="D247" t="s">
        <v>182</v>
      </c>
      <c r="E247" s="2" t="s">
        <v>183</v>
      </c>
      <c r="F247" s="2" t="s">
        <v>184</v>
      </c>
      <c r="G247" s="2" t="s">
        <v>184</v>
      </c>
      <c r="H247" s="2" t="s">
        <v>183</v>
      </c>
      <c r="I247" s="2" t="s">
        <v>12</v>
      </c>
      <c r="J247" s="2" t="s">
        <v>15</v>
      </c>
      <c r="K247" s="8" t="s">
        <v>183</v>
      </c>
      <c r="L247" s="2"/>
      <c r="M247" s="2" t="s">
        <v>60</v>
      </c>
      <c r="N247" t="s">
        <v>186</v>
      </c>
      <c r="O247" s="2" t="s">
        <v>188</v>
      </c>
      <c r="P247" s="128">
        <v>-0.35548263604047031</v>
      </c>
      <c r="Q247" s="128" t="s">
        <v>201</v>
      </c>
      <c r="R247" s="6" t="s">
        <v>183</v>
      </c>
      <c r="S247" s="2" t="s">
        <v>184</v>
      </c>
      <c r="T247" s="2" t="s">
        <v>184</v>
      </c>
      <c r="U247">
        <v>19</v>
      </c>
      <c r="V247">
        <v>0</v>
      </c>
      <c r="W247">
        <v>0</v>
      </c>
      <c r="X247" t="s">
        <v>183</v>
      </c>
      <c r="Y247" s="2" t="s">
        <v>184</v>
      </c>
      <c r="Z247" s="2" t="s">
        <v>184</v>
      </c>
      <c r="AA247" s="2" t="s">
        <v>184</v>
      </c>
      <c r="AB247">
        <v>0</v>
      </c>
      <c r="AC247">
        <v>0</v>
      </c>
      <c r="AD247">
        <v>0</v>
      </c>
      <c r="AE247" s="2" t="s">
        <v>184</v>
      </c>
      <c r="AF247" s="2" t="s">
        <v>184</v>
      </c>
      <c r="AG247" s="2" t="s">
        <v>184</v>
      </c>
      <c r="AH247" t="s">
        <v>82</v>
      </c>
      <c r="AI247" s="8" t="s">
        <v>183</v>
      </c>
      <c r="AJ247" s="9" t="s">
        <v>184</v>
      </c>
    </row>
    <row r="248" spans="1:36" x14ac:dyDescent="0.3">
      <c r="A248" s="3" t="s">
        <v>7</v>
      </c>
      <c r="B248">
        <v>111865</v>
      </c>
      <c r="C248">
        <v>247</v>
      </c>
      <c r="D248" t="s">
        <v>182</v>
      </c>
      <c r="E248" s="2" t="s">
        <v>184</v>
      </c>
      <c r="F248" s="2" t="s">
        <v>184</v>
      </c>
      <c r="G248" s="2" t="s">
        <v>184</v>
      </c>
      <c r="H248" s="3" t="s">
        <v>183</v>
      </c>
      <c r="I248" s="2" t="s">
        <v>17</v>
      </c>
      <c r="J248" s="2" t="s">
        <v>12</v>
      </c>
      <c r="K248" s="8" t="s">
        <v>183</v>
      </c>
      <c r="L248" s="2"/>
      <c r="M248" s="2" t="s">
        <v>61</v>
      </c>
      <c r="N248" t="s">
        <v>187</v>
      </c>
      <c r="O248" s="2" t="s">
        <v>189</v>
      </c>
      <c r="P248" s="128">
        <v>-0.77998301027106332</v>
      </c>
      <c r="Q248" s="128" t="s">
        <v>203</v>
      </c>
      <c r="R248" s="6" t="s">
        <v>183</v>
      </c>
      <c r="S248" s="2" t="s">
        <v>184</v>
      </c>
      <c r="T248" s="2" t="s">
        <v>183</v>
      </c>
      <c r="U248">
        <v>26</v>
      </c>
      <c r="V248">
        <v>0</v>
      </c>
      <c r="W248">
        <v>0</v>
      </c>
      <c r="X248" t="s">
        <v>184</v>
      </c>
      <c r="Y248" s="2" t="s">
        <v>183</v>
      </c>
      <c r="Z248" s="2" t="s">
        <v>183</v>
      </c>
      <c r="AA248" s="2" t="s">
        <v>183</v>
      </c>
      <c r="AB248">
        <v>0</v>
      </c>
      <c r="AC248">
        <v>0</v>
      </c>
      <c r="AD248">
        <v>0</v>
      </c>
      <c r="AE248" s="2" t="s">
        <v>183</v>
      </c>
      <c r="AF248" s="2" t="s">
        <v>183</v>
      </c>
      <c r="AG248" s="2" t="s">
        <v>185</v>
      </c>
      <c r="AH248" t="s">
        <v>82</v>
      </c>
      <c r="AI248" s="8" t="s">
        <v>183</v>
      </c>
      <c r="AJ248" s="1" t="s">
        <v>184</v>
      </c>
    </row>
    <row r="249" spans="1:36" x14ac:dyDescent="0.3">
      <c r="A249" s="2" t="s">
        <v>8</v>
      </c>
      <c r="B249">
        <v>111915</v>
      </c>
      <c r="C249">
        <v>248</v>
      </c>
      <c r="D249" t="s">
        <v>181</v>
      </c>
      <c r="E249" s="2" t="s">
        <v>184</v>
      </c>
      <c r="F249" s="2" t="s">
        <v>184</v>
      </c>
      <c r="G249" s="2" t="s">
        <v>184</v>
      </c>
      <c r="H249" s="3" t="s">
        <v>183</v>
      </c>
      <c r="I249" s="2" t="s">
        <v>16</v>
      </c>
      <c r="J249" s="2" t="s">
        <v>12</v>
      </c>
      <c r="K249" s="8" t="s">
        <v>183</v>
      </c>
      <c r="L249" s="2" t="s">
        <v>61</v>
      </c>
      <c r="M249" s="2"/>
      <c r="N249" t="s">
        <v>186</v>
      </c>
      <c r="O249" s="3" t="s">
        <v>189</v>
      </c>
      <c r="P249" s="130">
        <v>-0.42075736325385693</v>
      </c>
      <c r="Q249" s="130" t="s">
        <v>203</v>
      </c>
      <c r="R249" s="7" t="s">
        <v>183</v>
      </c>
      <c r="S249" s="2" t="s">
        <v>184</v>
      </c>
      <c r="T249" s="2" t="s">
        <v>184</v>
      </c>
      <c r="U249">
        <v>28</v>
      </c>
      <c r="V249">
        <v>22</v>
      </c>
      <c r="W249">
        <v>48</v>
      </c>
      <c r="X249" t="s">
        <v>184</v>
      </c>
      <c r="Y249" s="2" t="s">
        <v>184</v>
      </c>
      <c r="Z249" s="2" t="s">
        <v>184</v>
      </c>
      <c r="AA249" s="2" t="s">
        <v>184</v>
      </c>
      <c r="AB249">
        <v>30</v>
      </c>
      <c r="AC249">
        <v>19</v>
      </c>
      <c r="AD249">
        <v>0</v>
      </c>
      <c r="AE249" s="2" t="s">
        <v>184</v>
      </c>
      <c r="AF249" s="2" t="s">
        <v>184</v>
      </c>
      <c r="AG249" s="2" t="s">
        <v>183</v>
      </c>
      <c r="AH249" t="s">
        <v>81</v>
      </c>
      <c r="AI249" s="8" t="s">
        <v>183</v>
      </c>
      <c r="AJ249" s="1" t="s">
        <v>183</v>
      </c>
    </row>
    <row r="250" spans="1:36" hidden="1" x14ac:dyDescent="0.3">
      <c r="A250" s="3" t="s">
        <v>7</v>
      </c>
      <c r="B250">
        <v>111926</v>
      </c>
      <c r="C250">
        <v>249</v>
      </c>
      <c r="D250" t="s">
        <v>182</v>
      </c>
      <c r="E250" s="2" t="s">
        <v>183</v>
      </c>
      <c r="F250" s="2" t="s">
        <v>184</v>
      </c>
      <c r="G250" s="2" t="s">
        <v>184</v>
      </c>
      <c r="H250" s="3" t="s">
        <v>183</v>
      </c>
      <c r="I250" s="2" t="s">
        <v>16</v>
      </c>
      <c r="J250" s="2" t="s">
        <v>17</v>
      </c>
      <c r="K250" s="8" t="s">
        <v>183</v>
      </c>
      <c r="L250" s="2" t="s">
        <v>60</v>
      </c>
      <c r="M250" s="2"/>
      <c r="N250" t="s">
        <v>186</v>
      </c>
      <c r="O250" s="3" t="s">
        <v>188</v>
      </c>
      <c r="P250" s="130">
        <v>-1.2217031979877828</v>
      </c>
      <c r="Q250" s="130" t="s">
        <v>201</v>
      </c>
      <c r="R250" s="7" t="s">
        <v>184</v>
      </c>
      <c r="S250" s="2" t="s">
        <v>184</v>
      </c>
      <c r="T250" s="2" t="s">
        <v>184</v>
      </c>
      <c r="U250">
        <v>70</v>
      </c>
      <c r="V250">
        <v>0</v>
      </c>
      <c r="W250">
        <v>40</v>
      </c>
      <c r="X250" t="s">
        <v>183</v>
      </c>
      <c r="Y250" s="2" t="s">
        <v>184</v>
      </c>
      <c r="Z250" s="2" t="s">
        <v>184</v>
      </c>
      <c r="AA250" s="2" t="s">
        <v>184</v>
      </c>
      <c r="AB250">
        <v>21</v>
      </c>
      <c r="AC250">
        <v>23</v>
      </c>
      <c r="AD250">
        <v>0</v>
      </c>
      <c r="AE250" s="2" t="s">
        <v>184</v>
      </c>
      <c r="AF250" s="2" t="s">
        <v>184</v>
      </c>
      <c r="AG250" s="2" t="s">
        <v>184</v>
      </c>
      <c r="AH250" t="s">
        <v>81</v>
      </c>
      <c r="AI250" s="8" t="s">
        <v>183</v>
      </c>
      <c r="AJ250" s="9" t="s">
        <v>183</v>
      </c>
    </row>
    <row r="251" spans="1:36" x14ac:dyDescent="0.3">
      <c r="A251" s="2" t="s">
        <v>8</v>
      </c>
      <c r="B251">
        <v>111930</v>
      </c>
      <c r="C251">
        <v>250</v>
      </c>
      <c r="D251" t="s">
        <v>181</v>
      </c>
      <c r="E251" s="2" t="s">
        <v>184</v>
      </c>
      <c r="F251" s="2" t="s">
        <v>184</v>
      </c>
      <c r="G251" s="2" t="s">
        <v>184</v>
      </c>
      <c r="H251" s="3" t="s">
        <v>183</v>
      </c>
      <c r="I251" s="2" t="s">
        <v>16</v>
      </c>
      <c r="J251" s="2" t="s">
        <v>17</v>
      </c>
      <c r="K251" s="8" t="s">
        <v>183</v>
      </c>
      <c r="L251" s="2" t="s">
        <v>60</v>
      </c>
      <c r="M251" s="2"/>
      <c r="N251" t="s">
        <v>186</v>
      </c>
      <c r="O251" s="3" t="s">
        <v>188</v>
      </c>
      <c r="P251" s="130">
        <v>-0.45206754420954653</v>
      </c>
      <c r="Q251" s="130" t="s">
        <v>203</v>
      </c>
      <c r="R251" s="7" t="s">
        <v>184</v>
      </c>
      <c r="S251" s="2" t="s">
        <v>184</v>
      </c>
      <c r="T251" s="2" t="s">
        <v>183</v>
      </c>
      <c r="U251">
        <v>184</v>
      </c>
      <c r="V251">
        <v>0</v>
      </c>
      <c r="W251">
        <v>97</v>
      </c>
      <c r="X251" t="s">
        <v>183</v>
      </c>
      <c r="Y251" s="2" t="s">
        <v>184</v>
      </c>
      <c r="Z251" s="2" t="s">
        <v>184</v>
      </c>
      <c r="AA251" s="2" t="s">
        <v>184</v>
      </c>
      <c r="AB251">
        <v>21</v>
      </c>
      <c r="AC251">
        <v>10</v>
      </c>
      <c r="AD251">
        <v>0</v>
      </c>
      <c r="AE251" s="2" t="s">
        <v>184</v>
      </c>
      <c r="AF251" s="2" t="s">
        <v>184</v>
      </c>
      <c r="AG251" s="2" t="s">
        <v>184</v>
      </c>
      <c r="AH251" t="s">
        <v>81</v>
      </c>
      <c r="AI251" s="8" t="s">
        <v>183</v>
      </c>
      <c r="AJ251" s="1" t="s">
        <v>184</v>
      </c>
    </row>
    <row r="252" spans="1:36" hidden="1" x14ac:dyDescent="0.3">
      <c r="A252" s="3" t="s">
        <v>7</v>
      </c>
      <c r="B252">
        <v>111940</v>
      </c>
      <c r="C252">
        <v>251</v>
      </c>
      <c r="D252" t="s">
        <v>181</v>
      </c>
      <c r="E252" s="2" t="s">
        <v>183</v>
      </c>
      <c r="F252" s="2" t="s">
        <v>184</v>
      </c>
      <c r="G252" s="2" t="s">
        <v>184</v>
      </c>
      <c r="H252" s="3" t="s">
        <v>183</v>
      </c>
      <c r="I252" s="2" t="s">
        <v>14</v>
      </c>
      <c r="J252" s="2" t="s">
        <v>12</v>
      </c>
      <c r="K252" s="8" t="s">
        <v>183</v>
      </c>
      <c r="L252" s="2" t="s">
        <v>162</v>
      </c>
      <c r="M252" s="2" t="s">
        <v>60</v>
      </c>
      <c r="N252" t="s">
        <v>186</v>
      </c>
      <c r="O252" s="2" t="s">
        <v>188</v>
      </c>
      <c r="P252" s="128">
        <v>-3.7133245326406334</v>
      </c>
      <c r="Q252" s="128" t="s">
        <v>201</v>
      </c>
      <c r="R252" s="7" t="s">
        <v>184</v>
      </c>
      <c r="S252" s="2" t="s">
        <v>184</v>
      </c>
      <c r="T252" s="2" t="s">
        <v>184</v>
      </c>
      <c r="U252">
        <v>0</v>
      </c>
      <c r="V252">
        <v>0</v>
      </c>
      <c r="W252">
        <v>4</v>
      </c>
      <c r="X252" t="s">
        <v>184</v>
      </c>
      <c r="Y252" s="2" t="s">
        <v>184</v>
      </c>
      <c r="Z252" s="2" t="s">
        <v>184</v>
      </c>
      <c r="AA252" s="2" t="s">
        <v>184</v>
      </c>
      <c r="AB252">
        <v>4</v>
      </c>
      <c r="AC252">
        <v>1</v>
      </c>
      <c r="AD252">
        <v>0</v>
      </c>
      <c r="AE252" s="2" t="s">
        <v>184</v>
      </c>
      <c r="AF252" s="2" t="s">
        <v>184</v>
      </c>
      <c r="AG252" s="2" t="s">
        <v>183</v>
      </c>
      <c r="AH252" t="s">
        <v>83</v>
      </c>
      <c r="AI252" t="s">
        <v>183</v>
      </c>
      <c r="AJ252" s="1" t="s">
        <v>184</v>
      </c>
    </row>
    <row r="253" spans="1:36" x14ac:dyDescent="0.3">
      <c r="A253" s="3" t="s">
        <v>7</v>
      </c>
      <c r="B253">
        <v>111942</v>
      </c>
      <c r="C253">
        <v>252</v>
      </c>
      <c r="D253" t="s">
        <v>181</v>
      </c>
      <c r="E253" s="2" t="s">
        <v>184</v>
      </c>
      <c r="F253" s="2" t="s">
        <v>184</v>
      </c>
      <c r="G253" s="2" t="s">
        <v>184</v>
      </c>
      <c r="H253" s="3" t="s">
        <v>183</v>
      </c>
      <c r="I253" s="2" t="s">
        <v>12</v>
      </c>
      <c r="J253" s="2" t="s">
        <v>16</v>
      </c>
      <c r="K253" s="8" t="s">
        <v>183</v>
      </c>
      <c r="L253" s="2" t="s">
        <v>60</v>
      </c>
      <c r="M253" s="2"/>
      <c r="N253" t="s">
        <v>187</v>
      </c>
      <c r="O253" s="2" t="s">
        <v>189</v>
      </c>
      <c r="P253" s="128">
        <v>-1.6069291697532622</v>
      </c>
      <c r="Q253" s="128" t="s">
        <v>203</v>
      </c>
      <c r="R253" s="7" t="s">
        <v>183</v>
      </c>
      <c r="S253" s="2" t="s">
        <v>184</v>
      </c>
      <c r="T253" s="2" t="s">
        <v>184</v>
      </c>
      <c r="U253">
        <v>27</v>
      </c>
      <c r="V253">
        <v>37</v>
      </c>
      <c r="W253">
        <v>28</v>
      </c>
      <c r="X253" t="s">
        <v>184</v>
      </c>
      <c r="Y253" s="2" t="s">
        <v>184</v>
      </c>
      <c r="Z253" s="2" t="s">
        <v>184</v>
      </c>
      <c r="AA253" s="2" t="s">
        <v>184</v>
      </c>
      <c r="AB253">
        <v>14</v>
      </c>
      <c r="AC253">
        <v>4</v>
      </c>
      <c r="AD253">
        <v>0</v>
      </c>
      <c r="AE253" s="2" t="s">
        <v>183</v>
      </c>
      <c r="AF253" s="2" t="s">
        <v>185</v>
      </c>
      <c r="AG253" s="2" t="s">
        <v>185</v>
      </c>
      <c r="AH253" t="s">
        <v>81</v>
      </c>
      <c r="AI253" s="8" t="s">
        <v>184</v>
      </c>
      <c r="AJ253" s="1" t="s">
        <v>184</v>
      </c>
    </row>
    <row r="254" spans="1:36" x14ac:dyDescent="0.3">
      <c r="A254" s="3" t="s">
        <v>7</v>
      </c>
      <c r="B254">
        <v>111965</v>
      </c>
      <c r="C254">
        <v>253</v>
      </c>
      <c r="D254" t="s">
        <v>182</v>
      </c>
      <c r="E254" s="2" t="s">
        <v>184</v>
      </c>
      <c r="F254" s="2" t="s">
        <v>184</v>
      </c>
      <c r="G254" s="2" t="s">
        <v>184</v>
      </c>
      <c r="H254" s="2" t="s">
        <v>183</v>
      </c>
      <c r="I254" s="2" t="s">
        <v>15</v>
      </c>
      <c r="J254" s="2" t="s">
        <v>17</v>
      </c>
      <c r="K254" s="8" t="s">
        <v>183</v>
      </c>
      <c r="L254" s="2" t="s">
        <v>60</v>
      </c>
      <c r="M254" s="2"/>
      <c r="N254" t="s">
        <v>186</v>
      </c>
      <c r="O254" s="3" t="s">
        <v>188</v>
      </c>
      <c r="P254" s="130">
        <v>3.2938076416337281E-2</v>
      </c>
      <c r="Q254" s="130" t="s">
        <v>203</v>
      </c>
      <c r="R254" s="6" t="s">
        <v>184</v>
      </c>
      <c r="S254" s="2" t="s">
        <v>184</v>
      </c>
      <c r="T254" s="2" t="s">
        <v>184</v>
      </c>
      <c r="U254">
        <v>0</v>
      </c>
      <c r="V254">
        <v>0</v>
      </c>
      <c r="W254">
        <v>0</v>
      </c>
      <c r="X254" t="s">
        <v>184</v>
      </c>
      <c r="Y254" s="2" t="s">
        <v>184</v>
      </c>
      <c r="Z254" s="2" t="s">
        <v>184</v>
      </c>
      <c r="AA254" s="2" t="s">
        <v>184</v>
      </c>
      <c r="AB254">
        <v>0</v>
      </c>
      <c r="AC254">
        <v>0</v>
      </c>
      <c r="AD254">
        <v>0</v>
      </c>
      <c r="AE254" s="2" t="s">
        <v>184</v>
      </c>
      <c r="AF254" s="2" t="s">
        <v>184</v>
      </c>
      <c r="AG254" s="2" t="s">
        <v>184</v>
      </c>
      <c r="AH254" t="s">
        <v>81</v>
      </c>
      <c r="AI254" t="s">
        <v>183</v>
      </c>
      <c r="AJ254" s="1" t="s">
        <v>183</v>
      </c>
    </row>
    <row r="255" spans="1:36" x14ac:dyDescent="0.3">
      <c r="A255" s="3" t="s">
        <v>7</v>
      </c>
      <c r="B255">
        <v>111969</v>
      </c>
      <c r="C255">
        <v>254</v>
      </c>
      <c r="D255" t="s">
        <v>182</v>
      </c>
      <c r="E255" s="2" t="s">
        <v>183</v>
      </c>
      <c r="F255" s="2" t="s">
        <v>184</v>
      </c>
      <c r="G255" s="2" t="s">
        <v>184</v>
      </c>
      <c r="H255" s="2" t="s">
        <v>183</v>
      </c>
      <c r="I255" s="2" t="s">
        <v>16</v>
      </c>
      <c r="J255" s="2" t="s">
        <v>16</v>
      </c>
      <c r="K255" s="8" t="s">
        <v>184</v>
      </c>
      <c r="L255" s="2" t="s">
        <v>162</v>
      </c>
      <c r="M255" s="2" t="s">
        <v>60</v>
      </c>
      <c r="N255" t="s">
        <v>187</v>
      </c>
      <c r="O255" s="3" t="s">
        <v>188</v>
      </c>
      <c r="P255" s="130">
        <v>-2.2477260821943901</v>
      </c>
      <c r="Q255" s="130" t="s">
        <v>203</v>
      </c>
      <c r="R255" s="6" t="s">
        <v>183</v>
      </c>
      <c r="S255" s="2" t="s">
        <v>183</v>
      </c>
      <c r="T255" s="2" t="s">
        <v>183</v>
      </c>
      <c r="U255">
        <v>24</v>
      </c>
      <c r="V255">
        <v>0</v>
      </c>
      <c r="W255">
        <v>29</v>
      </c>
      <c r="X255" t="s">
        <v>183</v>
      </c>
      <c r="Y255" s="2" t="s">
        <v>184</v>
      </c>
      <c r="Z255" s="2" t="s">
        <v>183</v>
      </c>
      <c r="AA255" s="2" t="s">
        <v>184</v>
      </c>
      <c r="AB255">
        <v>13</v>
      </c>
      <c r="AC255">
        <v>7</v>
      </c>
      <c r="AD255">
        <v>0</v>
      </c>
      <c r="AE255" s="2" t="s">
        <v>184</v>
      </c>
      <c r="AF255" s="2" t="s">
        <v>183</v>
      </c>
      <c r="AG255" s="2" t="s">
        <v>185</v>
      </c>
      <c r="AH255" t="s">
        <v>82</v>
      </c>
      <c r="AI255" s="8" t="s">
        <v>183</v>
      </c>
      <c r="AJ255" s="9" t="s">
        <v>183</v>
      </c>
    </row>
    <row r="256" spans="1:36" hidden="1" x14ac:dyDescent="0.3">
      <c r="A256" s="3" t="s">
        <v>7</v>
      </c>
      <c r="B256">
        <v>111970</v>
      </c>
      <c r="C256">
        <v>255</v>
      </c>
      <c r="D256" t="s">
        <v>182</v>
      </c>
      <c r="E256" s="2" t="s">
        <v>184</v>
      </c>
      <c r="F256" s="2" t="s">
        <v>184</v>
      </c>
      <c r="G256" s="2" t="s">
        <v>184</v>
      </c>
      <c r="H256" s="2" t="s">
        <v>183</v>
      </c>
      <c r="I256" s="2" t="s">
        <v>16</v>
      </c>
      <c r="J256" s="2" t="s">
        <v>16</v>
      </c>
      <c r="K256" s="8" t="s">
        <v>184</v>
      </c>
      <c r="L256" s="2"/>
      <c r="M256" s="2" t="s">
        <v>60</v>
      </c>
      <c r="N256" t="s">
        <v>186</v>
      </c>
      <c r="O256" s="3" t="s">
        <v>189</v>
      </c>
      <c r="P256" s="130">
        <v>-1.6953188247059383</v>
      </c>
      <c r="Q256" s="130" t="s">
        <v>201</v>
      </c>
      <c r="R256" s="6" t="s">
        <v>183</v>
      </c>
      <c r="S256" s="2" t="s">
        <v>184</v>
      </c>
      <c r="T256" s="2" t="s">
        <v>184</v>
      </c>
      <c r="U256">
        <v>2</v>
      </c>
      <c r="V256">
        <v>1</v>
      </c>
      <c r="W256">
        <v>33</v>
      </c>
      <c r="X256" t="s">
        <v>184</v>
      </c>
      <c r="Y256" s="2" t="s">
        <v>184</v>
      </c>
      <c r="Z256" s="2" t="s">
        <v>184</v>
      </c>
      <c r="AA256" s="2" t="s">
        <v>184</v>
      </c>
      <c r="AB256">
        <v>12</v>
      </c>
      <c r="AC256">
        <v>9</v>
      </c>
      <c r="AD256">
        <v>0</v>
      </c>
      <c r="AE256" s="2" t="s">
        <v>184</v>
      </c>
      <c r="AF256" s="2" t="s">
        <v>184</v>
      </c>
      <c r="AG256" s="2" t="s">
        <v>184</v>
      </c>
      <c r="AH256" t="s">
        <v>82</v>
      </c>
      <c r="AI256" s="8" t="s">
        <v>183</v>
      </c>
      <c r="AJ256" s="9" t="s">
        <v>184</v>
      </c>
    </row>
    <row r="257" spans="1:36" hidden="1" x14ac:dyDescent="0.3">
      <c r="A257" s="3" t="s">
        <v>7</v>
      </c>
      <c r="B257">
        <v>111985</v>
      </c>
      <c r="C257">
        <v>256</v>
      </c>
      <c r="D257" t="s">
        <v>182</v>
      </c>
      <c r="E257" s="2" t="s">
        <v>183</v>
      </c>
      <c r="F257" s="2" t="s">
        <v>184</v>
      </c>
      <c r="G257" s="2" t="s">
        <v>184</v>
      </c>
      <c r="H257" s="3" t="s">
        <v>183</v>
      </c>
      <c r="I257" s="2" t="s">
        <v>16</v>
      </c>
      <c r="J257" s="2" t="s">
        <v>15</v>
      </c>
      <c r="K257" s="8" t="s">
        <v>183</v>
      </c>
      <c r="L257" s="2"/>
      <c r="M257" s="2" t="s">
        <v>60</v>
      </c>
      <c r="N257" t="s">
        <v>186</v>
      </c>
      <c r="O257" s="2" t="s">
        <v>188</v>
      </c>
      <c r="P257" s="128">
        <v>0.2229654403567447</v>
      </c>
      <c r="Q257" s="128" t="s">
        <v>201</v>
      </c>
      <c r="R257" s="7" t="s">
        <v>183</v>
      </c>
      <c r="S257" s="2" t="s">
        <v>183</v>
      </c>
      <c r="T257" s="2" t="s">
        <v>184</v>
      </c>
      <c r="U257">
        <v>28</v>
      </c>
      <c r="V257">
        <v>22</v>
      </c>
      <c r="W257">
        <v>7</v>
      </c>
      <c r="X257" t="s">
        <v>183</v>
      </c>
      <c r="Y257" s="2" t="s">
        <v>184</v>
      </c>
      <c r="Z257" s="2" t="s">
        <v>184</v>
      </c>
      <c r="AA257" s="2" t="s">
        <v>184</v>
      </c>
      <c r="AB257">
        <v>7</v>
      </c>
      <c r="AC257">
        <v>1</v>
      </c>
      <c r="AD257">
        <v>0</v>
      </c>
      <c r="AE257" s="2" t="s">
        <v>183</v>
      </c>
      <c r="AF257" s="2" t="s">
        <v>183</v>
      </c>
      <c r="AG257" s="2" t="s">
        <v>184</v>
      </c>
      <c r="AH257" t="s">
        <v>81</v>
      </c>
      <c r="AI257" s="8" t="s">
        <v>183</v>
      </c>
      <c r="AJ257" s="1" t="s">
        <v>184</v>
      </c>
    </row>
    <row r="258" spans="1:36" x14ac:dyDescent="0.3">
      <c r="A258" s="3" t="s">
        <v>7</v>
      </c>
      <c r="B258">
        <v>112017</v>
      </c>
      <c r="C258">
        <v>257</v>
      </c>
      <c r="D258" t="s">
        <v>182</v>
      </c>
      <c r="E258" s="2" t="s">
        <v>184</v>
      </c>
      <c r="F258" s="2" t="s">
        <v>184</v>
      </c>
      <c r="G258" s="2" t="s">
        <v>184</v>
      </c>
      <c r="H258" s="2" t="s">
        <v>183</v>
      </c>
      <c r="I258" s="2" t="s">
        <v>16</v>
      </c>
      <c r="J258" s="2" t="s">
        <v>15</v>
      </c>
      <c r="K258" s="8" t="s">
        <v>183</v>
      </c>
      <c r="L258" s="2" t="s">
        <v>162</v>
      </c>
      <c r="M258" s="2" t="s">
        <v>60</v>
      </c>
      <c r="N258" t="s">
        <v>186</v>
      </c>
      <c r="O258" s="2" t="s">
        <v>188</v>
      </c>
      <c r="P258" s="128">
        <v>-2.1684737281067554</v>
      </c>
      <c r="Q258" s="128" t="s">
        <v>203</v>
      </c>
      <c r="R258" s="6" t="s">
        <v>183</v>
      </c>
      <c r="S258" s="2" t="s">
        <v>183</v>
      </c>
      <c r="T258" s="2" t="s">
        <v>184</v>
      </c>
      <c r="U258">
        <v>41</v>
      </c>
      <c r="V258">
        <v>0</v>
      </c>
      <c r="W258">
        <v>1</v>
      </c>
      <c r="X258" t="s">
        <v>183</v>
      </c>
      <c r="Y258" s="2" t="s">
        <v>184</v>
      </c>
      <c r="Z258" s="2" t="s">
        <v>184</v>
      </c>
      <c r="AA258" s="2" t="s">
        <v>184</v>
      </c>
      <c r="AB258">
        <v>4</v>
      </c>
      <c r="AC258">
        <v>0</v>
      </c>
      <c r="AD258">
        <v>0</v>
      </c>
      <c r="AE258" s="2" t="s">
        <v>184</v>
      </c>
      <c r="AF258" s="2" t="s">
        <v>184</v>
      </c>
      <c r="AG258" s="2" t="s">
        <v>184</v>
      </c>
      <c r="AH258" t="s">
        <v>81</v>
      </c>
      <c r="AI258" s="8" t="s">
        <v>183</v>
      </c>
      <c r="AJ258" s="9" t="s">
        <v>183</v>
      </c>
    </row>
    <row r="259" spans="1:36" x14ac:dyDescent="0.3">
      <c r="A259" s="3" t="s">
        <v>7</v>
      </c>
      <c r="B259">
        <v>112020</v>
      </c>
      <c r="C259">
        <v>258</v>
      </c>
      <c r="D259" t="s">
        <v>181</v>
      </c>
      <c r="E259" s="2" t="s">
        <v>184</v>
      </c>
      <c r="F259" s="2" t="s">
        <v>184</v>
      </c>
      <c r="G259" s="2" t="s">
        <v>184</v>
      </c>
      <c r="H259" s="3" t="s">
        <v>183</v>
      </c>
      <c r="I259" s="2" t="s">
        <v>16</v>
      </c>
      <c r="J259" s="2" t="s">
        <v>16</v>
      </c>
      <c r="K259" s="8" t="s">
        <v>183</v>
      </c>
      <c r="L259" s="2" t="s">
        <v>60</v>
      </c>
      <c r="M259" s="2"/>
      <c r="N259" t="s">
        <v>186</v>
      </c>
      <c r="O259" s="2" t="s">
        <v>188</v>
      </c>
      <c r="P259" s="128">
        <v>-1.4581124072110287</v>
      </c>
      <c r="Q259" s="128" t="s">
        <v>203</v>
      </c>
      <c r="R259" s="7" t="s">
        <v>184</v>
      </c>
      <c r="S259" s="2" t="s">
        <v>184</v>
      </c>
      <c r="T259" s="2" t="s">
        <v>184</v>
      </c>
      <c r="U259">
        <v>0</v>
      </c>
      <c r="V259">
        <v>0</v>
      </c>
      <c r="W259">
        <v>26</v>
      </c>
      <c r="X259" t="s">
        <v>184</v>
      </c>
      <c r="Y259" s="2" t="s">
        <v>184</v>
      </c>
      <c r="Z259" s="2" t="s">
        <v>184</v>
      </c>
      <c r="AA259" s="2" t="s">
        <v>184</v>
      </c>
      <c r="AB259">
        <v>15</v>
      </c>
      <c r="AC259">
        <v>4</v>
      </c>
      <c r="AD259">
        <v>0</v>
      </c>
      <c r="AE259" s="2" t="s">
        <v>184</v>
      </c>
      <c r="AF259" s="2" t="s">
        <v>184</v>
      </c>
      <c r="AG259" s="2" t="s">
        <v>184</v>
      </c>
      <c r="AH259" t="s">
        <v>80</v>
      </c>
      <c r="AI259" t="s">
        <v>183</v>
      </c>
      <c r="AJ259" s="1" t="s">
        <v>183</v>
      </c>
    </row>
    <row r="260" spans="1:36" hidden="1" x14ac:dyDescent="0.3">
      <c r="A260" s="2" t="s">
        <v>8</v>
      </c>
      <c r="B260">
        <v>112086</v>
      </c>
      <c r="C260">
        <v>259</v>
      </c>
      <c r="D260" t="s">
        <v>181</v>
      </c>
      <c r="E260" s="2" t="s">
        <v>183</v>
      </c>
      <c r="F260" s="2" t="s">
        <v>184</v>
      </c>
      <c r="G260" s="2" t="s">
        <v>184</v>
      </c>
      <c r="H260" s="3" t="s">
        <v>183</v>
      </c>
      <c r="I260" s="2" t="s">
        <v>16</v>
      </c>
      <c r="J260" s="2" t="s">
        <v>17</v>
      </c>
      <c r="K260" s="8" t="s">
        <v>183</v>
      </c>
      <c r="L260" s="2"/>
      <c r="M260" s="2" t="s">
        <v>60</v>
      </c>
      <c r="N260" t="s">
        <v>186</v>
      </c>
      <c r="O260" s="2" t="s">
        <v>188</v>
      </c>
      <c r="P260" s="128">
        <v>-1.2251606155685042</v>
      </c>
      <c r="Q260" s="128" t="s">
        <v>201</v>
      </c>
      <c r="R260" s="6" t="s">
        <v>184</v>
      </c>
      <c r="S260" s="2" t="s">
        <v>184</v>
      </c>
      <c r="T260" s="2" t="s">
        <v>183</v>
      </c>
      <c r="U260">
        <v>50</v>
      </c>
      <c r="V260">
        <v>0</v>
      </c>
      <c r="W260">
        <v>0</v>
      </c>
      <c r="X260" t="s">
        <v>184</v>
      </c>
      <c r="Y260" s="2" t="s">
        <v>184</v>
      </c>
      <c r="Z260" s="2" t="s">
        <v>183</v>
      </c>
      <c r="AA260" s="2" t="s">
        <v>184</v>
      </c>
      <c r="AB260">
        <v>0</v>
      </c>
      <c r="AC260">
        <v>0</v>
      </c>
      <c r="AD260">
        <v>0</v>
      </c>
      <c r="AE260" s="2" t="s">
        <v>184</v>
      </c>
      <c r="AF260" s="2" t="s">
        <v>183</v>
      </c>
      <c r="AG260" s="2" t="s">
        <v>184</v>
      </c>
      <c r="AH260" t="s">
        <v>80</v>
      </c>
      <c r="AI260" s="8" t="s">
        <v>183</v>
      </c>
      <c r="AJ260" s="1" t="s">
        <v>183</v>
      </c>
    </row>
    <row r="261" spans="1:36" x14ac:dyDescent="0.3">
      <c r="A261" s="3" t="s">
        <v>7</v>
      </c>
      <c r="B261">
        <v>112129</v>
      </c>
      <c r="C261">
        <v>260</v>
      </c>
      <c r="D261" t="s">
        <v>181</v>
      </c>
      <c r="E261" s="2" t="s">
        <v>184</v>
      </c>
      <c r="F261" s="2" t="s">
        <v>184</v>
      </c>
      <c r="G261" s="2" t="s">
        <v>184</v>
      </c>
      <c r="H261" s="3" t="s">
        <v>183</v>
      </c>
      <c r="I261" s="2" t="s">
        <v>16</v>
      </c>
      <c r="J261" s="2" t="s">
        <v>16</v>
      </c>
      <c r="K261" s="8" t="s">
        <v>183</v>
      </c>
      <c r="L261" s="2"/>
      <c r="M261" s="2" t="s">
        <v>60</v>
      </c>
      <c r="N261" t="s">
        <v>186</v>
      </c>
      <c r="O261" s="2" t="s">
        <v>188</v>
      </c>
      <c r="P261" s="128">
        <v>-1.7652173913043478</v>
      </c>
      <c r="Q261" s="128" t="s">
        <v>203</v>
      </c>
      <c r="R261" s="7" t="s">
        <v>183</v>
      </c>
      <c r="S261" s="2" t="s">
        <v>184</v>
      </c>
      <c r="T261" s="2" t="s">
        <v>184</v>
      </c>
      <c r="U261">
        <v>1</v>
      </c>
      <c r="V261">
        <v>0</v>
      </c>
      <c r="W261">
        <v>12</v>
      </c>
      <c r="X261" t="s">
        <v>183</v>
      </c>
      <c r="Y261" s="2" t="s">
        <v>184</v>
      </c>
      <c r="Z261" s="2" t="s">
        <v>183</v>
      </c>
      <c r="AA261" s="2" t="s">
        <v>184</v>
      </c>
      <c r="AB261">
        <v>8</v>
      </c>
      <c r="AC261">
        <v>8</v>
      </c>
      <c r="AD261">
        <v>0</v>
      </c>
      <c r="AE261" s="2" t="s">
        <v>184</v>
      </c>
      <c r="AF261" s="2" t="s">
        <v>184</v>
      </c>
      <c r="AG261" s="2" t="s">
        <v>183</v>
      </c>
      <c r="AH261" t="s">
        <v>81</v>
      </c>
      <c r="AI261" t="s">
        <v>183</v>
      </c>
      <c r="AJ261" s="1" t="s">
        <v>183</v>
      </c>
    </row>
    <row r="262" spans="1:36" x14ac:dyDescent="0.3">
      <c r="A262" s="3" t="s">
        <v>7</v>
      </c>
      <c r="B262">
        <v>112153</v>
      </c>
      <c r="C262">
        <v>261</v>
      </c>
      <c r="D262" t="s">
        <v>182</v>
      </c>
      <c r="E262" s="2" t="s">
        <v>184</v>
      </c>
      <c r="F262" s="2" t="s">
        <v>184</v>
      </c>
      <c r="G262" s="2" t="s">
        <v>184</v>
      </c>
      <c r="H262" s="3" t="s">
        <v>183</v>
      </c>
      <c r="I262" s="2" t="s">
        <v>15</v>
      </c>
      <c r="J262" s="2" t="s">
        <v>15</v>
      </c>
      <c r="K262" s="8" t="s">
        <v>183</v>
      </c>
      <c r="L262" s="2" t="s">
        <v>60</v>
      </c>
      <c r="M262" s="2"/>
      <c r="N262" t="s">
        <v>186</v>
      </c>
      <c r="O262" s="3" t="s">
        <v>188</v>
      </c>
      <c r="P262" s="130">
        <v>-1.8511316792408805</v>
      </c>
      <c r="Q262" s="130" t="s">
        <v>203</v>
      </c>
      <c r="R262" s="7" t="s">
        <v>184</v>
      </c>
      <c r="S262" s="2" t="s">
        <v>183</v>
      </c>
      <c r="T262" s="2" t="s">
        <v>184</v>
      </c>
      <c r="U262">
        <v>58</v>
      </c>
      <c r="V262">
        <v>0</v>
      </c>
      <c r="W262">
        <v>39</v>
      </c>
      <c r="X262" t="s">
        <v>183</v>
      </c>
      <c r="Y262" s="2" t="s">
        <v>183</v>
      </c>
      <c r="Z262" s="2" t="s">
        <v>183</v>
      </c>
      <c r="AA262" s="2" t="s">
        <v>183</v>
      </c>
      <c r="AB262">
        <v>32</v>
      </c>
      <c r="AC262">
        <v>16</v>
      </c>
      <c r="AD262">
        <v>0</v>
      </c>
      <c r="AE262" s="2" t="s">
        <v>183</v>
      </c>
      <c r="AF262" s="2" t="s">
        <v>184</v>
      </c>
      <c r="AG262" s="2" t="s">
        <v>183</v>
      </c>
      <c r="AH262" t="s">
        <v>82</v>
      </c>
      <c r="AI262" s="8" t="s">
        <v>183</v>
      </c>
      <c r="AJ262" s="1" t="s">
        <v>183</v>
      </c>
    </row>
    <row r="263" spans="1:36" x14ac:dyDescent="0.3">
      <c r="A263" s="3" t="s">
        <v>7</v>
      </c>
      <c r="B263">
        <v>112190</v>
      </c>
      <c r="C263">
        <v>262</v>
      </c>
      <c r="D263" t="s">
        <v>182</v>
      </c>
      <c r="E263" s="2" t="s">
        <v>184</v>
      </c>
      <c r="F263" s="2" t="s">
        <v>184</v>
      </c>
      <c r="G263" s="2" t="s">
        <v>184</v>
      </c>
      <c r="H263" s="2" t="s">
        <v>183</v>
      </c>
      <c r="I263" s="2" t="s">
        <v>17</v>
      </c>
      <c r="J263" s="2" t="s">
        <v>15</v>
      </c>
      <c r="K263" s="8" t="s">
        <v>183</v>
      </c>
      <c r="L263" s="2"/>
      <c r="M263" s="2" t="s">
        <v>60</v>
      </c>
      <c r="N263" t="s">
        <v>186</v>
      </c>
      <c r="O263" s="3" t="s">
        <v>188</v>
      </c>
      <c r="P263" s="130">
        <v>-0.86019673806583485</v>
      </c>
      <c r="Q263" s="130" t="s">
        <v>203</v>
      </c>
      <c r="R263" s="6" t="s">
        <v>185</v>
      </c>
      <c r="S263" s="2" t="s">
        <v>184</v>
      </c>
      <c r="T263" s="2" t="s">
        <v>184</v>
      </c>
      <c r="U263">
        <v>53</v>
      </c>
      <c r="V263">
        <v>0</v>
      </c>
      <c r="W263">
        <v>11</v>
      </c>
      <c r="X263" t="s">
        <v>184</v>
      </c>
      <c r="Y263" s="2" t="s">
        <v>184</v>
      </c>
      <c r="Z263" s="2" t="s">
        <v>183</v>
      </c>
      <c r="AA263" s="2" t="s">
        <v>184</v>
      </c>
      <c r="AB263">
        <v>11</v>
      </c>
      <c r="AC263">
        <v>0</v>
      </c>
      <c r="AD263">
        <v>0</v>
      </c>
      <c r="AE263" s="2" t="s">
        <v>184</v>
      </c>
      <c r="AF263" s="2" t="s">
        <v>184</v>
      </c>
      <c r="AG263" s="2" t="s">
        <v>183</v>
      </c>
      <c r="AH263" t="s">
        <v>81</v>
      </c>
      <c r="AI263" s="8" t="s">
        <v>183</v>
      </c>
      <c r="AJ263" s="9" t="s">
        <v>184</v>
      </c>
    </row>
    <row r="264" spans="1:36" x14ac:dyDescent="0.3">
      <c r="A264" s="3" t="s">
        <v>7</v>
      </c>
      <c r="B264">
        <v>112210</v>
      </c>
      <c r="C264">
        <v>263</v>
      </c>
      <c r="D264" t="s">
        <v>182</v>
      </c>
      <c r="E264" s="2" t="s">
        <v>184</v>
      </c>
      <c r="F264" s="2" t="s">
        <v>184</v>
      </c>
      <c r="G264" s="2" t="s">
        <v>184</v>
      </c>
      <c r="H264" s="3" t="s">
        <v>183</v>
      </c>
      <c r="I264" s="2" t="s">
        <v>15</v>
      </c>
      <c r="J264" s="2" t="s">
        <v>16</v>
      </c>
      <c r="K264" s="8" t="s">
        <v>184</v>
      </c>
      <c r="L264" s="2"/>
      <c r="M264" s="2" t="s">
        <v>60</v>
      </c>
      <c r="N264" t="s">
        <v>186</v>
      </c>
      <c r="O264" s="3" t="s">
        <v>188</v>
      </c>
      <c r="P264" s="130">
        <v>-0.3401360544217687</v>
      </c>
      <c r="Q264" s="130" t="s">
        <v>203</v>
      </c>
      <c r="R264" s="6" t="s">
        <v>185</v>
      </c>
      <c r="S264" s="2" t="s">
        <v>184</v>
      </c>
      <c r="T264" s="2" t="s">
        <v>184</v>
      </c>
      <c r="U264">
        <v>37</v>
      </c>
      <c r="V264">
        <v>19</v>
      </c>
      <c r="W264">
        <v>4</v>
      </c>
      <c r="X264" t="s">
        <v>184</v>
      </c>
      <c r="Y264" s="2" t="s">
        <v>184</v>
      </c>
      <c r="Z264" s="2" t="s">
        <v>184</v>
      </c>
      <c r="AA264" s="2" t="s">
        <v>184</v>
      </c>
      <c r="AB264">
        <v>5</v>
      </c>
      <c r="AC264">
        <v>0</v>
      </c>
      <c r="AD264">
        <v>0</v>
      </c>
      <c r="AE264" s="2" t="s">
        <v>184</v>
      </c>
      <c r="AF264" s="2" t="s">
        <v>184</v>
      </c>
      <c r="AG264" s="2" t="s">
        <v>185</v>
      </c>
      <c r="AH264" t="s">
        <v>82</v>
      </c>
      <c r="AI264" s="8" t="s">
        <v>183</v>
      </c>
      <c r="AJ264" s="1" t="s">
        <v>184</v>
      </c>
    </row>
    <row r="265" spans="1:36" x14ac:dyDescent="0.3">
      <c r="A265" s="3" t="s">
        <v>7</v>
      </c>
      <c r="B265">
        <v>112214</v>
      </c>
      <c r="C265">
        <v>264</v>
      </c>
      <c r="D265" t="s">
        <v>181</v>
      </c>
      <c r="E265" s="2" t="s">
        <v>184</v>
      </c>
      <c r="F265" s="2" t="s">
        <v>184</v>
      </c>
      <c r="G265" s="2" t="s">
        <v>183</v>
      </c>
      <c r="H265" s="3" t="s">
        <v>183</v>
      </c>
      <c r="I265" s="2" t="s">
        <v>17</v>
      </c>
      <c r="J265" s="2" t="s">
        <v>16</v>
      </c>
      <c r="K265" s="8" t="s">
        <v>183</v>
      </c>
      <c r="L265" s="2"/>
      <c r="M265" s="2" t="s">
        <v>60</v>
      </c>
      <c r="N265" t="s">
        <v>186</v>
      </c>
      <c r="O265" s="3" t="s">
        <v>188</v>
      </c>
      <c r="P265" s="130">
        <v>-1.6512649598545674</v>
      </c>
      <c r="Q265" s="130" t="s">
        <v>203</v>
      </c>
      <c r="R265" s="6" t="s">
        <v>185</v>
      </c>
      <c r="S265" s="2" t="s">
        <v>184</v>
      </c>
      <c r="T265" s="2" t="s">
        <v>184</v>
      </c>
      <c r="U265">
        <v>44</v>
      </c>
      <c r="V265">
        <v>24</v>
      </c>
      <c r="W265">
        <v>0</v>
      </c>
      <c r="X265" t="s">
        <v>184</v>
      </c>
      <c r="Y265" s="2" t="s">
        <v>184</v>
      </c>
      <c r="Z265" s="2" t="s">
        <v>184</v>
      </c>
      <c r="AA265" s="2" t="s">
        <v>184</v>
      </c>
      <c r="AB265">
        <v>3</v>
      </c>
      <c r="AC265">
        <v>0</v>
      </c>
      <c r="AD265">
        <v>0</v>
      </c>
      <c r="AE265" s="2" t="s">
        <v>184</v>
      </c>
      <c r="AF265" s="2" t="s">
        <v>184</v>
      </c>
      <c r="AG265" s="2" t="s">
        <v>183</v>
      </c>
      <c r="AH265" t="s">
        <v>81</v>
      </c>
      <c r="AI265" s="8" t="s">
        <v>183</v>
      </c>
      <c r="AJ265" s="1" t="s">
        <v>184</v>
      </c>
    </row>
    <row r="266" spans="1:36" x14ac:dyDescent="0.3">
      <c r="A266" s="3" t="s">
        <v>7</v>
      </c>
      <c r="B266">
        <v>112222</v>
      </c>
      <c r="C266">
        <v>265</v>
      </c>
      <c r="D266" t="s">
        <v>182</v>
      </c>
      <c r="E266" s="2" t="s">
        <v>184</v>
      </c>
      <c r="F266" s="2" t="s">
        <v>184</v>
      </c>
      <c r="G266" s="2" t="s">
        <v>184</v>
      </c>
      <c r="H266" s="3" t="s">
        <v>183</v>
      </c>
      <c r="I266" s="2" t="s">
        <v>14</v>
      </c>
      <c r="J266" s="2" t="s">
        <v>15</v>
      </c>
      <c r="K266" s="8" t="s">
        <v>184</v>
      </c>
      <c r="L266" s="2"/>
      <c r="M266" s="2" t="s">
        <v>60</v>
      </c>
      <c r="N266" t="s">
        <v>186</v>
      </c>
      <c r="O266" s="2" t="s">
        <v>188</v>
      </c>
      <c r="P266" s="128">
        <v>-0.44736474206626592</v>
      </c>
      <c r="Q266" s="128" t="s">
        <v>203</v>
      </c>
      <c r="R266" s="6" t="s">
        <v>185</v>
      </c>
      <c r="S266" s="2" t="s">
        <v>184</v>
      </c>
      <c r="T266" s="2" t="s">
        <v>183</v>
      </c>
      <c r="U266">
        <v>22</v>
      </c>
      <c r="V266">
        <v>0</v>
      </c>
      <c r="W266">
        <v>10</v>
      </c>
      <c r="X266" t="s">
        <v>184</v>
      </c>
      <c r="Y266" s="2" t="s">
        <v>184</v>
      </c>
      <c r="Z266" s="2" t="s">
        <v>184</v>
      </c>
      <c r="AA266" s="2" t="s">
        <v>184</v>
      </c>
      <c r="AB266">
        <v>14</v>
      </c>
      <c r="AC266">
        <v>5</v>
      </c>
      <c r="AD266">
        <v>0</v>
      </c>
      <c r="AE266" s="2" t="s">
        <v>184</v>
      </c>
      <c r="AF266" s="2" t="s">
        <v>184</v>
      </c>
      <c r="AG266" s="2" t="s">
        <v>183</v>
      </c>
      <c r="AH266" t="s">
        <v>82</v>
      </c>
      <c r="AI266" s="8" t="s">
        <v>183</v>
      </c>
      <c r="AJ266" s="9" t="s">
        <v>184</v>
      </c>
    </row>
    <row r="267" spans="1:36" x14ac:dyDescent="0.3">
      <c r="A267" s="3" t="s">
        <v>7</v>
      </c>
      <c r="B267">
        <v>112227</v>
      </c>
      <c r="C267">
        <v>266</v>
      </c>
      <c r="D267" t="s">
        <v>181</v>
      </c>
      <c r="E267" s="2" t="s">
        <v>183</v>
      </c>
      <c r="F267" s="2" t="s">
        <v>184</v>
      </c>
      <c r="G267" s="2" t="s">
        <v>184</v>
      </c>
      <c r="H267" s="3" t="s">
        <v>183</v>
      </c>
      <c r="I267" s="2" t="s">
        <v>16</v>
      </c>
      <c r="J267" s="2" t="s">
        <v>16</v>
      </c>
      <c r="K267" s="8" t="s">
        <v>183</v>
      </c>
      <c r="L267" s="2"/>
      <c r="M267" s="2" t="s">
        <v>60</v>
      </c>
      <c r="N267" t="s">
        <v>186</v>
      </c>
      <c r="O267" s="2" t="s">
        <v>189</v>
      </c>
      <c r="P267" s="128">
        <v>-0.64583093068850195</v>
      </c>
      <c r="Q267" s="128" t="s">
        <v>203</v>
      </c>
      <c r="R267" s="6" t="s">
        <v>183</v>
      </c>
      <c r="S267" s="2" t="s">
        <v>184</v>
      </c>
      <c r="T267" s="2" t="s">
        <v>183</v>
      </c>
      <c r="U267">
        <v>18</v>
      </c>
      <c r="V267">
        <v>5</v>
      </c>
      <c r="W267">
        <v>3</v>
      </c>
      <c r="X267" t="s">
        <v>183</v>
      </c>
      <c r="Y267" s="2" t="s">
        <v>184</v>
      </c>
      <c r="Z267" s="2" t="s">
        <v>183</v>
      </c>
      <c r="AA267" s="2" t="s">
        <v>184</v>
      </c>
      <c r="AB267">
        <v>4</v>
      </c>
      <c r="AC267">
        <v>1</v>
      </c>
      <c r="AD267">
        <v>0</v>
      </c>
      <c r="AE267" s="2" t="s">
        <v>183</v>
      </c>
      <c r="AF267" s="2" t="s">
        <v>184</v>
      </c>
      <c r="AG267" s="2" t="s">
        <v>184</v>
      </c>
      <c r="AH267" t="s">
        <v>81</v>
      </c>
      <c r="AI267" s="8" t="s">
        <v>183</v>
      </c>
      <c r="AJ267" s="1" t="s">
        <v>184</v>
      </c>
    </row>
    <row r="268" spans="1:36" x14ac:dyDescent="0.3">
      <c r="A268" s="3" t="s">
        <v>7</v>
      </c>
      <c r="B268">
        <v>112297</v>
      </c>
      <c r="C268">
        <v>267</v>
      </c>
      <c r="D268" t="s">
        <v>181</v>
      </c>
      <c r="E268" s="2" t="s">
        <v>183</v>
      </c>
      <c r="F268" s="2" t="s">
        <v>184</v>
      </c>
      <c r="G268" s="2" t="s">
        <v>184</v>
      </c>
      <c r="H268" s="3" t="s">
        <v>183</v>
      </c>
      <c r="I268" s="2" t="s">
        <v>13</v>
      </c>
      <c r="J268" s="2" t="s">
        <v>12</v>
      </c>
      <c r="K268" s="8" t="s">
        <v>183</v>
      </c>
      <c r="L268" s="2" t="s">
        <v>162</v>
      </c>
      <c r="M268" s="2" t="s">
        <v>60</v>
      </c>
      <c r="N268" t="s">
        <v>186</v>
      </c>
      <c r="O268" s="2" t="s">
        <v>188</v>
      </c>
      <c r="P268" s="128">
        <v>-2.5772655840754322</v>
      </c>
      <c r="Q268" s="128" t="s">
        <v>203</v>
      </c>
      <c r="R268" s="6" t="s">
        <v>185</v>
      </c>
      <c r="S268" s="2" t="s">
        <v>184</v>
      </c>
      <c r="T268" s="2" t="s">
        <v>184</v>
      </c>
      <c r="U268">
        <v>59</v>
      </c>
      <c r="V268">
        <v>0</v>
      </c>
      <c r="W268">
        <v>0</v>
      </c>
      <c r="X268" t="s">
        <v>184</v>
      </c>
      <c r="Y268" s="2" t="s">
        <v>184</v>
      </c>
      <c r="Z268" s="2" t="s">
        <v>183</v>
      </c>
      <c r="AA268" s="2" t="s">
        <v>184</v>
      </c>
      <c r="AB268">
        <v>1</v>
      </c>
      <c r="AC268">
        <v>0</v>
      </c>
      <c r="AD268">
        <v>0</v>
      </c>
      <c r="AE268" s="2" t="s">
        <v>184</v>
      </c>
      <c r="AF268" s="2" t="s">
        <v>184</v>
      </c>
      <c r="AG268" s="2" t="s">
        <v>183</v>
      </c>
      <c r="AH268" t="s">
        <v>82</v>
      </c>
      <c r="AI268" s="8" t="s">
        <v>183</v>
      </c>
      <c r="AJ268" s="1" t="s">
        <v>183</v>
      </c>
    </row>
    <row r="269" spans="1:36" hidden="1" x14ac:dyDescent="0.3">
      <c r="A269" s="3" t="s">
        <v>7</v>
      </c>
      <c r="B269">
        <v>112300</v>
      </c>
      <c r="C269">
        <v>268</v>
      </c>
      <c r="D269" t="s">
        <v>182</v>
      </c>
      <c r="E269" s="2" t="s">
        <v>184</v>
      </c>
      <c r="F269" s="2" t="s">
        <v>184</v>
      </c>
      <c r="G269" s="2" t="s">
        <v>184</v>
      </c>
      <c r="H269" s="3" t="s">
        <v>183</v>
      </c>
      <c r="I269" s="2" t="s">
        <v>12</v>
      </c>
      <c r="J269" s="2" t="s">
        <v>12</v>
      </c>
      <c r="K269" s="8" t="s">
        <v>183</v>
      </c>
      <c r="L269" s="2"/>
      <c r="M269" s="2" t="s">
        <v>60</v>
      </c>
      <c r="N269" t="s">
        <v>186</v>
      </c>
      <c r="O269" s="2" t="s">
        <v>189</v>
      </c>
      <c r="P269" s="128">
        <v>-0.49301561216105172</v>
      </c>
      <c r="Q269" s="128" t="s">
        <v>201</v>
      </c>
      <c r="R269" s="6" t="s">
        <v>183</v>
      </c>
      <c r="S269" s="2" t="s">
        <v>184</v>
      </c>
      <c r="T269" s="2" t="s">
        <v>184</v>
      </c>
      <c r="U269">
        <v>69</v>
      </c>
      <c r="V269">
        <v>0</v>
      </c>
      <c r="W269">
        <v>0</v>
      </c>
      <c r="X269" t="s">
        <v>184</v>
      </c>
      <c r="Y269" s="2" t="s">
        <v>184</v>
      </c>
      <c r="Z269" s="2" t="s">
        <v>183</v>
      </c>
      <c r="AA269" s="2" t="s">
        <v>184</v>
      </c>
      <c r="AB269">
        <v>0</v>
      </c>
      <c r="AC269">
        <v>1</v>
      </c>
      <c r="AD269">
        <v>0</v>
      </c>
      <c r="AE269" s="2" t="s">
        <v>184</v>
      </c>
      <c r="AF269" s="2" t="s">
        <v>184</v>
      </c>
      <c r="AG269" s="2" t="s">
        <v>183</v>
      </c>
      <c r="AH269" t="s">
        <v>82</v>
      </c>
      <c r="AI269" s="8" t="s">
        <v>183</v>
      </c>
      <c r="AJ269" s="1" t="s">
        <v>184</v>
      </c>
    </row>
    <row r="270" spans="1:36" x14ac:dyDescent="0.3">
      <c r="A270" s="3" t="s">
        <v>7</v>
      </c>
      <c r="B270">
        <v>112302</v>
      </c>
      <c r="C270">
        <v>269</v>
      </c>
      <c r="D270" t="s">
        <v>181</v>
      </c>
      <c r="E270" s="2" t="s">
        <v>183</v>
      </c>
      <c r="F270" s="2" t="s">
        <v>183</v>
      </c>
      <c r="G270" s="2" t="s">
        <v>184</v>
      </c>
      <c r="H270" s="3" t="s">
        <v>183</v>
      </c>
      <c r="I270" s="2" t="s">
        <v>15</v>
      </c>
      <c r="J270" s="2" t="s">
        <v>12</v>
      </c>
      <c r="K270" s="8" t="s">
        <v>184</v>
      </c>
      <c r="L270" s="2"/>
      <c r="M270" s="2" t="s">
        <v>60</v>
      </c>
      <c r="N270" t="s">
        <v>186</v>
      </c>
      <c r="O270" s="2" t="s">
        <v>188</v>
      </c>
      <c r="P270" s="128">
        <v>-1.5612235635835527</v>
      </c>
      <c r="Q270" s="128" t="s">
        <v>203</v>
      </c>
      <c r="R270" s="7" t="s">
        <v>184</v>
      </c>
      <c r="S270" s="2" t="s">
        <v>183</v>
      </c>
      <c r="T270" s="2" t="s">
        <v>183</v>
      </c>
      <c r="U270">
        <v>43</v>
      </c>
      <c r="V270">
        <v>12</v>
      </c>
      <c r="W270">
        <v>8</v>
      </c>
      <c r="X270" t="s">
        <v>183</v>
      </c>
      <c r="Y270" s="2" t="s">
        <v>184</v>
      </c>
      <c r="Z270" s="2" t="s">
        <v>184</v>
      </c>
      <c r="AA270" s="2" t="s">
        <v>184</v>
      </c>
      <c r="AB270">
        <v>4</v>
      </c>
      <c r="AC270">
        <v>2</v>
      </c>
      <c r="AD270">
        <v>0</v>
      </c>
      <c r="AE270" s="2" t="s">
        <v>183</v>
      </c>
      <c r="AF270" s="2" t="s">
        <v>184</v>
      </c>
      <c r="AG270" s="2" t="s">
        <v>183</v>
      </c>
      <c r="AH270" t="s">
        <v>80</v>
      </c>
      <c r="AI270" s="8" t="s">
        <v>183</v>
      </c>
      <c r="AJ270" s="1" t="s">
        <v>183</v>
      </c>
    </row>
    <row r="271" spans="1:36" x14ac:dyDescent="0.3">
      <c r="A271" s="3" t="s">
        <v>7</v>
      </c>
      <c r="B271">
        <v>112305</v>
      </c>
      <c r="C271">
        <v>270</v>
      </c>
      <c r="D271" t="s">
        <v>181</v>
      </c>
      <c r="E271" s="2" t="s">
        <v>184</v>
      </c>
      <c r="F271" s="2" t="s">
        <v>184</v>
      </c>
      <c r="G271" s="2" t="s">
        <v>184</v>
      </c>
      <c r="H271" s="3" t="s">
        <v>183</v>
      </c>
      <c r="I271" s="2" t="s">
        <v>12</v>
      </c>
      <c r="J271" s="2" t="s">
        <v>16</v>
      </c>
      <c r="K271" s="8" t="s">
        <v>184</v>
      </c>
      <c r="L271" s="2" t="s">
        <v>162</v>
      </c>
      <c r="M271" s="2" t="s">
        <v>60</v>
      </c>
      <c r="N271" t="s">
        <v>187</v>
      </c>
      <c r="O271" s="2" t="s">
        <v>189</v>
      </c>
      <c r="P271" s="128">
        <v>-4.557308366465735</v>
      </c>
      <c r="Q271" s="128" t="s">
        <v>203</v>
      </c>
      <c r="R271" s="7" t="s">
        <v>184</v>
      </c>
      <c r="S271" s="2" t="s">
        <v>184</v>
      </c>
      <c r="T271" s="2" t="s">
        <v>184</v>
      </c>
      <c r="U271">
        <v>25</v>
      </c>
      <c r="V271">
        <v>30</v>
      </c>
      <c r="W271">
        <v>6</v>
      </c>
      <c r="X271" t="s">
        <v>183</v>
      </c>
      <c r="Y271" s="2" t="s">
        <v>183</v>
      </c>
      <c r="Z271" s="2" t="s">
        <v>184</v>
      </c>
      <c r="AA271" s="2" t="s">
        <v>184</v>
      </c>
      <c r="AB271">
        <v>4</v>
      </c>
      <c r="AC271">
        <v>0</v>
      </c>
      <c r="AD271">
        <v>0</v>
      </c>
      <c r="AE271" s="2" t="s">
        <v>184</v>
      </c>
      <c r="AF271" s="2" t="s">
        <v>184</v>
      </c>
      <c r="AG271" s="2" t="s">
        <v>185</v>
      </c>
      <c r="AH271" t="s">
        <v>82</v>
      </c>
      <c r="AI271" s="8" t="s">
        <v>183</v>
      </c>
      <c r="AJ271" s="1" t="s">
        <v>184</v>
      </c>
    </row>
    <row r="272" spans="1:36" x14ac:dyDescent="0.3">
      <c r="A272" s="3" t="s">
        <v>7</v>
      </c>
      <c r="B272">
        <v>112318</v>
      </c>
      <c r="C272">
        <v>271</v>
      </c>
      <c r="D272" t="s">
        <v>182</v>
      </c>
      <c r="E272" s="2" t="s">
        <v>183</v>
      </c>
      <c r="F272" s="2" t="s">
        <v>184</v>
      </c>
      <c r="G272" s="2" t="s">
        <v>184</v>
      </c>
      <c r="H272" s="3" t="s">
        <v>183</v>
      </c>
      <c r="I272" s="2" t="s">
        <v>14</v>
      </c>
      <c r="J272" s="2" t="s">
        <v>15</v>
      </c>
      <c r="K272" s="8" t="s">
        <v>183</v>
      </c>
      <c r="L272" s="2" t="s">
        <v>60</v>
      </c>
      <c r="M272" s="2"/>
      <c r="N272" t="s">
        <v>186</v>
      </c>
      <c r="O272" s="3" t="s">
        <v>188</v>
      </c>
      <c r="P272" s="130">
        <v>0.10020597895674442</v>
      </c>
      <c r="Q272" s="130" t="s">
        <v>203</v>
      </c>
      <c r="R272" s="7" t="s">
        <v>183</v>
      </c>
      <c r="S272" s="2" t="s">
        <v>183</v>
      </c>
      <c r="T272" s="2" t="s">
        <v>184</v>
      </c>
      <c r="U272">
        <v>0</v>
      </c>
      <c r="V272">
        <v>0</v>
      </c>
      <c r="W272">
        <v>1</v>
      </c>
      <c r="X272" t="s">
        <v>183</v>
      </c>
      <c r="Y272" s="2" t="s">
        <v>183</v>
      </c>
      <c r="Z272" s="2" t="s">
        <v>183</v>
      </c>
      <c r="AA272" s="2" t="s">
        <v>184</v>
      </c>
      <c r="AB272">
        <v>2</v>
      </c>
      <c r="AC272">
        <v>2</v>
      </c>
      <c r="AD272">
        <v>0</v>
      </c>
      <c r="AE272" s="2" t="s">
        <v>184</v>
      </c>
      <c r="AF272" s="2" t="s">
        <v>184</v>
      </c>
      <c r="AG272" s="2" t="s">
        <v>183</v>
      </c>
      <c r="AH272" t="s">
        <v>82</v>
      </c>
      <c r="AI272" t="s">
        <v>183</v>
      </c>
      <c r="AJ272" s="1" t="s">
        <v>184</v>
      </c>
    </row>
    <row r="273" spans="1:36" hidden="1" x14ac:dyDescent="0.3">
      <c r="A273" s="3" t="s">
        <v>7</v>
      </c>
      <c r="B273">
        <v>112350</v>
      </c>
      <c r="C273">
        <v>272</v>
      </c>
      <c r="D273" t="s">
        <v>182</v>
      </c>
      <c r="E273" s="2" t="s">
        <v>184</v>
      </c>
      <c r="F273" s="2" t="s">
        <v>184</v>
      </c>
      <c r="G273" s="2" t="s">
        <v>184</v>
      </c>
      <c r="H273" s="2" t="s">
        <v>183</v>
      </c>
      <c r="I273" s="2" t="s">
        <v>14</v>
      </c>
      <c r="J273" s="2" t="s">
        <v>16</v>
      </c>
      <c r="K273" s="8" t="s">
        <v>183</v>
      </c>
      <c r="L273" s="2"/>
      <c r="M273" s="2" t="s">
        <v>61</v>
      </c>
      <c r="N273" t="s">
        <v>186</v>
      </c>
      <c r="O273" s="2" t="s">
        <v>188</v>
      </c>
      <c r="P273" s="128">
        <v>-1.8426068802759372</v>
      </c>
      <c r="Q273" s="128" t="s">
        <v>201</v>
      </c>
      <c r="R273" s="6" t="s">
        <v>183</v>
      </c>
      <c r="S273" s="2" t="s">
        <v>184</v>
      </c>
      <c r="T273" s="2" t="s">
        <v>184</v>
      </c>
      <c r="U273">
        <v>16</v>
      </c>
      <c r="V273">
        <v>52</v>
      </c>
      <c r="W273">
        <v>24</v>
      </c>
      <c r="X273" t="s">
        <v>184</v>
      </c>
      <c r="Y273" s="2" t="s">
        <v>184</v>
      </c>
      <c r="Z273" s="2" t="s">
        <v>184</v>
      </c>
      <c r="AA273" s="2" t="s">
        <v>184</v>
      </c>
      <c r="AB273">
        <v>15</v>
      </c>
      <c r="AC273">
        <v>6</v>
      </c>
      <c r="AD273">
        <v>0</v>
      </c>
      <c r="AE273" s="2" t="s">
        <v>183</v>
      </c>
      <c r="AF273" s="2" t="s">
        <v>185</v>
      </c>
      <c r="AG273" s="2" t="s">
        <v>185</v>
      </c>
      <c r="AH273" t="s">
        <v>81</v>
      </c>
      <c r="AI273" s="8" t="s">
        <v>184</v>
      </c>
      <c r="AJ273" s="9" t="s">
        <v>184</v>
      </c>
    </row>
    <row r="274" spans="1:36" x14ac:dyDescent="0.3">
      <c r="A274" s="3" t="s">
        <v>7</v>
      </c>
      <c r="B274">
        <v>112372</v>
      </c>
      <c r="C274">
        <v>273</v>
      </c>
      <c r="D274" t="s">
        <v>182</v>
      </c>
      <c r="E274" s="2" t="s">
        <v>184</v>
      </c>
      <c r="F274" s="2" t="s">
        <v>184</v>
      </c>
      <c r="G274" s="2" t="s">
        <v>184</v>
      </c>
      <c r="H274" s="3" t="s">
        <v>183</v>
      </c>
      <c r="I274" s="2" t="s">
        <v>16</v>
      </c>
      <c r="J274" s="2" t="s">
        <v>15</v>
      </c>
      <c r="K274" s="8" t="s">
        <v>183</v>
      </c>
      <c r="L274" s="2"/>
      <c r="M274" s="2" t="s">
        <v>60</v>
      </c>
      <c r="N274" t="s">
        <v>186</v>
      </c>
      <c r="O274" s="2" t="s">
        <v>188</v>
      </c>
      <c r="P274" s="128">
        <v>-0.62276554030676967</v>
      </c>
      <c r="Q274" s="128" t="s">
        <v>203</v>
      </c>
      <c r="R274" s="6" t="s">
        <v>184</v>
      </c>
      <c r="S274" s="2" t="s">
        <v>184</v>
      </c>
      <c r="T274" s="2" t="s">
        <v>183</v>
      </c>
      <c r="U274">
        <v>1</v>
      </c>
      <c r="V274">
        <v>0</v>
      </c>
      <c r="W274">
        <v>7</v>
      </c>
      <c r="X274" t="s">
        <v>184</v>
      </c>
      <c r="Y274" s="2" t="s">
        <v>184</v>
      </c>
      <c r="Z274" s="2" t="s">
        <v>184</v>
      </c>
      <c r="AA274" s="2" t="s">
        <v>184</v>
      </c>
      <c r="AB274">
        <v>0</v>
      </c>
      <c r="AC274">
        <v>0</v>
      </c>
      <c r="AD274">
        <v>0</v>
      </c>
      <c r="AE274" s="2" t="s">
        <v>184</v>
      </c>
      <c r="AF274" s="2" t="s">
        <v>184</v>
      </c>
      <c r="AG274" s="2" t="s">
        <v>183</v>
      </c>
      <c r="AH274" t="s">
        <v>81</v>
      </c>
      <c r="AI274" s="8" t="s">
        <v>183</v>
      </c>
      <c r="AJ274" s="9" t="s">
        <v>183</v>
      </c>
    </row>
    <row r="275" spans="1:36" hidden="1" x14ac:dyDescent="0.3">
      <c r="A275" s="3" t="s">
        <v>7</v>
      </c>
      <c r="B275">
        <v>112414</v>
      </c>
      <c r="C275">
        <v>274</v>
      </c>
      <c r="D275" t="s">
        <v>182</v>
      </c>
      <c r="E275" s="2" t="s">
        <v>183</v>
      </c>
      <c r="F275" s="2" t="s">
        <v>183</v>
      </c>
      <c r="G275" s="2" t="s">
        <v>184</v>
      </c>
      <c r="H275" s="2" t="s">
        <v>183</v>
      </c>
      <c r="I275" s="2" t="s">
        <v>16</v>
      </c>
      <c r="J275" s="2" t="s">
        <v>13</v>
      </c>
      <c r="K275" s="8" t="s">
        <v>183</v>
      </c>
      <c r="L275" s="2"/>
      <c r="M275" s="2" t="s">
        <v>61</v>
      </c>
      <c r="N275" t="s">
        <v>186</v>
      </c>
      <c r="O275" s="2" t="s">
        <v>188</v>
      </c>
      <c r="P275" s="128">
        <v>-0.12658844150153367</v>
      </c>
      <c r="Q275" s="128" t="s">
        <v>201</v>
      </c>
      <c r="R275" s="6" t="s">
        <v>183</v>
      </c>
      <c r="S275" s="2" t="s">
        <v>183</v>
      </c>
      <c r="T275" s="2" t="s">
        <v>183</v>
      </c>
      <c r="U275">
        <v>38</v>
      </c>
      <c r="V275">
        <v>0</v>
      </c>
      <c r="W275">
        <v>5</v>
      </c>
      <c r="X275" t="s">
        <v>183</v>
      </c>
      <c r="Y275" s="2" t="s">
        <v>184</v>
      </c>
      <c r="Z275" s="2" t="s">
        <v>183</v>
      </c>
      <c r="AA275" s="2" t="s">
        <v>183</v>
      </c>
      <c r="AB275">
        <v>7</v>
      </c>
      <c r="AC275">
        <v>6</v>
      </c>
      <c r="AD275">
        <v>0</v>
      </c>
      <c r="AE275" s="2" t="s">
        <v>183</v>
      </c>
      <c r="AF275" s="2" t="s">
        <v>184</v>
      </c>
      <c r="AG275" s="2" t="s">
        <v>185</v>
      </c>
      <c r="AH275" t="s">
        <v>81</v>
      </c>
      <c r="AI275" s="8" t="s">
        <v>184</v>
      </c>
      <c r="AJ275" s="9" t="s">
        <v>184</v>
      </c>
    </row>
    <row r="276" spans="1:36" hidden="1" x14ac:dyDescent="0.3">
      <c r="A276" s="2" t="s">
        <v>8</v>
      </c>
      <c r="B276">
        <v>112432</v>
      </c>
      <c r="C276">
        <v>275</v>
      </c>
      <c r="D276" t="s">
        <v>181</v>
      </c>
      <c r="E276" s="2" t="s">
        <v>183</v>
      </c>
      <c r="F276" s="2" t="s">
        <v>184</v>
      </c>
      <c r="G276" s="2" t="s">
        <v>184</v>
      </c>
      <c r="H276" s="3" t="s">
        <v>183</v>
      </c>
      <c r="I276" s="2" t="s">
        <v>16</v>
      </c>
      <c r="J276" s="2" t="s">
        <v>13</v>
      </c>
      <c r="K276" s="8" t="s">
        <v>183</v>
      </c>
      <c r="L276" s="2"/>
      <c r="M276" s="2" t="s">
        <v>60</v>
      </c>
      <c r="N276" t="s">
        <v>186</v>
      </c>
      <c r="O276" s="3" t="s">
        <v>188</v>
      </c>
      <c r="P276" s="130">
        <v>-1.2329656067488644</v>
      </c>
      <c r="Q276" s="130" t="s">
        <v>201</v>
      </c>
      <c r="R276" s="7" t="s">
        <v>183</v>
      </c>
      <c r="S276" s="2" t="s">
        <v>184</v>
      </c>
      <c r="T276" s="2" t="s">
        <v>183</v>
      </c>
      <c r="U276">
        <v>29</v>
      </c>
      <c r="V276">
        <v>0</v>
      </c>
      <c r="W276">
        <v>6</v>
      </c>
      <c r="X276" t="s">
        <v>184</v>
      </c>
      <c r="Y276" s="2" t="s">
        <v>184</v>
      </c>
      <c r="Z276" s="2" t="s">
        <v>184</v>
      </c>
      <c r="AA276" s="2" t="s">
        <v>184</v>
      </c>
      <c r="AB276">
        <v>4</v>
      </c>
      <c r="AC276">
        <v>2</v>
      </c>
      <c r="AD276">
        <v>0</v>
      </c>
      <c r="AE276" s="2" t="s">
        <v>184</v>
      </c>
      <c r="AF276" s="2" t="s">
        <v>183</v>
      </c>
      <c r="AG276" s="2" t="s">
        <v>184</v>
      </c>
      <c r="AH276" t="s">
        <v>82</v>
      </c>
      <c r="AI276" s="8" t="s">
        <v>183</v>
      </c>
      <c r="AJ276" s="9" t="s">
        <v>184</v>
      </c>
    </row>
    <row r="277" spans="1:36" x14ac:dyDescent="0.3">
      <c r="A277" s="3" t="s">
        <v>7</v>
      </c>
      <c r="B277">
        <v>112443</v>
      </c>
      <c r="C277">
        <v>276</v>
      </c>
      <c r="D277" t="s">
        <v>181</v>
      </c>
      <c r="E277" s="2" t="s">
        <v>184</v>
      </c>
      <c r="F277" s="2" t="s">
        <v>184</v>
      </c>
      <c r="G277" s="2" t="s">
        <v>184</v>
      </c>
      <c r="H277" s="3" t="s">
        <v>183</v>
      </c>
      <c r="I277" s="2" t="s">
        <v>12</v>
      </c>
      <c r="J277" s="2" t="s">
        <v>13</v>
      </c>
      <c r="K277" s="8" t="s">
        <v>183</v>
      </c>
      <c r="L277" s="2"/>
      <c r="M277" s="2" t="s">
        <v>60</v>
      </c>
      <c r="N277" t="s">
        <v>186</v>
      </c>
      <c r="O277" s="2" t="s">
        <v>188</v>
      </c>
      <c r="P277" s="128">
        <v>-1.7513491497810811</v>
      </c>
      <c r="Q277" s="128" t="s">
        <v>203</v>
      </c>
      <c r="R277" s="7" t="s">
        <v>183</v>
      </c>
      <c r="S277" s="2" t="s">
        <v>184</v>
      </c>
      <c r="T277" s="2" t="s">
        <v>184</v>
      </c>
      <c r="U277">
        <v>54</v>
      </c>
      <c r="V277">
        <v>9</v>
      </c>
      <c r="W277">
        <v>18</v>
      </c>
      <c r="X277" t="s">
        <v>184</v>
      </c>
      <c r="Y277" s="2" t="s">
        <v>184</v>
      </c>
      <c r="Z277" s="2" t="s">
        <v>184</v>
      </c>
      <c r="AA277" s="2" t="s">
        <v>184</v>
      </c>
      <c r="AB277">
        <v>17</v>
      </c>
      <c r="AC277">
        <v>4</v>
      </c>
      <c r="AD277">
        <v>0</v>
      </c>
      <c r="AE277" s="2" t="s">
        <v>184</v>
      </c>
      <c r="AF277" s="2" t="s">
        <v>185</v>
      </c>
      <c r="AG277" s="2" t="s">
        <v>185</v>
      </c>
      <c r="AH277" t="s">
        <v>81</v>
      </c>
      <c r="AI277" s="8" t="s">
        <v>184</v>
      </c>
      <c r="AJ277" s="9" t="s">
        <v>184</v>
      </c>
    </row>
    <row r="278" spans="1:36" x14ac:dyDescent="0.3">
      <c r="A278" s="3" t="s">
        <v>7</v>
      </c>
      <c r="B278">
        <v>112463</v>
      </c>
      <c r="C278">
        <v>277</v>
      </c>
      <c r="D278" t="s">
        <v>182</v>
      </c>
      <c r="E278" s="2" t="s">
        <v>184</v>
      </c>
      <c r="F278" s="2" t="s">
        <v>184</v>
      </c>
      <c r="G278" s="2" t="s">
        <v>184</v>
      </c>
      <c r="H278" s="3" t="s">
        <v>183</v>
      </c>
      <c r="I278" s="2" t="s">
        <v>16</v>
      </c>
      <c r="J278" s="2" t="s">
        <v>12</v>
      </c>
      <c r="K278" s="8" t="s">
        <v>183</v>
      </c>
      <c r="L278" s="2"/>
      <c r="M278" s="2" t="s">
        <v>60</v>
      </c>
      <c r="N278" t="s">
        <v>186</v>
      </c>
      <c r="O278" s="2" t="s">
        <v>188</v>
      </c>
      <c r="P278" s="128">
        <v>-0.52192553241064354</v>
      </c>
      <c r="Q278" s="128" t="s">
        <v>203</v>
      </c>
      <c r="R278" s="7" t="s">
        <v>185</v>
      </c>
      <c r="S278" s="2" t="s">
        <v>184</v>
      </c>
      <c r="T278" s="2" t="s">
        <v>183</v>
      </c>
      <c r="U278">
        <v>42</v>
      </c>
      <c r="V278">
        <v>29</v>
      </c>
      <c r="W278">
        <v>17</v>
      </c>
      <c r="X278" t="s">
        <v>184</v>
      </c>
      <c r="Y278" s="2" t="s">
        <v>184</v>
      </c>
      <c r="Z278" s="2" t="s">
        <v>184</v>
      </c>
      <c r="AA278" s="2" t="s">
        <v>184</v>
      </c>
      <c r="AB278">
        <v>3</v>
      </c>
      <c r="AC278">
        <v>0</v>
      </c>
      <c r="AD278">
        <v>0</v>
      </c>
      <c r="AE278" s="2" t="s">
        <v>184</v>
      </c>
      <c r="AF278" s="2" t="s">
        <v>184</v>
      </c>
      <c r="AG278" s="2" t="s">
        <v>185</v>
      </c>
      <c r="AH278" t="s">
        <v>81</v>
      </c>
      <c r="AI278" s="8" t="s">
        <v>183</v>
      </c>
      <c r="AJ278" s="1" t="s">
        <v>183</v>
      </c>
    </row>
    <row r="279" spans="1:36" x14ac:dyDescent="0.3">
      <c r="A279" s="3" t="s">
        <v>7</v>
      </c>
      <c r="B279">
        <v>112464</v>
      </c>
      <c r="C279">
        <v>278</v>
      </c>
      <c r="D279" t="s">
        <v>181</v>
      </c>
      <c r="E279" s="2" t="s">
        <v>184</v>
      </c>
      <c r="F279" s="2" t="s">
        <v>184</v>
      </c>
      <c r="G279" s="2" t="s">
        <v>184</v>
      </c>
      <c r="H279" s="3" t="s">
        <v>183</v>
      </c>
      <c r="I279" s="2" t="s">
        <v>16</v>
      </c>
      <c r="J279" s="2" t="s">
        <v>12</v>
      </c>
      <c r="K279" s="8" t="s">
        <v>183</v>
      </c>
      <c r="L279" s="2"/>
      <c r="M279" s="2" t="s">
        <v>60</v>
      </c>
      <c r="N279" t="s">
        <v>186</v>
      </c>
      <c r="O279" s="2" t="s">
        <v>189</v>
      </c>
      <c r="P279" s="128">
        <v>-1.4166550165431753</v>
      </c>
      <c r="Q279" s="128" t="s">
        <v>203</v>
      </c>
      <c r="R279" s="7" t="s">
        <v>185</v>
      </c>
      <c r="S279" s="2" t="s">
        <v>184</v>
      </c>
      <c r="T279" s="2" t="s">
        <v>183</v>
      </c>
      <c r="U279">
        <v>32</v>
      </c>
      <c r="V279">
        <v>0</v>
      </c>
      <c r="W279">
        <v>2</v>
      </c>
      <c r="X279" t="s">
        <v>183</v>
      </c>
      <c r="Y279" s="2" t="s">
        <v>184</v>
      </c>
      <c r="Z279" s="2" t="s">
        <v>184</v>
      </c>
      <c r="AA279" s="2" t="s">
        <v>184</v>
      </c>
      <c r="AB279">
        <v>0</v>
      </c>
      <c r="AC279">
        <v>0</v>
      </c>
      <c r="AD279">
        <v>0</v>
      </c>
      <c r="AE279" s="2" t="s">
        <v>184</v>
      </c>
      <c r="AF279" s="2" t="s">
        <v>184</v>
      </c>
      <c r="AG279" s="2" t="s">
        <v>184</v>
      </c>
      <c r="AH279" t="s">
        <v>81</v>
      </c>
      <c r="AI279" s="8" t="s">
        <v>183</v>
      </c>
      <c r="AJ279" s="9" t="s">
        <v>184</v>
      </c>
    </row>
    <row r="280" spans="1:36" x14ac:dyDescent="0.3">
      <c r="A280" s="2" t="s">
        <v>8</v>
      </c>
      <c r="B280">
        <v>112468</v>
      </c>
      <c r="C280">
        <v>279</v>
      </c>
      <c r="D280" t="s">
        <v>181</v>
      </c>
      <c r="E280" s="2" t="s">
        <v>183</v>
      </c>
      <c r="F280" s="2" t="s">
        <v>184</v>
      </c>
      <c r="G280" s="2" t="s">
        <v>184</v>
      </c>
      <c r="H280" s="3" t="s">
        <v>183</v>
      </c>
      <c r="I280" s="2" t="s">
        <v>13</v>
      </c>
      <c r="J280" s="2" t="s">
        <v>14</v>
      </c>
      <c r="K280" s="8" t="s">
        <v>183</v>
      </c>
      <c r="L280" s="2" t="s">
        <v>162</v>
      </c>
      <c r="M280" s="2" t="s">
        <v>60</v>
      </c>
      <c r="N280" t="s">
        <v>187</v>
      </c>
      <c r="O280" s="2" t="s">
        <v>188</v>
      </c>
      <c r="P280" s="128">
        <v>-2.0144016042293318</v>
      </c>
      <c r="Q280" s="128" t="s">
        <v>203</v>
      </c>
      <c r="R280" s="6" t="s">
        <v>183</v>
      </c>
      <c r="S280" s="2" t="s">
        <v>183</v>
      </c>
      <c r="T280" s="2" t="s">
        <v>184</v>
      </c>
      <c r="U280">
        <v>77</v>
      </c>
      <c r="V280">
        <v>22</v>
      </c>
      <c r="W280">
        <v>91</v>
      </c>
      <c r="X280" t="s">
        <v>184</v>
      </c>
      <c r="Y280" s="2" t="s">
        <v>184</v>
      </c>
      <c r="Z280" s="2" t="s">
        <v>183</v>
      </c>
      <c r="AA280" s="2" t="s">
        <v>184</v>
      </c>
      <c r="AB280">
        <v>20</v>
      </c>
      <c r="AC280">
        <v>8</v>
      </c>
      <c r="AD280">
        <v>0</v>
      </c>
      <c r="AE280" s="2" t="s">
        <v>184</v>
      </c>
      <c r="AF280" s="2" t="s">
        <v>184</v>
      </c>
      <c r="AG280" s="2" t="s">
        <v>183</v>
      </c>
      <c r="AH280" t="s">
        <v>82</v>
      </c>
      <c r="AI280" s="8" t="s">
        <v>183</v>
      </c>
      <c r="AJ280" s="1" t="s">
        <v>183</v>
      </c>
    </row>
    <row r="281" spans="1:36" x14ac:dyDescent="0.3">
      <c r="A281" s="3" t="s">
        <v>7</v>
      </c>
      <c r="B281">
        <v>112512</v>
      </c>
      <c r="C281">
        <v>280</v>
      </c>
      <c r="D281" t="s">
        <v>181</v>
      </c>
      <c r="E281" s="2" t="s">
        <v>183</v>
      </c>
      <c r="F281" s="2" t="s">
        <v>183</v>
      </c>
      <c r="G281" s="2" t="s">
        <v>184</v>
      </c>
      <c r="H281" s="2" t="s">
        <v>183</v>
      </c>
      <c r="I281" s="2" t="s">
        <v>13</v>
      </c>
      <c r="J281" s="2" t="s">
        <v>15</v>
      </c>
      <c r="K281" s="8" t="s">
        <v>183</v>
      </c>
      <c r="L281" s="2"/>
      <c r="M281" s="2" t="s">
        <v>60</v>
      </c>
      <c r="N281" t="s">
        <v>187</v>
      </c>
      <c r="O281" s="2" t="s">
        <v>189</v>
      </c>
      <c r="P281" s="128">
        <v>-1.5899098458942131</v>
      </c>
      <c r="Q281" s="128" t="s">
        <v>203</v>
      </c>
      <c r="R281" s="6" t="s">
        <v>183</v>
      </c>
      <c r="S281" s="2" t="s">
        <v>183</v>
      </c>
      <c r="T281" s="2" t="s">
        <v>183</v>
      </c>
      <c r="U281">
        <v>31</v>
      </c>
      <c r="V281">
        <v>0</v>
      </c>
      <c r="W281">
        <v>12</v>
      </c>
      <c r="X281" t="s">
        <v>184</v>
      </c>
      <c r="Y281" s="2" t="s">
        <v>184</v>
      </c>
      <c r="Z281" s="2" t="s">
        <v>183</v>
      </c>
      <c r="AA281" s="2" t="s">
        <v>183</v>
      </c>
      <c r="AB281">
        <v>16</v>
      </c>
      <c r="AC281">
        <v>1</v>
      </c>
      <c r="AD281">
        <v>0</v>
      </c>
      <c r="AE281" s="2" t="s">
        <v>184</v>
      </c>
      <c r="AF281" s="2" t="s">
        <v>184</v>
      </c>
      <c r="AG281" s="2" t="s">
        <v>184</v>
      </c>
      <c r="AH281" t="s">
        <v>82</v>
      </c>
      <c r="AI281" s="8" t="s">
        <v>183</v>
      </c>
      <c r="AJ281" s="9" t="s">
        <v>183</v>
      </c>
    </row>
    <row r="282" spans="1:36" x14ac:dyDescent="0.3">
      <c r="A282" s="3" t="s">
        <v>7</v>
      </c>
      <c r="B282">
        <v>112518</v>
      </c>
      <c r="C282">
        <v>281</v>
      </c>
      <c r="D282" t="s">
        <v>181</v>
      </c>
      <c r="E282" s="2" t="s">
        <v>183</v>
      </c>
      <c r="F282" s="2" t="s">
        <v>184</v>
      </c>
      <c r="G282" s="2" t="s">
        <v>184</v>
      </c>
      <c r="H282" s="3" t="s">
        <v>183</v>
      </c>
      <c r="I282" s="2" t="s">
        <v>16</v>
      </c>
      <c r="J282" s="2" t="s">
        <v>12</v>
      </c>
      <c r="K282" s="8" t="s">
        <v>183</v>
      </c>
      <c r="L282" s="2" t="s">
        <v>61</v>
      </c>
      <c r="M282" s="2"/>
      <c r="N282" t="s">
        <v>187</v>
      </c>
      <c r="O282" s="3" t="s">
        <v>188</v>
      </c>
      <c r="P282" s="130">
        <v>0.69270449521002198</v>
      </c>
      <c r="Q282" s="130" t="s">
        <v>203</v>
      </c>
      <c r="R282" s="7" t="s">
        <v>183</v>
      </c>
      <c r="S282" s="2" t="s">
        <v>183</v>
      </c>
      <c r="T282" s="2" t="s">
        <v>183</v>
      </c>
      <c r="U282">
        <v>61</v>
      </c>
      <c r="V282">
        <v>0</v>
      </c>
      <c r="W282">
        <v>95</v>
      </c>
      <c r="X282" t="s">
        <v>184</v>
      </c>
      <c r="Y282" s="2" t="s">
        <v>184</v>
      </c>
      <c r="Z282" s="2" t="s">
        <v>184</v>
      </c>
      <c r="AA282" s="2" t="s">
        <v>184</v>
      </c>
      <c r="AB282">
        <v>18</v>
      </c>
      <c r="AC282">
        <v>4</v>
      </c>
      <c r="AD282">
        <v>0</v>
      </c>
      <c r="AE282" s="2" t="s">
        <v>183</v>
      </c>
      <c r="AF282" s="2" t="s">
        <v>183</v>
      </c>
      <c r="AG282" s="2" t="s">
        <v>184</v>
      </c>
      <c r="AH282" t="s">
        <v>82</v>
      </c>
      <c r="AI282" s="8" t="s">
        <v>183</v>
      </c>
      <c r="AJ282" s="1" t="s">
        <v>183</v>
      </c>
    </row>
    <row r="283" spans="1:36" x14ac:dyDescent="0.3">
      <c r="A283" s="3" t="s">
        <v>7</v>
      </c>
      <c r="B283">
        <v>112576</v>
      </c>
      <c r="C283">
        <v>282</v>
      </c>
      <c r="D283" t="s">
        <v>182</v>
      </c>
      <c r="E283" s="2" t="s">
        <v>183</v>
      </c>
      <c r="F283" s="2" t="s">
        <v>184</v>
      </c>
      <c r="G283" s="2" t="s">
        <v>183</v>
      </c>
      <c r="H283" s="3" t="s">
        <v>183</v>
      </c>
      <c r="I283" s="2" t="s">
        <v>16</v>
      </c>
      <c r="J283" s="2" t="s">
        <v>14</v>
      </c>
      <c r="K283" s="8" t="s">
        <v>183</v>
      </c>
      <c r="L283" s="2" t="s">
        <v>162</v>
      </c>
      <c r="M283" s="2" t="s">
        <v>60</v>
      </c>
      <c r="N283" t="s">
        <v>186</v>
      </c>
      <c r="O283" s="2" t="s">
        <v>188</v>
      </c>
      <c r="P283" s="128">
        <v>-3.3328283593394938</v>
      </c>
      <c r="Q283" s="128" t="s">
        <v>203</v>
      </c>
      <c r="R283" s="6" t="s">
        <v>185</v>
      </c>
      <c r="S283" s="2" t="s">
        <v>183</v>
      </c>
      <c r="T283" s="2" t="s">
        <v>183</v>
      </c>
      <c r="U283">
        <v>44</v>
      </c>
      <c r="V283">
        <v>0</v>
      </c>
      <c r="W283">
        <v>3</v>
      </c>
      <c r="X283" t="s">
        <v>183</v>
      </c>
      <c r="Y283" s="2" t="s">
        <v>184</v>
      </c>
      <c r="Z283" s="2" t="s">
        <v>184</v>
      </c>
      <c r="AA283" s="2" t="s">
        <v>184</v>
      </c>
      <c r="AB283">
        <v>7</v>
      </c>
      <c r="AC283">
        <v>1</v>
      </c>
      <c r="AD283">
        <v>0</v>
      </c>
      <c r="AE283" s="2" t="s">
        <v>183</v>
      </c>
      <c r="AF283" s="2" t="s">
        <v>184</v>
      </c>
      <c r="AG283" s="2" t="s">
        <v>185</v>
      </c>
      <c r="AH283" t="s">
        <v>82</v>
      </c>
      <c r="AI283" s="8" t="s">
        <v>183</v>
      </c>
      <c r="AJ283" s="1" t="s">
        <v>183</v>
      </c>
    </row>
    <row r="284" spans="1:36" x14ac:dyDescent="0.3">
      <c r="A284" s="2" t="s">
        <v>8</v>
      </c>
      <c r="B284">
        <v>112605</v>
      </c>
      <c r="C284">
        <v>283</v>
      </c>
      <c r="D284" t="s">
        <v>181</v>
      </c>
      <c r="E284" s="2" t="s">
        <v>183</v>
      </c>
      <c r="F284" s="2" t="s">
        <v>183</v>
      </c>
      <c r="G284" s="2" t="s">
        <v>184</v>
      </c>
      <c r="H284" s="2" t="s">
        <v>183</v>
      </c>
      <c r="I284" s="2" t="s">
        <v>16</v>
      </c>
      <c r="J284" s="2" t="s">
        <v>14</v>
      </c>
      <c r="K284" s="8" t="s">
        <v>183</v>
      </c>
      <c r="L284" s="2" t="s">
        <v>162</v>
      </c>
      <c r="M284" s="2" t="s">
        <v>60</v>
      </c>
      <c r="N284" t="s">
        <v>187</v>
      </c>
      <c r="O284" s="2" t="s">
        <v>189</v>
      </c>
      <c r="P284" s="128">
        <v>-2.3176045239640306</v>
      </c>
      <c r="Q284" s="128" t="s">
        <v>203</v>
      </c>
      <c r="R284" s="6" t="s">
        <v>183</v>
      </c>
      <c r="S284" s="2" t="s">
        <v>184</v>
      </c>
      <c r="T284" s="2" t="s">
        <v>184</v>
      </c>
      <c r="U284">
        <v>136</v>
      </c>
      <c r="V284">
        <v>17</v>
      </c>
      <c r="W284">
        <v>250</v>
      </c>
      <c r="X284" t="s">
        <v>184</v>
      </c>
      <c r="Y284" s="2" t="s">
        <v>184</v>
      </c>
      <c r="Z284" s="2" t="s">
        <v>183</v>
      </c>
      <c r="AA284" s="2" t="s">
        <v>183</v>
      </c>
      <c r="AB284">
        <v>20</v>
      </c>
      <c r="AC284">
        <v>3</v>
      </c>
      <c r="AD284">
        <v>0</v>
      </c>
      <c r="AE284" s="2" t="s">
        <v>183</v>
      </c>
      <c r="AF284" s="2" t="s">
        <v>184</v>
      </c>
      <c r="AG284" s="2" t="s">
        <v>183</v>
      </c>
      <c r="AH284" t="s">
        <v>82</v>
      </c>
      <c r="AI284" s="8" t="s">
        <v>183</v>
      </c>
      <c r="AJ284" s="9" t="s">
        <v>183</v>
      </c>
    </row>
    <row r="285" spans="1:36" x14ac:dyDescent="0.3">
      <c r="A285" s="3" t="s">
        <v>7</v>
      </c>
      <c r="B285">
        <v>112612</v>
      </c>
      <c r="C285">
        <v>284</v>
      </c>
      <c r="D285" t="s">
        <v>181</v>
      </c>
      <c r="E285" s="2" t="s">
        <v>183</v>
      </c>
      <c r="F285" s="2" t="s">
        <v>184</v>
      </c>
      <c r="G285" s="2" t="s">
        <v>183</v>
      </c>
      <c r="H285" s="3" t="s">
        <v>183</v>
      </c>
      <c r="I285" s="2" t="s">
        <v>16</v>
      </c>
      <c r="J285" s="2" t="s">
        <v>15</v>
      </c>
      <c r="K285" s="8" t="s">
        <v>183</v>
      </c>
      <c r="L285" s="2"/>
      <c r="M285" s="2" t="s">
        <v>60</v>
      </c>
      <c r="N285" t="s">
        <v>186</v>
      </c>
      <c r="O285" s="2" t="s">
        <v>189</v>
      </c>
      <c r="P285" s="128">
        <v>-0.85872691650339739</v>
      </c>
      <c r="Q285" s="128" t="s">
        <v>203</v>
      </c>
      <c r="R285" s="6" t="s">
        <v>183</v>
      </c>
      <c r="S285" s="2" t="s">
        <v>184</v>
      </c>
      <c r="T285" s="2" t="s">
        <v>184</v>
      </c>
      <c r="U285">
        <v>25</v>
      </c>
      <c r="V285">
        <v>0</v>
      </c>
      <c r="W285">
        <v>1</v>
      </c>
      <c r="X285" t="s">
        <v>184</v>
      </c>
      <c r="Y285" s="2" t="s">
        <v>184</v>
      </c>
      <c r="Z285" s="2" t="s">
        <v>183</v>
      </c>
      <c r="AA285" s="2" t="s">
        <v>184</v>
      </c>
      <c r="AB285">
        <v>8</v>
      </c>
      <c r="AC285">
        <v>4</v>
      </c>
      <c r="AD285">
        <v>0</v>
      </c>
      <c r="AE285" s="2" t="s">
        <v>184</v>
      </c>
      <c r="AF285" s="2" t="s">
        <v>184</v>
      </c>
      <c r="AG285" s="2" t="s">
        <v>185</v>
      </c>
      <c r="AH285" t="s">
        <v>81</v>
      </c>
      <c r="AI285" s="8" t="s">
        <v>183</v>
      </c>
      <c r="AJ285" s="9" t="s">
        <v>183</v>
      </c>
    </row>
    <row r="286" spans="1:36" x14ac:dyDescent="0.3">
      <c r="A286" s="3" t="s">
        <v>7</v>
      </c>
      <c r="B286">
        <v>112657</v>
      </c>
      <c r="C286">
        <v>285</v>
      </c>
      <c r="D286" t="s">
        <v>182</v>
      </c>
      <c r="E286" s="2" t="s">
        <v>184</v>
      </c>
      <c r="F286" s="2" t="s">
        <v>184</v>
      </c>
      <c r="G286" s="2" t="s">
        <v>184</v>
      </c>
      <c r="H286" s="3" t="s">
        <v>183</v>
      </c>
      <c r="I286" s="2" t="s">
        <v>17</v>
      </c>
      <c r="J286" s="2" t="s">
        <v>12</v>
      </c>
      <c r="K286" s="8" t="s">
        <v>183</v>
      </c>
      <c r="L286" s="2"/>
      <c r="M286" s="2" t="s">
        <v>61</v>
      </c>
      <c r="N286" t="s">
        <v>187</v>
      </c>
      <c r="O286" s="3" t="s">
        <v>189</v>
      </c>
      <c r="P286" s="130">
        <v>-0.87108013937282225</v>
      </c>
      <c r="Q286" s="130" t="s">
        <v>203</v>
      </c>
      <c r="R286" s="6" t="s">
        <v>183</v>
      </c>
      <c r="S286" s="2" t="s">
        <v>183</v>
      </c>
      <c r="T286" s="2" t="s">
        <v>183</v>
      </c>
      <c r="U286">
        <v>10</v>
      </c>
      <c r="V286">
        <v>28</v>
      </c>
      <c r="W286">
        <v>0</v>
      </c>
      <c r="X286" t="s">
        <v>184</v>
      </c>
      <c r="Y286" s="2" t="s">
        <v>184</v>
      </c>
      <c r="Z286" s="2" t="s">
        <v>183</v>
      </c>
      <c r="AA286" s="2" t="s">
        <v>184</v>
      </c>
      <c r="AB286">
        <v>0</v>
      </c>
      <c r="AC286">
        <v>0</v>
      </c>
      <c r="AD286">
        <v>0</v>
      </c>
      <c r="AE286" s="2" t="s">
        <v>184</v>
      </c>
      <c r="AF286" s="2" t="s">
        <v>184</v>
      </c>
      <c r="AG286" s="2" t="s">
        <v>183</v>
      </c>
      <c r="AH286" t="s">
        <v>82</v>
      </c>
      <c r="AI286" s="8" t="s">
        <v>183</v>
      </c>
      <c r="AJ286" s="1" t="s">
        <v>183</v>
      </c>
    </row>
    <row r="287" spans="1:36" hidden="1" x14ac:dyDescent="0.3">
      <c r="A287" s="2" t="s">
        <v>8</v>
      </c>
      <c r="B287">
        <v>112671</v>
      </c>
      <c r="C287">
        <v>286</v>
      </c>
      <c r="D287" t="s">
        <v>181</v>
      </c>
      <c r="E287" s="2" t="s">
        <v>184</v>
      </c>
      <c r="F287" s="2" t="s">
        <v>184</v>
      </c>
      <c r="G287" s="2" t="s">
        <v>184</v>
      </c>
      <c r="H287" s="3" t="s">
        <v>183</v>
      </c>
      <c r="I287" s="2" t="s">
        <v>12</v>
      </c>
      <c r="J287" s="2" t="s">
        <v>12</v>
      </c>
      <c r="K287" s="8" t="s">
        <v>183</v>
      </c>
      <c r="L287" s="2"/>
      <c r="M287" s="2" t="s">
        <v>61</v>
      </c>
      <c r="N287" t="s">
        <v>186</v>
      </c>
      <c r="O287" s="2" t="s">
        <v>188</v>
      </c>
      <c r="P287" s="128">
        <v>1.2178368544165152</v>
      </c>
      <c r="Q287" s="128" t="s">
        <v>201</v>
      </c>
      <c r="R287" s="7" t="s">
        <v>183</v>
      </c>
      <c r="S287" s="2" t="s">
        <v>183</v>
      </c>
      <c r="T287" s="2" t="s">
        <v>184</v>
      </c>
      <c r="U287">
        <v>39</v>
      </c>
      <c r="V287">
        <v>25</v>
      </c>
      <c r="W287">
        <v>1</v>
      </c>
      <c r="X287" t="s">
        <v>183</v>
      </c>
      <c r="Y287" s="2" t="s">
        <v>184</v>
      </c>
      <c r="Z287" s="2" t="s">
        <v>184</v>
      </c>
      <c r="AA287" s="2" t="s">
        <v>184</v>
      </c>
      <c r="AB287">
        <v>1</v>
      </c>
      <c r="AC287">
        <v>0</v>
      </c>
      <c r="AD287">
        <v>0</v>
      </c>
      <c r="AE287" s="2" t="s">
        <v>184</v>
      </c>
      <c r="AF287" s="2" t="s">
        <v>184</v>
      </c>
      <c r="AG287" s="2" t="s">
        <v>184</v>
      </c>
      <c r="AH287" t="s">
        <v>82</v>
      </c>
      <c r="AI287" s="8" t="s">
        <v>183</v>
      </c>
      <c r="AJ287" s="1" t="s">
        <v>184</v>
      </c>
    </row>
    <row r="288" spans="1:36" hidden="1" x14ac:dyDescent="0.3">
      <c r="A288" s="2" t="s">
        <v>8</v>
      </c>
      <c r="B288">
        <v>112675</v>
      </c>
      <c r="C288">
        <v>287</v>
      </c>
      <c r="D288" t="s">
        <v>181</v>
      </c>
      <c r="E288" s="2" t="s">
        <v>183</v>
      </c>
      <c r="F288" s="2" t="s">
        <v>184</v>
      </c>
      <c r="G288" s="2" t="s">
        <v>184</v>
      </c>
      <c r="H288" s="3" t="s">
        <v>183</v>
      </c>
      <c r="I288" s="2" t="s">
        <v>12</v>
      </c>
      <c r="J288" s="2" t="s">
        <v>12</v>
      </c>
      <c r="K288" s="8" t="s">
        <v>183</v>
      </c>
      <c r="L288" s="2"/>
      <c r="M288" s="2" t="s">
        <v>61</v>
      </c>
      <c r="N288" t="s">
        <v>186</v>
      </c>
      <c r="O288" s="2" t="s">
        <v>188</v>
      </c>
      <c r="P288" s="128">
        <v>0.23762670330078345</v>
      </c>
      <c r="Q288" s="128" t="s">
        <v>201</v>
      </c>
      <c r="R288" s="7" t="s">
        <v>183</v>
      </c>
      <c r="S288" s="2" t="s">
        <v>184</v>
      </c>
      <c r="T288" s="2" t="s">
        <v>184</v>
      </c>
      <c r="U288">
        <v>41</v>
      </c>
      <c r="V288">
        <v>23</v>
      </c>
      <c r="W288">
        <v>1</v>
      </c>
      <c r="X288" t="s">
        <v>184</v>
      </c>
      <c r="Y288" s="2" t="s">
        <v>184</v>
      </c>
      <c r="Z288" s="2" t="s">
        <v>184</v>
      </c>
      <c r="AA288" s="2" t="s">
        <v>184</v>
      </c>
      <c r="AB288">
        <v>1</v>
      </c>
      <c r="AC288">
        <v>0</v>
      </c>
      <c r="AD288">
        <v>0</v>
      </c>
      <c r="AE288" s="2" t="s">
        <v>184</v>
      </c>
      <c r="AF288" s="2" t="s">
        <v>184</v>
      </c>
      <c r="AG288" s="2" t="s">
        <v>184</v>
      </c>
      <c r="AH288" t="s">
        <v>82</v>
      </c>
      <c r="AI288" s="8" t="s">
        <v>183</v>
      </c>
      <c r="AJ288" s="1" t="s">
        <v>184</v>
      </c>
    </row>
    <row r="289" spans="1:36" x14ac:dyDescent="0.3">
      <c r="A289" s="3" t="s">
        <v>7</v>
      </c>
      <c r="B289">
        <v>112696</v>
      </c>
      <c r="C289">
        <v>288</v>
      </c>
      <c r="D289" t="s">
        <v>181</v>
      </c>
      <c r="E289" s="2" t="s">
        <v>183</v>
      </c>
      <c r="F289" s="2" t="s">
        <v>184</v>
      </c>
      <c r="G289" s="2" t="s">
        <v>184</v>
      </c>
      <c r="H289" s="3" t="s">
        <v>183</v>
      </c>
      <c r="I289" s="2" t="s">
        <v>13</v>
      </c>
      <c r="J289" s="2" t="s">
        <v>15</v>
      </c>
      <c r="K289" s="8" t="s">
        <v>183</v>
      </c>
      <c r="L289" s="2" t="s">
        <v>60</v>
      </c>
      <c r="M289" s="2"/>
      <c r="N289" t="s">
        <v>187</v>
      </c>
      <c r="O289" s="3" t="s">
        <v>189</v>
      </c>
      <c r="P289" s="130">
        <v>-0.42472337096233376</v>
      </c>
      <c r="Q289" s="130" t="s">
        <v>203</v>
      </c>
      <c r="R289" s="6" t="s">
        <v>184</v>
      </c>
      <c r="S289" s="2" t="s">
        <v>183</v>
      </c>
      <c r="T289" s="2" t="s">
        <v>184</v>
      </c>
      <c r="U289">
        <v>15</v>
      </c>
      <c r="V289">
        <v>51</v>
      </c>
      <c r="W289">
        <v>23</v>
      </c>
      <c r="X289" t="s">
        <v>184</v>
      </c>
      <c r="Y289" s="2" t="s">
        <v>183</v>
      </c>
      <c r="Z289" s="2" t="s">
        <v>184</v>
      </c>
      <c r="AA289" s="2" t="s">
        <v>183</v>
      </c>
      <c r="AB289">
        <v>14</v>
      </c>
      <c r="AC289">
        <v>4</v>
      </c>
      <c r="AD289">
        <v>0</v>
      </c>
      <c r="AE289" s="2" t="s">
        <v>184</v>
      </c>
      <c r="AF289" s="2" t="s">
        <v>184</v>
      </c>
      <c r="AG289" s="2" t="s">
        <v>184</v>
      </c>
      <c r="AH289" t="s">
        <v>82</v>
      </c>
      <c r="AI289" s="8" t="s">
        <v>183</v>
      </c>
      <c r="AJ289" s="1" t="s">
        <v>183</v>
      </c>
    </row>
    <row r="290" spans="1:36" x14ac:dyDescent="0.3">
      <c r="A290" s="2" t="s">
        <v>8</v>
      </c>
      <c r="B290">
        <v>112700</v>
      </c>
      <c r="C290">
        <v>289</v>
      </c>
      <c r="D290" t="s">
        <v>181</v>
      </c>
      <c r="E290" s="2" t="s">
        <v>184</v>
      </c>
      <c r="F290" s="2" t="s">
        <v>184</v>
      </c>
      <c r="G290" s="2" t="s">
        <v>184</v>
      </c>
      <c r="H290" s="3" t="s">
        <v>183</v>
      </c>
      <c r="I290" s="2" t="s">
        <v>17</v>
      </c>
      <c r="J290" s="2" t="s">
        <v>14</v>
      </c>
      <c r="K290" s="8" t="s">
        <v>183</v>
      </c>
      <c r="L290" s="2" t="s">
        <v>60</v>
      </c>
      <c r="M290" s="2"/>
      <c r="N290" t="s">
        <v>186</v>
      </c>
      <c r="O290" s="3" t="s">
        <v>188</v>
      </c>
      <c r="P290" s="130">
        <v>1.3026777264376774</v>
      </c>
      <c r="Q290" s="130" t="s">
        <v>203</v>
      </c>
      <c r="R290" s="7" t="s">
        <v>185</v>
      </c>
      <c r="S290" s="2" t="s">
        <v>184</v>
      </c>
      <c r="T290" s="2" t="s">
        <v>184</v>
      </c>
      <c r="U290">
        <v>29</v>
      </c>
      <c r="V290">
        <v>0</v>
      </c>
      <c r="W290">
        <v>21</v>
      </c>
      <c r="X290" t="s">
        <v>184</v>
      </c>
      <c r="Y290" s="2" t="s">
        <v>184</v>
      </c>
      <c r="Z290" s="2" t="s">
        <v>183</v>
      </c>
      <c r="AA290" s="2" t="s">
        <v>184</v>
      </c>
      <c r="AB290">
        <v>14</v>
      </c>
      <c r="AC290">
        <v>3</v>
      </c>
      <c r="AD290">
        <v>0</v>
      </c>
      <c r="AE290" s="2" t="s">
        <v>184</v>
      </c>
      <c r="AF290" s="2" t="s">
        <v>184</v>
      </c>
      <c r="AG290" s="2" t="s">
        <v>183</v>
      </c>
      <c r="AH290" t="s">
        <v>82</v>
      </c>
      <c r="AI290" s="8" t="s">
        <v>183</v>
      </c>
      <c r="AJ290" s="1" t="s">
        <v>184</v>
      </c>
    </row>
    <row r="291" spans="1:36" x14ac:dyDescent="0.3">
      <c r="A291" s="3" t="s">
        <v>7</v>
      </c>
      <c r="B291">
        <v>112701</v>
      </c>
      <c r="C291">
        <v>290</v>
      </c>
      <c r="D291" t="s">
        <v>182</v>
      </c>
      <c r="E291" s="2" t="s">
        <v>184</v>
      </c>
      <c r="F291" s="2" t="s">
        <v>184</v>
      </c>
      <c r="G291" s="2" t="s">
        <v>184</v>
      </c>
      <c r="H291" s="3" t="s">
        <v>183</v>
      </c>
      <c r="I291" s="2" t="s">
        <v>13</v>
      </c>
      <c r="J291" s="2" t="s">
        <v>14</v>
      </c>
      <c r="K291" s="8" t="s">
        <v>184</v>
      </c>
      <c r="L291" s="2" t="s">
        <v>162</v>
      </c>
      <c r="M291" s="2" t="s">
        <v>60</v>
      </c>
      <c r="N291" t="s">
        <v>186</v>
      </c>
      <c r="O291" s="2" t="s">
        <v>189</v>
      </c>
      <c r="P291" s="128">
        <v>-2.1406048763156726</v>
      </c>
      <c r="Q291" s="128" t="s">
        <v>203</v>
      </c>
      <c r="R291" s="6" t="s">
        <v>185</v>
      </c>
      <c r="S291" s="2" t="s">
        <v>184</v>
      </c>
      <c r="T291" s="2" t="s">
        <v>184</v>
      </c>
      <c r="U291">
        <v>28</v>
      </c>
      <c r="V291">
        <v>15</v>
      </c>
      <c r="W291">
        <v>9</v>
      </c>
      <c r="X291" t="s">
        <v>184</v>
      </c>
      <c r="Y291" s="2" t="s">
        <v>184</v>
      </c>
      <c r="Z291" s="2" t="s">
        <v>184</v>
      </c>
      <c r="AA291" s="2" t="s">
        <v>184</v>
      </c>
      <c r="AB291">
        <v>7</v>
      </c>
      <c r="AC291">
        <v>0</v>
      </c>
      <c r="AD291">
        <v>0</v>
      </c>
      <c r="AE291" s="2" t="s">
        <v>184</v>
      </c>
      <c r="AF291" s="2" t="s">
        <v>184</v>
      </c>
      <c r="AG291" s="2" t="s">
        <v>183</v>
      </c>
      <c r="AH291" t="s">
        <v>81</v>
      </c>
      <c r="AI291" t="s">
        <v>183</v>
      </c>
      <c r="AJ291" s="1" t="s">
        <v>183</v>
      </c>
    </row>
    <row r="292" spans="1:36" x14ac:dyDescent="0.3">
      <c r="A292" s="3" t="s">
        <v>7</v>
      </c>
      <c r="B292">
        <v>112702</v>
      </c>
      <c r="C292">
        <v>291</v>
      </c>
      <c r="D292" t="s">
        <v>181</v>
      </c>
      <c r="E292" s="2" t="s">
        <v>183</v>
      </c>
      <c r="F292" s="2" t="s">
        <v>184</v>
      </c>
      <c r="G292" s="2" t="s">
        <v>183</v>
      </c>
      <c r="H292" s="3" t="s">
        <v>183</v>
      </c>
      <c r="I292" s="2" t="s">
        <v>16</v>
      </c>
      <c r="J292" s="2" t="s">
        <v>14</v>
      </c>
      <c r="K292" s="8" t="s">
        <v>184</v>
      </c>
      <c r="L292" s="2"/>
      <c r="M292" s="2" t="s">
        <v>60</v>
      </c>
      <c r="N292" t="s">
        <v>186</v>
      </c>
      <c r="O292" s="2" t="s">
        <v>188</v>
      </c>
      <c r="P292" s="128">
        <v>-1.6891380093925161</v>
      </c>
      <c r="Q292" s="128" t="s">
        <v>203</v>
      </c>
      <c r="R292" s="6" t="s">
        <v>183</v>
      </c>
      <c r="S292" s="2" t="s">
        <v>184</v>
      </c>
      <c r="T292" s="2" t="s">
        <v>184</v>
      </c>
      <c r="U292">
        <v>30</v>
      </c>
      <c r="V292">
        <v>0</v>
      </c>
      <c r="W292">
        <v>1</v>
      </c>
      <c r="X292" t="s">
        <v>184</v>
      </c>
      <c r="Y292" s="2" t="s">
        <v>184</v>
      </c>
      <c r="Z292" s="2" t="s">
        <v>184</v>
      </c>
      <c r="AA292" s="2" t="s">
        <v>184</v>
      </c>
      <c r="AB292">
        <v>5</v>
      </c>
      <c r="AC292">
        <v>0</v>
      </c>
      <c r="AD292">
        <v>0</v>
      </c>
      <c r="AE292" s="2" t="s">
        <v>183</v>
      </c>
      <c r="AF292" s="2" t="s">
        <v>183</v>
      </c>
      <c r="AG292" s="2" t="s">
        <v>183</v>
      </c>
      <c r="AH292" t="s">
        <v>82</v>
      </c>
      <c r="AI292" s="8" t="s">
        <v>183</v>
      </c>
      <c r="AJ292" s="1" t="s">
        <v>183</v>
      </c>
    </row>
    <row r="293" spans="1:36" hidden="1" x14ac:dyDescent="0.3">
      <c r="A293" s="3" t="s">
        <v>7</v>
      </c>
      <c r="B293">
        <v>112708</v>
      </c>
      <c r="C293">
        <v>292</v>
      </c>
      <c r="D293" t="s">
        <v>181</v>
      </c>
      <c r="E293" s="2" t="s">
        <v>183</v>
      </c>
      <c r="F293" s="2" t="s">
        <v>183</v>
      </c>
      <c r="G293" s="2" t="s">
        <v>184</v>
      </c>
      <c r="H293" s="3" t="s">
        <v>183</v>
      </c>
      <c r="I293" s="2" t="s">
        <v>12</v>
      </c>
      <c r="J293" s="2" t="s">
        <v>14</v>
      </c>
      <c r="K293" s="8" t="s">
        <v>183</v>
      </c>
      <c r="L293" s="2"/>
      <c r="M293" s="2" t="s">
        <v>60</v>
      </c>
      <c r="N293" t="s">
        <v>186</v>
      </c>
      <c r="O293" s="3" t="s">
        <v>188</v>
      </c>
      <c r="P293" s="130">
        <v>0.1890359168241966</v>
      </c>
      <c r="Q293" s="130" t="s">
        <v>201</v>
      </c>
      <c r="R293" s="6" t="s">
        <v>184</v>
      </c>
      <c r="S293" s="2" t="s">
        <v>184</v>
      </c>
      <c r="T293" s="2" t="s">
        <v>184</v>
      </c>
      <c r="U293">
        <v>79</v>
      </c>
      <c r="V293">
        <v>0</v>
      </c>
      <c r="W293">
        <v>0</v>
      </c>
      <c r="X293" t="s">
        <v>184</v>
      </c>
      <c r="Y293" s="2" t="s">
        <v>184</v>
      </c>
      <c r="Z293" s="2" t="s">
        <v>184</v>
      </c>
      <c r="AA293" s="2" t="s">
        <v>184</v>
      </c>
      <c r="AB293">
        <v>3</v>
      </c>
      <c r="AC293">
        <v>0</v>
      </c>
      <c r="AD293">
        <v>0</v>
      </c>
      <c r="AE293" s="2" t="s">
        <v>184</v>
      </c>
      <c r="AF293" s="2" t="s">
        <v>183</v>
      </c>
      <c r="AG293" s="2" t="s">
        <v>184</v>
      </c>
      <c r="AH293" t="s">
        <v>81</v>
      </c>
      <c r="AI293" s="8" t="s">
        <v>183</v>
      </c>
      <c r="AJ293" s="1" t="s">
        <v>184</v>
      </c>
    </row>
    <row r="294" spans="1:36" x14ac:dyDescent="0.3">
      <c r="A294" s="3" t="s">
        <v>7</v>
      </c>
      <c r="B294">
        <v>112759</v>
      </c>
      <c r="C294">
        <v>293</v>
      </c>
      <c r="D294" t="s">
        <v>181</v>
      </c>
      <c r="E294" s="2" t="s">
        <v>183</v>
      </c>
      <c r="F294" s="2" t="s">
        <v>184</v>
      </c>
      <c r="G294" s="2" t="s">
        <v>184</v>
      </c>
      <c r="H294" s="3" t="s">
        <v>183</v>
      </c>
      <c r="I294" s="2" t="s">
        <v>12</v>
      </c>
      <c r="J294" s="2" t="s">
        <v>14</v>
      </c>
      <c r="K294" s="8" t="s">
        <v>183</v>
      </c>
      <c r="L294" s="2"/>
      <c r="M294" s="2" t="s">
        <v>61</v>
      </c>
      <c r="N294" t="s">
        <v>186</v>
      </c>
      <c r="O294" s="3" t="s">
        <v>188</v>
      </c>
      <c r="P294" s="130">
        <v>1.8628153399449452</v>
      </c>
      <c r="Q294" s="130" t="s">
        <v>203</v>
      </c>
      <c r="R294" s="6" t="s">
        <v>185</v>
      </c>
      <c r="S294" s="2" t="s">
        <v>183</v>
      </c>
      <c r="T294" s="2" t="s">
        <v>184</v>
      </c>
      <c r="U294">
        <v>50</v>
      </c>
      <c r="V294">
        <v>0</v>
      </c>
      <c r="W294">
        <v>2</v>
      </c>
      <c r="X294" t="s">
        <v>184</v>
      </c>
      <c r="Y294" s="2" t="s">
        <v>184</v>
      </c>
      <c r="Z294" s="2" t="s">
        <v>184</v>
      </c>
      <c r="AA294" s="2" t="s">
        <v>184</v>
      </c>
      <c r="AB294">
        <v>1</v>
      </c>
      <c r="AC294">
        <v>0</v>
      </c>
      <c r="AD294">
        <v>0</v>
      </c>
      <c r="AE294" s="2" t="s">
        <v>184</v>
      </c>
      <c r="AF294" s="2" t="s">
        <v>184</v>
      </c>
      <c r="AG294" s="2" t="s">
        <v>184</v>
      </c>
      <c r="AH294" t="s">
        <v>82</v>
      </c>
      <c r="AI294" s="8" t="s">
        <v>183</v>
      </c>
      <c r="AJ294" s="1" t="s">
        <v>183</v>
      </c>
    </row>
    <row r="295" spans="1:36" x14ac:dyDescent="0.3">
      <c r="A295" s="3" t="s">
        <v>7</v>
      </c>
      <c r="B295">
        <v>112848</v>
      </c>
      <c r="C295">
        <v>294</v>
      </c>
      <c r="D295" t="s">
        <v>181</v>
      </c>
      <c r="E295" s="2" t="s">
        <v>184</v>
      </c>
      <c r="F295" s="2" t="s">
        <v>184</v>
      </c>
      <c r="G295" s="2" t="s">
        <v>184</v>
      </c>
      <c r="H295" s="3" t="s">
        <v>183</v>
      </c>
      <c r="I295" s="2" t="s">
        <v>15</v>
      </c>
      <c r="J295" s="2" t="s">
        <v>15</v>
      </c>
      <c r="K295" s="8" t="s">
        <v>183</v>
      </c>
      <c r="L295" s="2" t="s">
        <v>162</v>
      </c>
      <c r="M295" s="2" t="s">
        <v>60</v>
      </c>
      <c r="N295" t="s">
        <v>186</v>
      </c>
      <c r="O295" s="3" t="s">
        <v>188</v>
      </c>
      <c r="P295" s="130">
        <v>-2.1119233893377793</v>
      </c>
      <c r="Q295" s="130" t="s">
        <v>203</v>
      </c>
      <c r="R295" s="6" t="s">
        <v>183</v>
      </c>
      <c r="S295" s="2" t="s">
        <v>183</v>
      </c>
      <c r="T295" s="2" t="s">
        <v>183</v>
      </c>
      <c r="U295">
        <v>20</v>
      </c>
      <c r="V295">
        <v>0</v>
      </c>
      <c r="W295">
        <v>4</v>
      </c>
      <c r="X295" t="s">
        <v>183</v>
      </c>
      <c r="Y295" s="2" t="s">
        <v>184</v>
      </c>
      <c r="Z295" s="2" t="s">
        <v>184</v>
      </c>
      <c r="AA295" s="2" t="s">
        <v>184</v>
      </c>
      <c r="AB295">
        <v>14</v>
      </c>
      <c r="AC295">
        <v>5</v>
      </c>
      <c r="AD295">
        <v>0</v>
      </c>
      <c r="AE295" s="2" t="s">
        <v>184</v>
      </c>
      <c r="AF295" s="2" t="s">
        <v>184</v>
      </c>
      <c r="AG295" s="2" t="s">
        <v>183</v>
      </c>
      <c r="AH295" t="s">
        <v>82</v>
      </c>
      <c r="AI295" s="8" t="s">
        <v>183</v>
      </c>
      <c r="AJ295" s="9" t="s">
        <v>183</v>
      </c>
    </row>
    <row r="296" spans="1:36" x14ac:dyDescent="0.3">
      <c r="A296" s="3" t="s">
        <v>7</v>
      </c>
      <c r="B296">
        <v>112937</v>
      </c>
      <c r="C296">
        <v>295</v>
      </c>
      <c r="D296" t="s">
        <v>182</v>
      </c>
      <c r="E296" s="2" t="s">
        <v>184</v>
      </c>
      <c r="F296" s="2" t="s">
        <v>184</v>
      </c>
      <c r="G296" s="2" t="s">
        <v>184</v>
      </c>
      <c r="H296" s="3" t="s">
        <v>183</v>
      </c>
      <c r="I296" s="2" t="s">
        <v>16</v>
      </c>
      <c r="J296" s="2" t="s">
        <v>13</v>
      </c>
      <c r="K296" s="8" t="s">
        <v>183</v>
      </c>
      <c r="L296" s="2"/>
      <c r="M296" s="2" t="s">
        <v>61</v>
      </c>
      <c r="N296" t="s">
        <v>186</v>
      </c>
      <c r="O296" s="3" t="s">
        <v>189</v>
      </c>
      <c r="P296" s="130">
        <v>1.4642163454355295</v>
      </c>
      <c r="Q296" s="130" t="s">
        <v>203</v>
      </c>
      <c r="R296" s="7" t="s">
        <v>185</v>
      </c>
      <c r="S296" s="2" t="s">
        <v>184</v>
      </c>
      <c r="T296" s="2" t="s">
        <v>184</v>
      </c>
      <c r="U296">
        <v>33</v>
      </c>
      <c r="V296">
        <v>30</v>
      </c>
      <c r="W296">
        <v>19</v>
      </c>
      <c r="X296" t="s">
        <v>183</v>
      </c>
      <c r="Y296" s="2" t="s">
        <v>184</v>
      </c>
      <c r="Z296" s="2" t="s">
        <v>184</v>
      </c>
      <c r="AA296" s="2" t="s">
        <v>184</v>
      </c>
      <c r="AB296">
        <v>1</v>
      </c>
      <c r="AC296">
        <v>11</v>
      </c>
      <c r="AD296">
        <v>0</v>
      </c>
      <c r="AE296" s="2" t="s">
        <v>184</v>
      </c>
      <c r="AF296" s="2" t="s">
        <v>184</v>
      </c>
      <c r="AG296" s="2" t="s">
        <v>183</v>
      </c>
      <c r="AH296" t="s">
        <v>81</v>
      </c>
      <c r="AI296" s="8" t="s">
        <v>183</v>
      </c>
      <c r="AJ296" s="1" t="s">
        <v>183</v>
      </c>
    </row>
    <row r="297" spans="1:36" x14ac:dyDescent="0.3">
      <c r="A297" s="3" t="s">
        <v>7</v>
      </c>
      <c r="B297">
        <v>112945</v>
      </c>
      <c r="C297">
        <v>296</v>
      </c>
      <c r="D297" t="s">
        <v>182</v>
      </c>
      <c r="E297" s="2" t="s">
        <v>184</v>
      </c>
      <c r="F297" s="2" t="s">
        <v>184</v>
      </c>
      <c r="G297" s="2" t="s">
        <v>184</v>
      </c>
      <c r="H297" s="3" t="s">
        <v>183</v>
      </c>
      <c r="I297" s="2" t="s">
        <v>16</v>
      </c>
      <c r="J297" s="2" t="s">
        <v>13</v>
      </c>
      <c r="K297" s="8" t="s">
        <v>183</v>
      </c>
      <c r="L297" s="2"/>
      <c r="M297" s="2" t="s">
        <v>61</v>
      </c>
      <c r="N297" t="s">
        <v>186</v>
      </c>
      <c r="O297" s="2" t="s">
        <v>188</v>
      </c>
      <c r="P297" s="128">
        <v>3.4563474276607398</v>
      </c>
      <c r="Q297" s="130" t="s">
        <v>203</v>
      </c>
      <c r="R297" s="7" t="s">
        <v>183</v>
      </c>
      <c r="S297" s="2" t="s">
        <v>184</v>
      </c>
      <c r="T297" s="2" t="s">
        <v>184</v>
      </c>
      <c r="U297">
        <v>73</v>
      </c>
      <c r="V297">
        <v>7</v>
      </c>
      <c r="W297">
        <v>28</v>
      </c>
      <c r="X297" t="s">
        <v>184</v>
      </c>
      <c r="Y297" s="2" t="s">
        <v>184</v>
      </c>
      <c r="Z297" s="2" t="s">
        <v>184</v>
      </c>
      <c r="AA297" s="2" t="s">
        <v>184</v>
      </c>
      <c r="AB297">
        <v>16</v>
      </c>
      <c r="AC297">
        <v>5</v>
      </c>
      <c r="AD297">
        <v>0</v>
      </c>
      <c r="AE297" s="2" t="s">
        <v>184</v>
      </c>
      <c r="AF297" s="2" t="s">
        <v>184</v>
      </c>
      <c r="AG297" s="2" t="s">
        <v>183</v>
      </c>
      <c r="AH297" t="s">
        <v>81</v>
      </c>
      <c r="AI297" s="8" t="s">
        <v>183</v>
      </c>
      <c r="AJ297" s="1" t="s">
        <v>183</v>
      </c>
    </row>
    <row r="298" spans="1:36" x14ac:dyDescent="0.3">
      <c r="A298" s="3" t="s">
        <v>7</v>
      </c>
      <c r="B298">
        <v>112993</v>
      </c>
      <c r="C298">
        <v>297</v>
      </c>
      <c r="D298" t="s">
        <v>181</v>
      </c>
      <c r="E298" s="2" t="s">
        <v>184</v>
      </c>
      <c r="F298" s="2" t="s">
        <v>184</v>
      </c>
      <c r="G298" s="2" t="s">
        <v>184</v>
      </c>
      <c r="H298" s="3" t="s">
        <v>183</v>
      </c>
      <c r="I298" s="2" t="s">
        <v>16</v>
      </c>
      <c r="J298" s="2" t="s">
        <v>12</v>
      </c>
      <c r="K298" s="8" t="s">
        <v>183</v>
      </c>
      <c r="L298" s="2" t="s">
        <v>60</v>
      </c>
      <c r="M298" s="2"/>
      <c r="N298" t="s">
        <v>186</v>
      </c>
      <c r="O298" s="3" t="s">
        <v>188</v>
      </c>
      <c r="P298" s="130">
        <v>0.27223957082232364</v>
      </c>
      <c r="Q298" s="130" t="s">
        <v>203</v>
      </c>
      <c r="R298" s="7" t="s">
        <v>184</v>
      </c>
      <c r="S298" s="2" t="s">
        <v>184</v>
      </c>
      <c r="T298" s="2" t="s">
        <v>184</v>
      </c>
      <c r="U298">
        <v>0</v>
      </c>
      <c r="V298">
        <v>0</v>
      </c>
      <c r="W298">
        <v>21</v>
      </c>
      <c r="X298" t="s">
        <v>184</v>
      </c>
      <c r="Y298" s="2" t="s">
        <v>184</v>
      </c>
      <c r="Z298" s="2" t="s">
        <v>184</v>
      </c>
      <c r="AA298" s="2" t="s">
        <v>184</v>
      </c>
      <c r="AB298">
        <v>19</v>
      </c>
      <c r="AC298">
        <v>11</v>
      </c>
      <c r="AD298">
        <v>0</v>
      </c>
      <c r="AE298" s="2" t="s">
        <v>184</v>
      </c>
      <c r="AF298" s="2" t="s">
        <v>184</v>
      </c>
      <c r="AG298" s="2" t="s">
        <v>183</v>
      </c>
      <c r="AH298" t="s">
        <v>81</v>
      </c>
      <c r="AI298" t="s">
        <v>183</v>
      </c>
      <c r="AJ298" s="1" t="s">
        <v>183</v>
      </c>
    </row>
    <row r="299" spans="1:36" x14ac:dyDescent="0.3">
      <c r="A299" s="3" t="s">
        <v>7</v>
      </c>
      <c r="B299">
        <v>113019</v>
      </c>
      <c r="C299">
        <v>298</v>
      </c>
      <c r="D299" t="s">
        <v>181</v>
      </c>
      <c r="E299" s="2" t="s">
        <v>184</v>
      </c>
      <c r="F299" s="2" t="s">
        <v>184</v>
      </c>
      <c r="G299" s="2" t="s">
        <v>184</v>
      </c>
      <c r="H299" s="2" t="s">
        <v>183</v>
      </c>
      <c r="I299" s="2" t="s">
        <v>16</v>
      </c>
      <c r="J299" s="2" t="s">
        <v>12</v>
      </c>
      <c r="K299" s="8" t="s">
        <v>183</v>
      </c>
      <c r="L299" s="2"/>
      <c r="M299" s="2" t="s">
        <v>60</v>
      </c>
      <c r="N299" t="s">
        <v>187</v>
      </c>
      <c r="O299" s="2" t="s">
        <v>189</v>
      </c>
      <c r="P299" s="128">
        <v>-1.8285983362109559</v>
      </c>
      <c r="Q299" s="128" t="s">
        <v>203</v>
      </c>
      <c r="R299" s="7" t="s">
        <v>183</v>
      </c>
      <c r="S299" s="2" t="s">
        <v>184</v>
      </c>
      <c r="T299" s="2" t="s">
        <v>183</v>
      </c>
      <c r="U299">
        <v>3</v>
      </c>
      <c r="V299">
        <v>0</v>
      </c>
      <c r="W299">
        <v>2</v>
      </c>
      <c r="X299" t="s">
        <v>183</v>
      </c>
      <c r="Y299" s="2" t="s">
        <v>184</v>
      </c>
      <c r="Z299" s="2" t="s">
        <v>183</v>
      </c>
      <c r="AA299" s="2" t="s">
        <v>184</v>
      </c>
      <c r="AB299">
        <v>3</v>
      </c>
      <c r="AC299">
        <v>0</v>
      </c>
      <c r="AD299">
        <v>0</v>
      </c>
      <c r="AE299" s="2" t="s">
        <v>183</v>
      </c>
      <c r="AF299" s="2" t="s">
        <v>184</v>
      </c>
      <c r="AG299" s="2" t="s">
        <v>185</v>
      </c>
      <c r="AH299" t="s">
        <v>80</v>
      </c>
      <c r="AI299" t="s">
        <v>184</v>
      </c>
      <c r="AJ299" s="1" t="s">
        <v>184</v>
      </c>
    </row>
    <row r="300" spans="1:36" x14ac:dyDescent="0.3">
      <c r="A300" s="3" t="s">
        <v>7</v>
      </c>
      <c r="B300">
        <v>113047</v>
      </c>
      <c r="C300">
        <v>299</v>
      </c>
      <c r="D300" t="s">
        <v>181</v>
      </c>
      <c r="E300" s="2" t="s">
        <v>183</v>
      </c>
      <c r="F300" s="2" t="s">
        <v>184</v>
      </c>
      <c r="G300" s="2" t="s">
        <v>184</v>
      </c>
      <c r="H300" s="3" t="s">
        <v>183</v>
      </c>
      <c r="I300" s="2" t="s">
        <v>12</v>
      </c>
      <c r="J300" s="2" t="s">
        <v>13</v>
      </c>
      <c r="K300" s="8" t="s">
        <v>183</v>
      </c>
      <c r="L300" s="2" t="s">
        <v>162</v>
      </c>
      <c r="M300" s="2" t="s">
        <v>60</v>
      </c>
      <c r="N300" t="s">
        <v>187</v>
      </c>
      <c r="O300" s="2" t="s">
        <v>189</v>
      </c>
      <c r="P300" s="128">
        <v>-4.472265168369848</v>
      </c>
      <c r="Q300" s="128" t="s">
        <v>203</v>
      </c>
      <c r="R300" s="7" t="s">
        <v>183</v>
      </c>
      <c r="S300" s="2" t="s">
        <v>184</v>
      </c>
      <c r="T300" s="2" t="s">
        <v>184</v>
      </c>
      <c r="U300">
        <v>3</v>
      </c>
      <c r="V300">
        <v>0</v>
      </c>
      <c r="W300">
        <v>1</v>
      </c>
      <c r="X300" t="s">
        <v>184</v>
      </c>
      <c r="Y300" s="2" t="s">
        <v>184</v>
      </c>
      <c r="Z300" s="2" t="s">
        <v>184</v>
      </c>
      <c r="AA300" s="2" t="s">
        <v>184</v>
      </c>
      <c r="AB300">
        <v>1</v>
      </c>
      <c r="AC300">
        <v>2</v>
      </c>
      <c r="AD300">
        <v>0</v>
      </c>
      <c r="AE300" s="2" t="s">
        <v>184</v>
      </c>
      <c r="AF300" s="2" t="s">
        <v>184</v>
      </c>
      <c r="AG300" s="2" t="s">
        <v>184</v>
      </c>
      <c r="AH300" t="s">
        <v>83</v>
      </c>
      <c r="AI300" t="s">
        <v>183</v>
      </c>
      <c r="AJ300" s="1" t="s">
        <v>184</v>
      </c>
    </row>
    <row r="301" spans="1:36" x14ac:dyDescent="0.3">
      <c r="A301" s="3" t="s">
        <v>7</v>
      </c>
      <c r="B301">
        <v>113056</v>
      </c>
      <c r="C301">
        <v>300</v>
      </c>
      <c r="D301" t="s">
        <v>181</v>
      </c>
      <c r="E301" s="2" t="s">
        <v>184</v>
      </c>
      <c r="F301" s="2" t="s">
        <v>184</v>
      </c>
      <c r="G301" s="2" t="s">
        <v>183</v>
      </c>
      <c r="H301" s="2" t="s">
        <v>183</v>
      </c>
      <c r="I301" s="2" t="s">
        <v>16</v>
      </c>
      <c r="J301" s="2" t="s">
        <v>13</v>
      </c>
      <c r="K301" s="8" t="s">
        <v>183</v>
      </c>
      <c r="L301" s="2"/>
      <c r="M301" s="2" t="s">
        <v>60</v>
      </c>
      <c r="N301" t="s">
        <v>186</v>
      </c>
      <c r="O301" s="3" t="s">
        <v>188</v>
      </c>
      <c r="P301" s="130">
        <v>8.0366471108253637E-2</v>
      </c>
      <c r="Q301" s="130" t="s">
        <v>203</v>
      </c>
      <c r="R301" s="6" t="s">
        <v>183</v>
      </c>
      <c r="S301" s="2" t="s">
        <v>183</v>
      </c>
      <c r="T301" s="2" t="s">
        <v>184</v>
      </c>
      <c r="U301">
        <v>19</v>
      </c>
      <c r="V301">
        <v>0</v>
      </c>
      <c r="W301">
        <v>8</v>
      </c>
      <c r="X301" t="s">
        <v>183</v>
      </c>
      <c r="Y301" s="2" t="s">
        <v>184</v>
      </c>
      <c r="Z301" s="2" t="s">
        <v>184</v>
      </c>
      <c r="AA301" s="2" t="s">
        <v>184</v>
      </c>
      <c r="AB301">
        <v>6</v>
      </c>
      <c r="AC301">
        <v>0</v>
      </c>
      <c r="AD301">
        <v>0</v>
      </c>
      <c r="AE301" s="2" t="s">
        <v>183</v>
      </c>
      <c r="AF301" s="2" t="s">
        <v>185</v>
      </c>
      <c r="AG301" s="2" t="s">
        <v>185</v>
      </c>
      <c r="AH301" t="s">
        <v>81</v>
      </c>
      <c r="AI301" s="8" t="s">
        <v>184</v>
      </c>
      <c r="AJ301" s="1" t="s">
        <v>184</v>
      </c>
    </row>
    <row r="302" spans="1:36" x14ac:dyDescent="0.3">
      <c r="A302" s="3" t="s">
        <v>7</v>
      </c>
      <c r="B302">
        <v>113076</v>
      </c>
      <c r="C302">
        <v>301</v>
      </c>
      <c r="D302" t="s">
        <v>181</v>
      </c>
      <c r="E302" s="2" t="s">
        <v>183</v>
      </c>
      <c r="F302" s="2" t="s">
        <v>183</v>
      </c>
      <c r="G302" s="2" t="s">
        <v>184</v>
      </c>
      <c r="H302" s="3" t="s">
        <v>183</v>
      </c>
      <c r="I302" s="2" t="s">
        <v>17</v>
      </c>
      <c r="J302" s="2" t="s">
        <v>12</v>
      </c>
      <c r="K302" s="8" t="s">
        <v>183</v>
      </c>
      <c r="L302" s="2" t="s">
        <v>162</v>
      </c>
      <c r="M302" s="2" t="s">
        <v>61</v>
      </c>
      <c r="N302" t="s">
        <v>186</v>
      </c>
      <c r="O302" s="2" t="s">
        <v>188</v>
      </c>
      <c r="P302" s="128">
        <v>-2.4079168304097744</v>
      </c>
      <c r="Q302" s="128" t="s">
        <v>203</v>
      </c>
      <c r="R302" s="6" t="s">
        <v>184</v>
      </c>
      <c r="S302" s="2" t="s">
        <v>183</v>
      </c>
      <c r="T302" s="2" t="s">
        <v>183</v>
      </c>
      <c r="U302">
        <v>8</v>
      </c>
      <c r="V302">
        <v>0</v>
      </c>
      <c r="W302">
        <v>3</v>
      </c>
      <c r="X302" t="s">
        <v>184</v>
      </c>
      <c r="Y302" s="2" t="s">
        <v>184</v>
      </c>
      <c r="Z302" s="2" t="s">
        <v>184</v>
      </c>
      <c r="AA302" s="2" t="s">
        <v>184</v>
      </c>
      <c r="AB302">
        <v>0</v>
      </c>
      <c r="AC302">
        <v>0</v>
      </c>
      <c r="AD302">
        <v>0</v>
      </c>
      <c r="AE302" s="2" t="s">
        <v>184</v>
      </c>
      <c r="AF302" s="2" t="s">
        <v>184</v>
      </c>
      <c r="AG302" s="2" t="s">
        <v>185</v>
      </c>
      <c r="AH302" t="s">
        <v>82</v>
      </c>
      <c r="AI302" s="8" t="s">
        <v>183</v>
      </c>
      <c r="AJ302" s="1" t="s">
        <v>184</v>
      </c>
    </row>
    <row r="303" spans="1:36" x14ac:dyDescent="0.3">
      <c r="A303" s="3" t="s">
        <v>7</v>
      </c>
      <c r="B303">
        <v>113147</v>
      </c>
      <c r="C303">
        <v>302</v>
      </c>
      <c r="D303" t="s">
        <v>181</v>
      </c>
      <c r="E303" s="2" t="s">
        <v>183</v>
      </c>
      <c r="F303" s="2" t="s">
        <v>184</v>
      </c>
      <c r="G303" s="2" t="s">
        <v>184</v>
      </c>
      <c r="H303" s="3" t="s">
        <v>183</v>
      </c>
      <c r="I303" s="2" t="s">
        <v>17</v>
      </c>
      <c r="J303" s="2" t="s">
        <v>13</v>
      </c>
      <c r="K303" s="8" t="s">
        <v>183</v>
      </c>
      <c r="L303" s="2"/>
      <c r="M303" s="2" t="s">
        <v>60</v>
      </c>
      <c r="N303" t="s">
        <v>186</v>
      </c>
      <c r="O303" s="2" t="s">
        <v>188</v>
      </c>
      <c r="P303" s="128">
        <v>-1.6837734978664514</v>
      </c>
      <c r="Q303" s="128" t="s">
        <v>203</v>
      </c>
      <c r="R303" s="7" t="s">
        <v>185</v>
      </c>
      <c r="S303" s="2" t="s">
        <v>184</v>
      </c>
      <c r="T303" s="2" t="s">
        <v>183</v>
      </c>
      <c r="U303">
        <v>50</v>
      </c>
      <c r="V303">
        <v>0</v>
      </c>
      <c r="W303">
        <v>8</v>
      </c>
      <c r="X303" t="s">
        <v>184</v>
      </c>
      <c r="Y303" s="2" t="s">
        <v>184</v>
      </c>
      <c r="Z303" s="2" t="s">
        <v>184</v>
      </c>
      <c r="AA303" s="2" t="s">
        <v>184</v>
      </c>
      <c r="AB303">
        <v>7</v>
      </c>
      <c r="AC303">
        <v>5</v>
      </c>
      <c r="AD303">
        <v>0</v>
      </c>
      <c r="AE303" s="2" t="s">
        <v>184</v>
      </c>
      <c r="AF303" s="2" t="s">
        <v>184</v>
      </c>
      <c r="AG303" s="2" t="s">
        <v>184</v>
      </c>
      <c r="AH303" t="s">
        <v>81</v>
      </c>
      <c r="AI303" t="s">
        <v>183</v>
      </c>
      <c r="AJ303" s="1" t="s">
        <v>183</v>
      </c>
    </row>
    <row r="304" spans="1:36" x14ac:dyDescent="0.3">
      <c r="A304" s="3" t="s">
        <v>7</v>
      </c>
      <c r="B304">
        <v>113155</v>
      </c>
      <c r="C304">
        <v>303</v>
      </c>
      <c r="D304" t="s">
        <v>182</v>
      </c>
      <c r="E304" s="2" t="s">
        <v>183</v>
      </c>
      <c r="F304" s="2" t="s">
        <v>184</v>
      </c>
      <c r="G304" s="2" t="s">
        <v>184</v>
      </c>
      <c r="H304" s="3" t="s">
        <v>183</v>
      </c>
      <c r="I304" s="2" t="s">
        <v>17</v>
      </c>
      <c r="J304" s="2" t="s">
        <v>13</v>
      </c>
      <c r="K304" s="8" t="s">
        <v>183</v>
      </c>
      <c r="L304" s="2" t="s">
        <v>162</v>
      </c>
      <c r="M304" s="2" t="s">
        <v>60</v>
      </c>
      <c r="N304" t="s">
        <v>187</v>
      </c>
      <c r="O304" s="2" t="s">
        <v>189</v>
      </c>
      <c r="P304" s="128">
        <v>-2.9567156221220494</v>
      </c>
      <c r="Q304" s="128" t="s">
        <v>203</v>
      </c>
      <c r="R304" s="7" t="s">
        <v>183</v>
      </c>
      <c r="S304" s="2" t="s">
        <v>184</v>
      </c>
      <c r="T304" s="2" t="s">
        <v>183</v>
      </c>
      <c r="U304">
        <v>9</v>
      </c>
      <c r="V304">
        <v>0</v>
      </c>
      <c r="W304">
        <v>19</v>
      </c>
      <c r="X304" t="s">
        <v>184</v>
      </c>
      <c r="Y304" s="2" t="s">
        <v>183</v>
      </c>
      <c r="Z304" s="2" t="s">
        <v>183</v>
      </c>
      <c r="AA304" s="2" t="s">
        <v>183</v>
      </c>
      <c r="AB304">
        <v>10</v>
      </c>
      <c r="AC304">
        <v>2</v>
      </c>
      <c r="AD304">
        <v>0</v>
      </c>
      <c r="AE304" s="2" t="s">
        <v>183</v>
      </c>
      <c r="AF304" s="2" t="s">
        <v>184</v>
      </c>
      <c r="AG304" s="2" t="s">
        <v>183</v>
      </c>
      <c r="AH304" t="s">
        <v>82</v>
      </c>
      <c r="AI304" s="8" t="s">
        <v>183</v>
      </c>
      <c r="AJ304" s="9" t="s">
        <v>183</v>
      </c>
    </row>
    <row r="305" spans="1:36" x14ac:dyDescent="0.3">
      <c r="A305" s="3" t="s">
        <v>7</v>
      </c>
      <c r="B305">
        <v>113179</v>
      </c>
      <c r="C305">
        <v>304</v>
      </c>
      <c r="D305" t="s">
        <v>182</v>
      </c>
      <c r="E305" s="2" t="s">
        <v>184</v>
      </c>
      <c r="F305" s="2" t="s">
        <v>184</v>
      </c>
      <c r="G305" s="2" t="s">
        <v>184</v>
      </c>
      <c r="H305" s="3" t="s">
        <v>185</v>
      </c>
      <c r="I305" s="2" t="s">
        <v>17</v>
      </c>
      <c r="J305" s="2" t="s">
        <v>16</v>
      </c>
      <c r="K305" s="8" t="s">
        <v>183</v>
      </c>
      <c r="L305" s="2" t="s">
        <v>162</v>
      </c>
      <c r="M305" s="2" t="s">
        <v>60</v>
      </c>
      <c r="N305" t="s">
        <v>186</v>
      </c>
      <c r="O305" s="2" t="s">
        <v>188</v>
      </c>
      <c r="P305" s="128">
        <v>-2.4368346800051301</v>
      </c>
      <c r="Q305" s="128" t="s">
        <v>203</v>
      </c>
      <c r="R305" s="7" t="s">
        <v>183</v>
      </c>
      <c r="S305" s="2" t="s">
        <v>184</v>
      </c>
      <c r="T305" s="2" t="s">
        <v>184</v>
      </c>
      <c r="U305">
        <v>28</v>
      </c>
      <c r="V305">
        <v>18</v>
      </c>
      <c r="W305">
        <v>0</v>
      </c>
      <c r="X305" t="s">
        <v>184</v>
      </c>
      <c r="Y305" s="2" t="s">
        <v>184</v>
      </c>
      <c r="Z305" s="2" t="s">
        <v>184</v>
      </c>
      <c r="AA305" s="2" t="s">
        <v>184</v>
      </c>
      <c r="AB305">
        <v>6</v>
      </c>
      <c r="AC305">
        <v>1</v>
      </c>
      <c r="AD305">
        <v>0</v>
      </c>
      <c r="AE305" s="2" t="s">
        <v>184</v>
      </c>
      <c r="AF305" s="2" t="s">
        <v>185</v>
      </c>
      <c r="AG305" s="2" t="s">
        <v>185</v>
      </c>
      <c r="AH305" t="s">
        <v>81</v>
      </c>
      <c r="AI305" s="8" t="s">
        <v>184</v>
      </c>
      <c r="AJ305" s="9" t="s">
        <v>184</v>
      </c>
    </row>
    <row r="306" spans="1:36" x14ac:dyDescent="0.3">
      <c r="A306" s="2" t="s">
        <v>8</v>
      </c>
      <c r="B306">
        <v>113181</v>
      </c>
      <c r="C306">
        <v>305</v>
      </c>
      <c r="D306" t="s">
        <v>182</v>
      </c>
      <c r="E306" s="2" t="s">
        <v>184</v>
      </c>
      <c r="F306" s="2" t="s">
        <v>184</v>
      </c>
      <c r="G306" s="2" t="s">
        <v>184</v>
      </c>
      <c r="H306" s="2" t="s">
        <v>183</v>
      </c>
      <c r="I306" s="2" t="s">
        <v>13</v>
      </c>
      <c r="J306" s="2" t="s">
        <v>16</v>
      </c>
      <c r="K306" s="8" t="s">
        <v>183</v>
      </c>
      <c r="L306" s="2" t="s">
        <v>162</v>
      </c>
      <c r="M306" s="2" t="s">
        <v>60</v>
      </c>
      <c r="N306" t="s">
        <v>186</v>
      </c>
      <c r="O306" s="2" t="s">
        <v>188</v>
      </c>
      <c r="P306" s="128">
        <v>-4.1963338888047259</v>
      </c>
      <c r="Q306" s="128" t="s">
        <v>203</v>
      </c>
      <c r="R306" s="6" t="s">
        <v>183</v>
      </c>
      <c r="S306" s="2" t="s">
        <v>184</v>
      </c>
      <c r="T306" s="2" t="s">
        <v>184</v>
      </c>
      <c r="U306">
        <v>12</v>
      </c>
      <c r="V306">
        <v>0</v>
      </c>
      <c r="W306">
        <v>0</v>
      </c>
      <c r="X306" t="s">
        <v>184</v>
      </c>
      <c r="Y306" s="2" t="s">
        <v>184</v>
      </c>
      <c r="Z306" s="2" t="s">
        <v>184</v>
      </c>
      <c r="AA306" s="2" t="s">
        <v>184</v>
      </c>
      <c r="AB306">
        <v>1</v>
      </c>
      <c r="AC306">
        <v>1</v>
      </c>
      <c r="AD306">
        <v>0</v>
      </c>
      <c r="AE306" s="2" t="s">
        <v>184</v>
      </c>
      <c r="AF306" s="2" t="s">
        <v>185</v>
      </c>
      <c r="AG306" s="2" t="s">
        <v>185</v>
      </c>
      <c r="AH306" t="s">
        <v>81</v>
      </c>
      <c r="AI306" s="8" t="s">
        <v>184</v>
      </c>
      <c r="AJ306" s="1" t="s">
        <v>184</v>
      </c>
    </row>
    <row r="307" spans="1:36" x14ac:dyDescent="0.3">
      <c r="A307" s="3" t="s">
        <v>7</v>
      </c>
      <c r="B307">
        <v>113182</v>
      </c>
      <c r="C307">
        <v>306</v>
      </c>
      <c r="D307" t="s">
        <v>181</v>
      </c>
      <c r="E307" s="2" t="s">
        <v>184</v>
      </c>
      <c r="F307" s="2" t="s">
        <v>184</v>
      </c>
      <c r="G307" s="2" t="s">
        <v>183</v>
      </c>
      <c r="H307" s="3" t="s">
        <v>183</v>
      </c>
      <c r="I307" s="2" t="s">
        <v>14</v>
      </c>
      <c r="J307" s="2" t="s">
        <v>12</v>
      </c>
      <c r="K307" s="8" t="s">
        <v>183</v>
      </c>
      <c r="L307" s="2"/>
      <c r="M307" s="2" t="s">
        <v>60</v>
      </c>
      <c r="N307" t="s">
        <v>186</v>
      </c>
      <c r="O307" s="2" t="s">
        <v>189</v>
      </c>
      <c r="P307" s="128">
        <v>-0.44618511724753357</v>
      </c>
      <c r="Q307" s="128" t="s">
        <v>203</v>
      </c>
      <c r="R307" s="7" t="s">
        <v>185</v>
      </c>
      <c r="S307" s="2" t="s">
        <v>184</v>
      </c>
      <c r="T307" s="2" t="s">
        <v>184</v>
      </c>
      <c r="U307">
        <v>36</v>
      </c>
      <c r="V307">
        <v>15</v>
      </c>
      <c r="W307">
        <v>25</v>
      </c>
      <c r="X307" t="s">
        <v>184</v>
      </c>
      <c r="Y307" s="2" t="s">
        <v>184</v>
      </c>
      <c r="Z307" s="2" t="s">
        <v>184</v>
      </c>
      <c r="AA307" s="2" t="s">
        <v>184</v>
      </c>
      <c r="AB307">
        <v>5</v>
      </c>
      <c r="AC307">
        <v>4</v>
      </c>
      <c r="AD307">
        <v>0</v>
      </c>
      <c r="AE307" s="2" t="s">
        <v>183</v>
      </c>
      <c r="AF307" s="2" t="s">
        <v>184</v>
      </c>
      <c r="AG307" s="2" t="s">
        <v>185</v>
      </c>
      <c r="AH307" t="s">
        <v>82</v>
      </c>
      <c r="AI307" s="8" t="s">
        <v>183</v>
      </c>
      <c r="AJ307" s="9" t="s">
        <v>183</v>
      </c>
    </row>
    <row r="308" spans="1:36" x14ac:dyDescent="0.3">
      <c r="A308" s="3" t="s">
        <v>7</v>
      </c>
      <c r="B308">
        <v>113183</v>
      </c>
      <c r="C308">
        <v>307</v>
      </c>
      <c r="D308" t="s">
        <v>181</v>
      </c>
      <c r="E308" s="2" t="s">
        <v>184</v>
      </c>
      <c r="F308" s="2" t="s">
        <v>184</v>
      </c>
      <c r="G308" s="2" t="s">
        <v>184</v>
      </c>
      <c r="H308" s="2" t="s">
        <v>183</v>
      </c>
      <c r="I308" s="2" t="s">
        <v>14</v>
      </c>
      <c r="J308" s="2" t="s">
        <v>16</v>
      </c>
      <c r="K308" s="8" t="s">
        <v>183</v>
      </c>
      <c r="L308" s="2"/>
      <c r="M308" s="2" t="s">
        <v>60</v>
      </c>
      <c r="N308" t="s">
        <v>187</v>
      </c>
      <c r="O308" s="2" t="s">
        <v>189</v>
      </c>
      <c r="P308" s="128">
        <v>1.0969899665551839</v>
      </c>
      <c r="Q308" s="128" t="s">
        <v>203</v>
      </c>
      <c r="R308" s="6" t="s">
        <v>183</v>
      </c>
      <c r="S308" s="2" t="s">
        <v>183</v>
      </c>
      <c r="T308" s="2" t="s">
        <v>184</v>
      </c>
      <c r="U308">
        <v>16</v>
      </c>
      <c r="V308">
        <v>0</v>
      </c>
      <c r="W308">
        <v>2</v>
      </c>
      <c r="X308" t="s">
        <v>184</v>
      </c>
      <c r="Y308" s="2" t="s">
        <v>183</v>
      </c>
      <c r="Z308" s="2" t="s">
        <v>183</v>
      </c>
      <c r="AA308" s="2" t="s">
        <v>184</v>
      </c>
      <c r="AB308">
        <v>4</v>
      </c>
      <c r="AC308">
        <v>3</v>
      </c>
      <c r="AD308">
        <v>0</v>
      </c>
      <c r="AE308" s="2" t="s">
        <v>184</v>
      </c>
      <c r="AF308" s="2" t="s">
        <v>185</v>
      </c>
      <c r="AG308" s="2" t="s">
        <v>185</v>
      </c>
      <c r="AH308" t="s">
        <v>82</v>
      </c>
      <c r="AI308" s="8" t="s">
        <v>184</v>
      </c>
      <c r="AJ308" s="9" t="s">
        <v>184</v>
      </c>
    </row>
    <row r="309" spans="1:36" hidden="1" x14ac:dyDescent="0.3">
      <c r="A309" s="3" t="s">
        <v>7</v>
      </c>
      <c r="B309">
        <v>113238</v>
      </c>
      <c r="C309">
        <v>308</v>
      </c>
      <c r="D309" t="s">
        <v>181</v>
      </c>
      <c r="E309" s="2" t="s">
        <v>184</v>
      </c>
      <c r="F309" s="2" t="s">
        <v>184</v>
      </c>
      <c r="G309" s="2" t="s">
        <v>184</v>
      </c>
      <c r="H309" s="3" t="s">
        <v>183</v>
      </c>
      <c r="I309" s="2" t="s">
        <v>16</v>
      </c>
      <c r="J309" s="2" t="s">
        <v>12</v>
      </c>
      <c r="K309" s="8" t="s">
        <v>183</v>
      </c>
      <c r="L309" s="2" t="s">
        <v>60</v>
      </c>
      <c r="M309" s="2"/>
      <c r="N309" t="s">
        <v>186</v>
      </c>
      <c r="O309" s="2" t="s">
        <v>188</v>
      </c>
      <c r="P309" s="128">
        <v>-0.37552074165346477</v>
      </c>
      <c r="Q309" s="128" t="s">
        <v>201</v>
      </c>
      <c r="R309" s="7" t="s">
        <v>183</v>
      </c>
      <c r="S309" s="2" t="s">
        <v>183</v>
      </c>
      <c r="T309" s="2" t="s">
        <v>184</v>
      </c>
      <c r="U309">
        <v>52</v>
      </c>
      <c r="V309">
        <v>16</v>
      </c>
      <c r="W309">
        <v>43</v>
      </c>
      <c r="X309" t="s">
        <v>184</v>
      </c>
      <c r="Y309" s="2" t="s">
        <v>184</v>
      </c>
      <c r="Z309" s="2" t="s">
        <v>184</v>
      </c>
      <c r="AA309" s="2" t="s">
        <v>184</v>
      </c>
      <c r="AB309">
        <v>8</v>
      </c>
      <c r="AC309">
        <v>0</v>
      </c>
      <c r="AD309">
        <v>0</v>
      </c>
      <c r="AE309" s="2" t="s">
        <v>183</v>
      </c>
      <c r="AF309" s="2" t="s">
        <v>185</v>
      </c>
      <c r="AG309" s="2" t="s">
        <v>185</v>
      </c>
      <c r="AH309" t="s">
        <v>81</v>
      </c>
      <c r="AI309" s="8" t="s">
        <v>184</v>
      </c>
      <c r="AJ309" s="1" t="s">
        <v>184</v>
      </c>
    </row>
    <row r="310" spans="1:36" hidden="1" x14ac:dyDescent="0.3">
      <c r="A310" s="3" t="s">
        <v>7</v>
      </c>
      <c r="B310">
        <v>113254</v>
      </c>
      <c r="C310">
        <v>309</v>
      </c>
      <c r="D310" t="s">
        <v>181</v>
      </c>
      <c r="E310" s="2" t="s">
        <v>183</v>
      </c>
      <c r="F310" s="2" t="s">
        <v>184</v>
      </c>
      <c r="G310" s="2" t="s">
        <v>184</v>
      </c>
      <c r="H310" s="2" t="s">
        <v>183</v>
      </c>
      <c r="I310" s="2" t="s">
        <v>16</v>
      </c>
      <c r="J310" s="2" t="s">
        <v>12</v>
      </c>
      <c r="K310" s="8" t="s">
        <v>183</v>
      </c>
      <c r="L310" s="2" t="s">
        <v>162</v>
      </c>
      <c r="M310" s="2" t="s">
        <v>61</v>
      </c>
      <c r="N310" t="s">
        <v>186</v>
      </c>
      <c r="O310" s="2" t="s">
        <v>188</v>
      </c>
      <c r="P310" s="128">
        <v>-3.6049624797315132</v>
      </c>
      <c r="Q310" s="128" t="s">
        <v>201</v>
      </c>
      <c r="R310" s="6" t="s">
        <v>183</v>
      </c>
      <c r="S310" s="2" t="s">
        <v>184</v>
      </c>
      <c r="T310" s="2" t="s">
        <v>183</v>
      </c>
      <c r="U310">
        <v>1</v>
      </c>
      <c r="V310">
        <v>0</v>
      </c>
      <c r="W310">
        <v>10</v>
      </c>
      <c r="X310" t="s">
        <v>183</v>
      </c>
      <c r="Y310" s="2" t="s">
        <v>184</v>
      </c>
      <c r="Z310" s="2" t="s">
        <v>183</v>
      </c>
      <c r="AA310" s="2" t="s">
        <v>184</v>
      </c>
      <c r="AB310">
        <v>3</v>
      </c>
      <c r="AC310">
        <v>0</v>
      </c>
      <c r="AD310">
        <v>0</v>
      </c>
      <c r="AE310" s="2" t="s">
        <v>184</v>
      </c>
      <c r="AF310" s="2" t="s">
        <v>184</v>
      </c>
      <c r="AG310" s="2" t="s">
        <v>184</v>
      </c>
      <c r="AH310" t="s">
        <v>82</v>
      </c>
      <c r="AI310" t="s">
        <v>183</v>
      </c>
      <c r="AJ310" s="1" t="s">
        <v>183</v>
      </c>
    </row>
    <row r="311" spans="1:36" x14ac:dyDescent="0.3">
      <c r="A311" s="3" t="s">
        <v>7</v>
      </c>
      <c r="B311">
        <v>113258</v>
      </c>
      <c r="C311">
        <v>310</v>
      </c>
      <c r="D311" t="s">
        <v>182</v>
      </c>
      <c r="E311" s="2" t="s">
        <v>184</v>
      </c>
      <c r="F311" s="2" t="s">
        <v>184</v>
      </c>
      <c r="G311" s="2" t="s">
        <v>184</v>
      </c>
      <c r="H311" s="3" t="s">
        <v>183</v>
      </c>
      <c r="I311" s="2" t="s">
        <v>16</v>
      </c>
      <c r="J311" s="2" t="s">
        <v>15</v>
      </c>
      <c r="K311" s="8" t="s">
        <v>183</v>
      </c>
      <c r="L311" s="2"/>
      <c r="M311" s="2" t="s">
        <v>60</v>
      </c>
      <c r="N311" t="s">
        <v>186</v>
      </c>
      <c r="O311" s="3" t="s">
        <v>188</v>
      </c>
      <c r="P311" s="130">
        <v>-1.4073887911535561</v>
      </c>
      <c r="Q311" s="130" t="s">
        <v>203</v>
      </c>
      <c r="R311" s="6" t="s">
        <v>183</v>
      </c>
      <c r="S311" s="2" t="s">
        <v>184</v>
      </c>
      <c r="T311" s="2" t="s">
        <v>184</v>
      </c>
      <c r="U311">
        <v>9</v>
      </c>
      <c r="V311">
        <v>0</v>
      </c>
      <c r="W311">
        <v>0</v>
      </c>
      <c r="X311" t="s">
        <v>184</v>
      </c>
      <c r="Y311" s="2" t="s">
        <v>184</v>
      </c>
      <c r="Z311" s="2" t="s">
        <v>184</v>
      </c>
      <c r="AA311" s="2" t="s">
        <v>184</v>
      </c>
      <c r="AB311">
        <v>5</v>
      </c>
      <c r="AC311">
        <v>2</v>
      </c>
      <c r="AD311">
        <v>0</v>
      </c>
      <c r="AE311" s="2" t="s">
        <v>184</v>
      </c>
      <c r="AF311" s="2" t="s">
        <v>184</v>
      </c>
      <c r="AG311" s="2" t="s">
        <v>183</v>
      </c>
      <c r="AH311" t="s">
        <v>82</v>
      </c>
      <c r="AI311" s="8" t="s">
        <v>183</v>
      </c>
      <c r="AJ311" s="1" t="s">
        <v>183</v>
      </c>
    </row>
    <row r="312" spans="1:36" x14ac:dyDescent="0.3">
      <c r="A312" s="3" t="s">
        <v>7</v>
      </c>
      <c r="B312">
        <v>113289</v>
      </c>
      <c r="C312">
        <v>311</v>
      </c>
      <c r="D312" t="s">
        <v>182</v>
      </c>
      <c r="E312" s="2" t="s">
        <v>184</v>
      </c>
      <c r="F312" s="2" t="s">
        <v>184</v>
      </c>
      <c r="G312" s="2" t="s">
        <v>184</v>
      </c>
      <c r="H312" s="3" t="s">
        <v>183</v>
      </c>
      <c r="I312" s="2" t="s">
        <v>15</v>
      </c>
      <c r="J312" s="2" t="s">
        <v>12</v>
      </c>
      <c r="K312" s="8" t="s">
        <v>183</v>
      </c>
      <c r="L312" s="2"/>
      <c r="M312" s="2" t="s">
        <v>60</v>
      </c>
      <c r="N312" t="s">
        <v>186</v>
      </c>
      <c r="O312" s="2" t="s">
        <v>189</v>
      </c>
      <c r="P312" s="128">
        <v>0.16366612111292964</v>
      </c>
      <c r="Q312" s="128" t="s">
        <v>203</v>
      </c>
      <c r="R312" s="6" t="s">
        <v>185</v>
      </c>
      <c r="S312" s="2" t="s">
        <v>184</v>
      </c>
      <c r="T312" s="2" t="s">
        <v>184</v>
      </c>
      <c r="U312">
        <v>36</v>
      </c>
      <c r="V312">
        <v>0</v>
      </c>
      <c r="W312">
        <v>3</v>
      </c>
      <c r="X312" t="s">
        <v>183</v>
      </c>
      <c r="Y312" s="2" t="s">
        <v>184</v>
      </c>
      <c r="Z312" s="2" t="s">
        <v>183</v>
      </c>
      <c r="AA312" s="2" t="s">
        <v>184</v>
      </c>
      <c r="AB312">
        <v>1</v>
      </c>
      <c r="AC312">
        <v>0</v>
      </c>
      <c r="AD312">
        <v>0</v>
      </c>
      <c r="AE312" s="2" t="s">
        <v>184</v>
      </c>
      <c r="AF312" s="2" t="s">
        <v>184</v>
      </c>
      <c r="AG312" s="2" t="s">
        <v>183</v>
      </c>
      <c r="AH312" t="s">
        <v>82</v>
      </c>
      <c r="AI312" s="8" t="s">
        <v>183</v>
      </c>
      <c r="AJ312" s="9" t="s">
        <v>183</v>
      </c>
    </row>
    <row r="313" spans="1:36" x14ac:dyDescent="0.3">
      <c r="A313" s="3" t="s">
        <v>7</v>
      </c>
      <c r="B313">
        <v>113493</v>
      </c>
      <c r="C313">
        <v>312</v>
      </c>
      <c r="D313" t="s">
        <v>181</v>
      </c>
      <c r="E313" s="2" t="s">
        <v>184</v>
      </c>
      <c r="F313" s="2" t="s">
        <v>184</v>
      </c>
      <c r="G313" s="2" t="s">
        <v>184</v>
      </c>
      <c r="H313" s="3" t="s">
        <v>183</v>
      </c>
      <c r="I313" s="2" t="s">
        <v>12</v>
      </c>
      <c r="J313" s="2" t="s">
        <v>14</v>
      </c>
      <c r="K313" s="8" t="s">
        <v>184</v>
      </c>
      <c r="L313" s="2" t="s">
        <v>162</v>
      </c>
      <c r="M313" s="2" t="s">
        <v>60</v>
      </c>
      <c r="N313" t="s">
        <v>186</v>
      </c>
      <c r="O313" s="2" t="s">
        <v>189</v>
      </c>
      <c r="P313" s="128">
        <v>-2.1665187814256135</v>
      </c>
      <c r="Q313" s="128" t="s">
        <v>203</v>
      </c>
      <c r="R313" s="7" t="s">
        <v>183</v>
      </c>
      <c r="S313" s="2" t="s">
        <v>184</v>
      </c>
      <c r="T313" s="2" t="s">
        <v>184</v>
      </c>
      <c r="U313">
        <v>24</v>
      </c>
      <c r="V313">
        <v>0</v>
      </c>
      <c r="W313">
        <v>2</v>
      </c>
      <c r="X313" t="s">
        <v>183</v>
      </c>
      <c r="Y313" s="2" t="s">
        <v>184</v>
      </c>
      <c r="Z313" s="2" t="s">
        <v>183</v>
      </c>
      <c r="AA313" s="2" t="s">
        <v>184</v>
      </c>
      <c r="AB313">
        <v>5</v>
      </c>
      <c r="AC313">
        <v>0</v>
      </c>
      <c r="AD313">
        <v>0</v>
      </c>
      <c r="AE313" s="2" t="s">
        <v>184</v>
      </c>
      <c r="AF313" s="2" t="s">
        <v>184</v>
      </c>
      <c r="AG313" s="2" t="s">
        <v>184</v>
      </c>
      <c r="AH313" t="s">
        <v>82</v>
      </c>
      <c r="AI313" s="8" t="s">
        <v>183</v>
      </c>
      <c r="AJ313" s="1" t="s">
        <v>184</v>
      </c>
    </row>
    <row r="314" spans="1:36" x14ac:dyDescent="0.3">
      <c r="A314" s="2" t="s">
        <v>8</v>
      </c>
      <c r="B314">
        <v>113617</v>
      </c>
      <c r="C314">
        <v>313</v>
      </c>
      <c r="D314" t="s">
        <v>181</v>
      </c>
      <c r="E314" s="2" t="s">
        <v>184</v>
      </c>
      <c r="F314" s="2" t="s">
        <v>184</v>
      </c>
      <c r="G314" s="2" t="s">
        <v>184</v>
      </c>
      <c r="H314" s="3" t="s">
        <v>183</v>
      </c>
      <c r="I314" s="2" t="s">
        <v>15</v>
      </c>
      <c r="J314" s="2" t="s">
        <v>12</v>
      </c>
      <c r="K314" s="8" t="s">
        <v>183</v>
      </c>
      <c r="L314" s="2"/>
      <c r="M314" s="2" t="s">
        <v>60</v>
      </c>
      <c r="N314" t="s">
        <v>186</v>
      </c>
      <c r="O314" s="3" t="s">
        <v>188</v>
      </c>
      <c r="P314" s="130">
        <v>-0.7209962857767096</v>
      </c>
      <c r="Q314" s="130" t="s">
        <v>203</v>
      </c>
      <c r="R314" s="6" t="s">
        <v>183</v>
      </c>
      <c r="S314" s="2" t="s">
        <v>183</v>
      </c>
      <c r="T314" s="2" t="s">
        <v>184</v>
      </c>
      <c r="U314">
        <v>43</v>
      </c>
      <c r="V314">
        <v>0</v>
      </c>
      <c r="W314">
        <v>0</v>
      </c>
      <c r="X314" t="s">
        <v>184</v>
      </c>
      <c r="Y314" s="2" t="s">
        <v>184</v>
      </c>
      <c r="Z314" s="2" t="s">
        <v>183</v>
      </c>
      <c r="AA314" s="2" t="s">
        <v>184</v>
      </c>
      <c r="AB314">
        <v>1</v>
      </c>
      <c r="AC314">
        <v>0</v>
      </c>
      <c r="AD314">
        <v>0</v>
      </c>
      <c r="AE314" s="2" t="s">
        <v>183</v>
      </c>
      <c r="AF314" s="2" t="s">
        <v>185</v>
      </c>
      <c r="AG314" s="2" t="s">
        <v>185</v>
      </c>
      <c r="AH314" t="s">
        <v>82</v>
      </c>
      <c r="AI314" s="8" t="s">
        <v>184</v>
      </c>
      <c r="AJ314" s="9" t="s">
        <v>184</v>
      </c>
    </row>
    <row r="315" spans="1:36" x14ac:dyDescent="0.3">
      <c r="A315" s="2" t="s">
        <v>8</v>
      </c>
      <c r="B315">
        <v>113959</v>
      </c>
      <c r="C315">
        <v>314</v>
      </c>
      <c r="D315" t="s">
        <v>181</v>
      </c>
      <c r="E315" s="2" t="s">
        <v>184</v>
      </c>
      <c r="F315" s="2" t="s">
        <v>184</v>
      </c>
      <c r="G315" s="2" t="s">
        <v>184</v>
      </c>
      <c r="H315" s="2" t="s">
        <v>183</v>
      </c>
      <c r="I315" s="2" t="s">
        <v>16</v>
      </c>
      <c r="J315" s="2" t="s">
        <v>13</v>
      </c>
      <c r="K315" s="8" t="s">
        <v>183</v>
      </c>
      <c r="L315" s="2"/>
      <c r="M315" s="2" t="s">
        <v>60</v>
      </c>
      <c r="N315" t="s">
        <v>186</v>
      </c>
      <c r="O315" s="2" t="s">
        <v>188</v>
      </c>
      <c r="P315" s="128">
        <v>-1.9463192591429916</v>
      </c>
      <c r="Q315" s="128" t="s">
        <v>203</v>
      </c>
      <c r="R315" s="7" t="s">
        <v>185</v>
      </c>
      <c r="S315" s="2" t="s">
        <v>184</v>
      </c>
      <c r="T315" s="2" t="s">
        <v>183</v>
      </c>
      <c r="U315">
        <v>4</v>
      </c>
      <c r="V315">
        <v>0</v>
      </c>
      <c r="W315">
        <v>11</v>
      </c>
      <c r="X315" t="s">
        <v>184</v>
      </c>
      <c r="Y315" s="2" t="s">
        <v>184</v>
      </c>
      <c r="Z315" s="2" t="s">
        <v>184</v>
      </c>
      <c r="AA315" s="2" t="s">
        <v>184</v>
      </c>
      <c r="AB315">
        <v>8</v>
      </c>
      <c r="AC315">
        <v>8</v>
      </c>
      <c r="AD315">
        <v>0</v>
      </c>
      <c r="AE315" s="2" t="s">
        <v>184</v>
      </c>
      <c r="AF315" s="2" t="s">
        <v>184</v>
      </c>
      <c r="AG315" s="2" t="s">
        <v>183</v>
      </c>
      <c r="AH315" t="s">
        <v>82</v>
      </c>
      <c r="AI315" s="8" t="s">
        <v>183</v>
      </c>
      <c r="AJ315" s="1" t="s">
        <v>183</v>
      </c>
    </row>
    <row r="316" spans="1:36" x14ac:dyDescent="0.3">
      <c r="A316" s="3" t="s">
        <v>7</v>
      </c>
      <c r="B316">
        <v>113960</v>
      </c>
      <c r="C316">
        <v>315</v>
      </c>
      <c r="D316" t="s">
        <v>181</v>
      </c>
      <c r="E316" s="2" t="s">
        <v>184</v>
      </c>
      <c r="F316" s="2" t="s">
        <v>184</v>
      </c>
      <c r="G316" s="2" t="s">
        <v>184</v>
      </c>
      <c r="H316" s="2" t="s">
        <v>183</v>
      </c>
      <c r="I316" s="2" t="s">
        <v>13</v>
      </c>
      <c r="J316" s="2" t="s">
        <v>13</v>
      </c>
      <c r="K316" s="8" t="s">
        <v>183</v>
      </c>
      <c r="L316" s="2" t="s">
        <v>162</v>
      </c>
      <c r="M316" s="2" t="s">
        <v>60</v>
      </c>
      <c r="N316" t="s">
        <v>186</v>
      </c>
      <c r="O316" s="2" t="s">
        <v>188</v>
      </c>
      <c r="P316" s="128">
        <v>-3.476691257259457</v>
      </c>
      <c r="Q316" s="128" t="s">
        <v>203</v>
      </c>
      <c r="R316" s="6" t="s">
        <v>184</v>
      </c>
      <c r="S316" s="2" t="s">
        <v>184</v>
      </c>
      <c r="T316" s="2" t="s">
        <v>184</v>
      </c>
      <c r="U316">
        <v>9</v>
      </c>
      <c r="V316">
        <v>0</v>
      </c>
      <c r="W316">
        <v>12</v>
      </c>
      <c r="X316" t="s">
        <v>184</v>
      </c>
      <c r="Y316" s="2" t="s">
        <v>184</v>
      </c>
      <c r="Z316" s="2" t="s">
        <v>184</v>
      </c>
      <c r="AA316" s="2" t="s">
        <v>184</v>
      </c>
      <c r="AB316">
        <v>6</v>
      </c>
      <c r="AC316">
        <v>6</v>
      </c>
      <c r="AD316">
        <v>0</v>
      </c>
      <c r="AE316" s="2" t="s">
        <v>184</v>
      </c>
      <c r="AF316" s="2" t="s">
        <v>184</v>
      </c>
      <c r="AG316" s="2" t="s">
        <v>184</v>
      </c>
      <c r="AH316" t="s">
        <v>82</v>
      </c>
      <c r="AI316" t="s">
        <v>183</v>
      </c>
      <c r="AJ316" s="1" t="s">
        <v>183</v>
      </c>
    </row>
    <row r="317" spans="1:36" x14ac:dyDescent="0.3">
      <c r="A317" s="2" t="s">
        <v>8</v>
      </c>
      <c r="B317">
        <v>113962</v>
      </c>
      <c r="C317">
        <v>316</v>
      </c>
      <c r="D317" t="s">
        <v>181</v>
      </c>
      <c r="E317" s="2" t="s">
        <v>183</v>
      </c>
      <c r="F317" s="2" t="s">
        <v>183</v>
      </c>
      <c r="G317" s="2" t="s">
        <v>184</v>
      </c>
      <c r="H317" s="2" t="s">
        <v>183</v>
      </c>
      <c r="I317" s="2" t="s">
        <v>12</v>
      </c>
      <c r="J317" s="2" t="s">
        <v>16</v>
      </c>
      <c r="K317" s="8" t="s">
        <v>183</v>
      </c>
      <c r="L317" s="2" t="s">
        <v>162</v>
      </c>
      <c r="M317" s="2" t="s">
        <v>60</v>
      </c>
      <c r="N317" t="s">
        <v>186</v>
      </c>
      <c r="O317" s="2" t="s">
        <v>188</v>
      </c>
      <c r="P317" s="128">
        <v>-4.1963338888047259</v>
      </c>
      <c r="Q317" s="128" t="s">
        <v>203</v>
      </c>
      <c r="R317" s="6" t="s">
        <v>183</v>
      </c>
      <c r="S317" s="2" t="s">
        <v>184</v>
      </c>
      <c r="T317" s="2" t="s">
        <v>184</v>
      </c>
      <c r="U317">
        <v>10</v>
      </c>
      <c r="V317">
        <v>4</v>
      </c>
      <c r="W317">
        <v>0</v>
      </c>
      <c r="X317" t="s">
        <v>184</v>
      </c>
      <c r="Y317" s="2" t="s">
        <v>184</v>
      </c>
      <c r="Z317" s="2" t="s">
        <v>184</v>
      </c>
      <c r="AA317" s="2" t="s">
        <v>184</v>
      </c>
      <c r="AB317">
        <v>1</v>
      </c>
      <c r="AC317">
        <v>0</v>
      </c>
      <c r="AD317">
        <v>0</v>
      </c>
      <c r="AE317" s="2" t="s">
        <v>184</v>
      </c>
      <c r="AF317" s="2" t="s">
        <v>184</v>
      </c>
      <c r="AG317" s="2" t="s">
        <v>183</v>
      </c>
      <c r="AH317" t="s">
        <v>82</v>
      </c>
      <c r="AI317" s="8" t="s">
        <v>183</v>
      </c>
      <c r="AJ317" s="1" t="s">
        <v>183</v>
      </c>
    </row>
    <row r="318" spans="1:36" x14ac:dyDescent="0.3">
      <c r="A318" s="3" t="s">
        <v>7</v>
      </c>
      <c r="B318">
        <v>114061</v>
      </c>
      <c r="C318">
        <v>317</v>
      </c>
      <c r="D318" t="s">
        <v>182</v>
      </c>
      <c r="E318" s="2" t="s">
        <v>184</v>
      </c>
      <c r="F318" s="2" t="s">
        <v>184</v>
      </c>
      <c r="G318" s="2" t="s">
        <v>184</v>
      </c>
      <c r="H318" s="3" t="s">
        <v>183</v>
      </c>
      <c r="I318" s="2" t="s">
        <v>16</v>
      </c>
      <c r="J318" s="2" t="s">
        <v>13</v>
      </c>
      <c r="K318" s="8" t="s">
        <v>183</v>
      </c>
      <c r="L318" s="2" t="s">
        <v>162</v>
      </c>
      <c r="M318" s="2" t="s">
        <v>60</v>
      </c>
      <c r="N318" t="s">
        <v>187</v>
      </c>
      <c r="O318" s="2" t="s">
        <v>188</v>
      </c>
      <c r="P318" s="128">
        <v>-2.7338926031597324</v>
      </c>
      <c r="Q318" s="128" t="s">
        <v>203</v>
      </c>
      <c r="R318" s="6" t="s">
        <v>185</v>
      </c>
      <c r="S318" s="2" t="s">
        <v>184</v>
      </c>
      <c r="T318" s="2" t="s">
        <v>184</v>
      </c>
      <c r="U318">
        <v>55</v>
      </c>
      <c r="V318">
        <v>0</v>
      </c>
      <c r="W318">
        <v>17</v>
      </c>
      <c r="X318" t="s">
        <v>183</v>
      </c>
      <c r="Y318" s="2" t="s">
        <v>184</v>
      </c>
      <c r="Z318" s="2" t="s">
        <v>183</v>
      </c>
      <c r="AA318" s="2" t="s">
        <v>184</v>
      </c>
      <c r="AB318">
        <v>7</v>
      </c>
      <c r="AC318">
        <v>0</v>
      </c>
      <c r="AD318">
        <v>0</v>
      </c>
      <c r="AE318" s="2" t="s">
        <v>184</v>
      </c>
      <c r="AF318" s="2" t="s">
        <v>184</v>
      </c>
      <c r="AG318" s="2" t="s">
        <v>183</v>
      </c>
      <c r="AH318" t="s">
        <v>82</v>
      </c>
      <c r="AI318" s="8" t="s">
        <v>183</v>
      </c>
      <c r="AJ318" s="9" t="s">
        <v>184</v>
      </c>
    </row>
    <row r="319" spans="1:36" hidden="1" x14ac:dyDescent="0.3">
      <c r="A319" s="2" t="s">
        <v>8</v>
      </c>
      <c r="B319">
        <v>114110</v>
      </c>
      <c r="C319">
        <v>318</v>
      </c>
      <c r="D319" t="s">
        <v>181</v>
      </c>
      <c r="E319" s="2" t="s">
        <v>183</v>
      </c>
      <c r="F319" s="2" t="s">
        <v>184</v>
      </c>
      <c r="G319" s="2" t="s">
        <v>184</v>
      </c>
      <c r="H319" s="3" t="s">
        <v>183</v>
      </c>
      <c r="I319" s="2" t="s">
        <v>15</v>
      </c>
      <c r="J319" s="2" t="s">
        <v>12</v>
      </c>
      <c r="K319" s="8" t="s">
        <v>183</v>
      </c>
      <c r="L319" s="2" t="s">
        <v>60</v>
      </c>
      <c r="M319" s="2"/>
      <c r="N319" t="s">
        <v>186</v>
      </c>
      <c r="O319" s="2" t="s">
        <v>188</v>
      </c>
      <c r="P319" s="128">
        <v>-1.7436012071085281</v>
      </c>
      <c r="Q319" s="128" t="s">
        <v>201</v>
      </c>
      <c r="R319" s="6" t="s">
        <v>183</v>
      </c>
      <c r="S319" s="2" t="s">
        <v>183</v>
      </c>
      <c r="T319" s="2" t="s">
        <v>183</v>
      </c>
      <c r="U319">
        <v>16</v>
      </c>
      <c r="V319">
        <v>0</v>
      </c>
      <c r="W319">
        <v>61</v>
      </c>
      <c r="X319" t="s">
        <v>184</v>
      </c>
      <c r="Y319" s="2" t="s">
        <v>183</v>
      </c>
      <c r="Z319" s="2" t="s">
        <v>183</v>
      </c>
      <c r="AA319" s="2" t="s">
        <v>184</v>
      </c>
      <c r="AB319">
        <v>14</v>
      </c>
      <c r="AC319">
        <v>0</v>
      </c>
      <c r="AD319">
        <v>0</v>
      </c>
      <c r="AE319" s="2" t="s">
        <v>183</v>
      </c>
      <c r="AF319" s="2" t="s">
        <v>183</v>
      </c>
      <c r="AG319" s="2" t="s">
        <v>184</v>
      </c>
      <c r="AH319" t="s">
        <v>83</v>
      </c>
      <c r="AI319" s="8" t="s">
        <v>183</v>
      </c>
      <c r="AJ319" s="1" t="s">
        <v>184</v>
      </c>
    </row>
    <row r="320" spans="1:36" hidden="1" x14ac:dyDescent="0.3">
      <c r="A320" s="3" t="s">
        <v>7</v>
      </c>
      <c r="B320">
        <v>114123</v>
      </c>
      <c r="C320">
        <v>319</v>
      </c>
      <c r="D320" t="s">
        <v>181</v>
      </c>
      <c r="E320" s="2" t="s">
        <v>183</v>
      </c>
      <c r="F320" s="2" t="s">
        <v>184</v>
      </c>
      <c r="G320" s="2" t="s">
        <v>184</v>
      </c>
      <c r="H320" s="3" t="s">
        <v>183</v>
      </c>
      <c r="I320" s="2" t="s">
        <v>15</v>
      </c>
      <c r="J320" s="2" t="s">
        <v>13</v>
      </c>
      <c r="K320" s="8" t="s">
        <v>183</v>
      </c>
      <c r="L320" s="2"/>
      <c r="M320" s="2" t="s">
        <v>61</v>
      </c>
      <c r="N320" t="s">
        <v>186</v>
      </c>
      <c r="O320" s="2" t="s">
        <v>188</v>
      </c>
      <c r="P320" s="128">
        <v>0.73040402875485333</v>
      </c>
      <c r="Q320" s="128" t="s">
        <v>201</v>
      </c>
      <c r="R320" s="7" t="s">
        <v>183</v>
      </c>
      <c r="S320" s="2" t="s">
        <v>184</v>
      </c>
      <c r="T320" s="2" t="s">
        <v>183</v>
      </c>
      <c r="U320">
        <v>51</v>
      </c>
      <c r="V320">
        <v>0</v>
      </c>
      <c r="W320">
        <v>1</v>
      </c>
      <c r="X320" t="s">
        <v>184</v>
      </c>
      <c r="Y320" s="2" t="s">
        <v>184</v>
      </c>
      <c r="Z320" s="2" t="s">
        <v>183</v>
      </c>
      <c r="AA320" s="2" t="s">
        <v>184</v>
      </c>
      <c r="AB320">
        <v>5</v>
      </c>
      <c r="AC320">
        <v>0</v>
      </c>
      <c r="AD320">
        <v>0</v>
      </c>
      <c r="AE320" s="2" t="s">
        <v>183</v>
      </c>
      <c r="AF320" s="2" t="s">
        <v>183</v>
      </c>
      <c r="AG320" s="2" t="s">
        <v>184</v>
      </c>
      <c r="AH320" t="s">
        <v>83</v>
      </c>
      <c r="AI320" s="8" t="s">
        <v>183</v>
      </c>
      <c r="AJ320" s="9" t="s">
        <v>184</v>
      </c>
    </row>
    <row r="321" spans="1:36" x14ac:dyDescent="0.3">
      <c r="A321" s="3" t="s">
        <v>7</v>
      </c>
      <c r="B321">
        <v>114137</v>
      </c>
      <c r="C321">
        <v>320</v>
      </c>
      <c r="D321" t="s">
        <v>181</v>
      </c>
      <c r="E321" s="2" t="s">
        <v>183</v>
      </c>
      <c r="F321" s="2" t="s">
        <v>183</v>
      </c>
      <c r="G321" s="2" t="s">
        <v>184</v>
      </c>
      <c r="H321" s="2" t="s">
        <v>183</v>
      </c>
      <c r="I321" s="2" t="s">
        <v>16</v>
      </c>
      <c r="J321" s="2" t="s">
        <v>16</v>
      </c>
      <c r="K321" s="8" t="s">
        <v>183</v>
      </c>
      <c r="L321" s="2" t="s">
        <v>61</v>
      </c>
      <c r="M321" s="2"/>
      <c r="N321" t="s">
        <v>186</v>
      </c>
      <c r="O321" s="2" t="s">
        <v>188</v>
      </c>
      <c r="P321" s="128">
        <v>1.2327677624602333</v>
      </c>
      <c r="Q321" s="128" t="s">
        <v>203</v>
      </c>
      <c r="R321" s="7" t="s">
        <v>184</v>
      </c>
      <c r="S321" s="2" t="s">
        <v>183</v>
      </c>
      <c r="T321" s="2" t="s">
        <v>183</v>
      </c>
      <c r="U321">
        <v>14</v>
      </c>
      <c r="V321">
        <v>0</v>
      </c>
      <c r="W321">
        <v>34</v>
      </c>
      <c r="X321" t="s">
        <v>183</v>
      </c>
      <c r="Y321" s="2" t="s">
        <v>184</v>
      </c>
      <c r="Z321" s="2" t="s">
        <v>184</v>
      </c>
      <c r="AA321" s="2" t="s">
        <v>184</v>
      </c>
      <c r="AB321">
        <v>22</v>
      </c>
      <c r="AC321">
        <v>18</v>
      </c>
      <c r="AD321">
        <v>0</v>
      </c>
      <c r="AE321" s="2" t="s">
        <v>183</v>
      </c>
      <c r="AF321" s="2" t="s">
        <v>184</v>
      </c>
      <c r="AG321" s="2" t="s">
        <v>185</v>
      </c>
      <c r="AH321" t="s">
        <v>82</v>
      </c>
      <c r="AI321" t="s">
        <v>183</v>
      </c>
      <c r="AJ321" s="1" t="s">
        <v>183</v>
      </c>
    </row>
    <row r="322" spans="1:36" x14ac:dyDescent="0.3">
      <c r="A322" s="3" t="s">
        <v>7</v>
      </c>
      <c r="B322">
        <v>114155</v>
      </c>
      <c r="C322">
        <v>321</v>
      </c>
      <c r="D322" t="s">
        <v>182</v>
      </c>
      <c r="E322" s="2" t="s">
        <v>183</v>
      </c>
      <c r="F322" s="2" t="s">
        <v>184</v>
      </c>
      <c r="G322" s="2" t="s">
        <v>184</v>
      </c>
      <c r="H322" s="3" t="s">
        <v>183</v>
      </c>
      <c r="I322" s="2" t="s">
        <v>12</v>
      </c>
      <c r="J322" s="2" t="s">
        <v>16</v>
      </c>
      <c r="K322" s="8" t="s">
        <v>183</v>
      </c>
      <c r="L322" s="2" t="s">
        <v>61</v>
      </c>
      <c r="M322" s="2"/>
      <c r="N322" t="s">
        <v>186</v>
      </c>
      <c r="O322" s="3" t="s">
        <v>189</v>
      </c>
      <c r="P322" s="130">
        <v>-0.50498829905160736</v>
      </c>
      <c r="Q322" s="130" t="s">
        <v>203</v>
      </c>
      <c r="R322" s="7" t="s">
        <v>183</v>
      </c>
      <c r="S322" s="2" t="s">
        <v>184</v>
      </c>
      <c r="T322" s="2" t="s">
        <v>184</v>
      </c>
      <c r="U322">
        <v>57</v>
      </c>
      <c r="V322">
        <v>0</v>
      </c>
      <c r="W322">
        <v>20</v>
      </c>
      <c r="X322" t="s">
        <v>184</v>
      </c>
      <c r="Y322" s="2" t="s">
        <v>184</v>
      </c>
      <c r="Z322" s="2" t="s">
        <v>184</v>
      </c>
      <c r="AA322" s="2" t="s">
        <v>184</v>
      </c>
      <c r="AB322">
        <v>7</v>
      </c>
      <c r="AC322">
        <v>5</v>
      </c>
      <c r="AD322">
        <v>0</v>
      </c>
      <c r="AE322" s="2" t="s">
        <v>184</v>
      </c>
      <c r="AF322" s="2" t="s">
        <v>184</v>
      </c>
      <c r="AG322" s="2" t="s">
        <v>184</v>
      </c>
      <c r="AH322" t="s">
        <v>83</v>
      </c>
      <c r="AI322" s="8" t="s">
        <v>183</v>
      </c>
      <c r="AJ322" s="9" t="s">
        <v>184</v>
      </c>
    </row>
    <row r="323" spans="1:36" x14ac:dyDescent="0.3">
      <c r="A323" s="3" t="s">
        <v>7</v>
      </c>
      <c r="B323">
        <v>114282</v>
      </c>
      <c r="C323">
        <v>322</v>
      </c>
      <c r="D323" t="s">
        <v>182</v>
      </c>
      <c r="E323" s="2" t="s">
        <v>183</v>
      </c>
      <c r="F323" s="2" t="s">
        <v>184</v>
      </c>
      <c r="G323" s="2" t="s">
        <v>184</v>
      </c>
      <c r="H323" s="3" t="s">
        <v>183</v>
      </c>
      <c r="I323" s="2" t="s">
        <v>12</v>
      </c>
      <c r="J323" s="2" t="s">
        <v>16</v>
      </c>
      <c r="K323" s="8" t="s">
        <v>183</v>
      </c>
      <c r="L323" s="2" t="s">
        <v>162</v>
      </c>
      <c r="M323" s="2" t="s">
        <v>60</v>
      </c>
      <c r="N323" t="s">
        <v>186</v>
      </c>
      <c r="O323" s="2" t="s">
        <v>189</v>
      </c>
      <c r="P323" s="128">
        <v>-2.7169547756242358</v>
      </c>
      <c r="Q323" s="128" t="s">
        <v>203</v>
      </c>
      <c r="R323" s="6" t="s">
        <v>183</v>
      </c>
      <c r="S323" s="2" t="s">
        <v>184</v>
      </c>
      <c r="T323" s="2" t="s">
        <v>184</v>
      </c>
      <c r="U323">
        <v>34</v>
      </c>
      <c r="V323">
        <v>39</v>
      </c>
      <c r="W323">
        <v>0</v>
      </c>
      <c r="X323" t="s">
        <v>184</v>
      </c>
      <c r="Y323" s="2" t="s">
        <v>184</v>
      </c>
      <c r="Z323" s="2" t="s">
        <v>183</v>
      </c>
      <c r="AA323" s="2" t="s">
        <v>184</v>
      </c>
      <c r="AB323">
        <v>2</v>
      </c>
      <c r="AC323">
        <v>1</v>
      </c>
      <c r="AD323">
        <v>0</v>
      </c>
      <c r="AE323" s="2" t="s">
        <v>184</v>
      </c>
      <c r="AF323" s="2" t="s">
        <v>184</v>
      </c>
      <c r="AG323" s="2" t="s">
        <v>184</v>
      </c>
      <c r="AH323" t="s">
        <v>83</v>
      </c>
      <c r="AI323" s="8" t="s">
        <v>183</v>
      </c>
      <c r="AJ323" s="1" t="s">
        <v>184</v>
      </c>
    </row>
    <row r="324" spans="1:36" x14ac:dyDescent="0.3">
      <c r="A324" s="3" t="s">
        <v>7</v>
      </c>
      <c r="B324">
        <v>114354</v>
      </c>
      <c r="C324">
        <v>323</v>
      </c>
      <c r="D324" t="s">
        <v>181</v>
      </c>
      <c r="E324" s="2" t="s">
        <v>184</v>
      </c>
      <c r="F324" s="2" t="s">
        <v>184</v>
      </c>
      <c r="G324" s="2" t="s">
        <v>184</v>
      </c>
      <c r="H324" s="3" t="s">
        <v>183</v>
      </c>
      <c r="I324" s="2" t="s">
        <v>15</v>
      </c>
      <c r="J324" s="2" t="s">
        <v>12</v>
      </c>
      <c r="K324" s="8" t="s">
        <v>183</v>
      </c>
      <c r="L324" s="2" t="s">
        <v>60</v>
      </c>
      <c r="M324" s="2"/>
      <c r="N324" t="s">
        <v>186</v>
      </c>
      <c r="O324" s="3" t="s">
        <v>188</v>
      </c>
      <c r="P324" s="130">
        <v>0.74932473642938047</v>
      </c>
      <c r="Q324" s="130" t="s">
        <v>203</v>
      </c>
      <c r="R324" s="7" t="s">
        <v>185</v>
      </c>
      <c r="S324" s="2" t="s">
        <v>184</v>
      </c>
      <c r="T324" s="2" t="s">
        <v>184</v>
      </c>
      <c r="U324">
        <v>0</v>
      </c>
      <c r="V324">
        <v>0</v>
      </c>
      <c r="W324">
        <v>30</v>
      </c>
      <c r="X324" t="s">
        <v>184</v>
      </c>
      <c r="Y324" s="2" t="s">
        <v>184</v>
      </c>
      <c r="Z324" s="2" t="s">
        <v>184</v>
      </c>
      <c r="AA324" s="2" t="s">
        <v>184</v>
      </c>
      <c r="AB324">
        <v>7</v>
      </c>
      <c r="AC324">
        <v>0</v>
      </c>
      <c r="AD324">
        <v>0</v>
      </c>
      <c r="AE324" s="2" t="s">
        <v>184</v>
      </c>
      <c r="AF324" s="2" t="s">
        <v>184</v>
      </c>
      <c r="AG324" s="2" t="s">
        <v>183</v>
      </c>
      <c r="AH324" t="s">
        <v>82</v>
      </c>
      <c r="AI324" t="s">
        <v>183</v>
      </c>
      <c r="AJ324" s="1" t="s">
        <v>183</v>
      </c>
    </row>
    <row r="325" spans="1:36" x14ac:dyDescent="0.3">
      <c r="A325" s="3" t="s">
        <v>7</v>
      </c>
      <c r="B325">
        <v>114381</v>
      </c>
      <c r="C325">
        <v>324</v>
      </c>
      <c r="D325" t="s">
        <v>182</v>
      </c>
      <c r="E325" s="2" t="s">
        <v>183</v>
      </c>
      <c r="F325" s="2" t="s">
        <v>184</v>
      </c>
      <c r="G325" s="2" t="s">
        <v>184</v>
      </c>
      <c r="H325" s="3" t="s">
        <v>183</v>
      </c>
      <c r="I325" s="2" t="s">
        <v>17</v>
      </c>
      <c r="J325" s="2" t="s">
        <v>16</v>
      </c>
      <c r="K325" s="8" t="s">
        <v>184</v>
      </c>
      <c r="L325" s="2" t="s">
        <v>162</v>
      </c>
      <c r="M325" s="2" t="s">
        <v>60</v>
      </c>
      <c r="N325" t="s">
        <v>187</v>
      </c>
      <c r="O325" s="2" t="s">
        <v>188</v>
      </c>
      <c r="P325" s="128">
        <v>-3.5239773322539167</v>
      </c>
      <c r="Q325" s="128" t="s">
        <v>203</v>
      </c>
      <c r="R325" s="7" t="s">
        <v>183</v>
      </c>
      <c r="S325" s="2" t="s">
        <v>184</v>
      </c>
      <c r="T325" s="2" t="s">
        <v>184</v>
      </c>
      <c r="U325">
        <v>29</v>
      </c>
      <c r="V325">
        <v>9</v>
      </c>
      <c r="W325">
        <v>7</v>
      </c>
      <c r="X325" t="s">
        <v>184</v>
      </c>
      <c r="Y325" s="2" t="s">
        <v>184</v>
      </c>
      <c r="Z325" s="2" t="s">
        <v>183</v>
      </c>
      <c r="AA325" s="2" t="s">
        <v>183</v>
      </c>
      <c r="AB325">
        <v>9</v>
      </c>
      <c r="AC325">
        <v>0</v>
      </c>
      <c r="AD325">
        <v>0</v>
      </c>
      <c r="AE325" s="2" t="s">
        <v>183</v>
      </c>
      <c r="AF325" s="2" t="s">
        <v>183</v>
      </c>
      <c r="AG325" s="2" t="s">
        <v>185</v>
      </c>
      <c r="AH325" t="s">
        <v>82</v>
      </c>
      <c r="AI325" s="8" t="s">
        <v>183</v>
      </c>
      <c r="AJ325" s="1" t="s">
        <v>183</v>
      </c>
    </row>
    <row r="326" spans="1:36" x14ac:dyDescent="0.3">
      <c r="A326" s="3" t="s">
        <v>7</v>
      </c>
      <c r="B326">
        <v>114420</v>
      </c>
      <c r="C326">
        <v>325</v>
      </c>
      <c r="D326" t="s">
        <v>182</v>
      </c>
      <c r="E326" s="2" t="s">
        <v>183</v>
      </c>
      <c r="F326" s="2" t="s">
        <v>184</v>
      </c>
      <c r="G326" s="2" t="s">
        <v>184</v>
      </c>
      <c r="H326" s="3" t="s">
        <v>183</v>
      </c>
      <c r="I326" s="2" t="s">
        <v>15</v>
      </c>
      <c r="J326" s="2" t="s">
        <v>16</v>
      </c>
      <c r="K326" s="8" t="s">
        <v>183</v>
      </c>
      <c r="L326" s="2" t="s">
        <v>162</v>
      </c>
      <c r="M326" s="2" t="s">
        <v>60</v>
      </c>
      <c r="N326" t="s">
        <v>187</v>
      </c>
      <c r="O326" s="2" t="s">
        <v>189</v>
      </c>
      <c r="P326" s="128">
        <v>-2.6477451307205104</v>
      </c>
      <c r="Q326" s="128" t="s">
        <v>203</v>
      </c>
      <c r="R326" s="7" t="s">
        <v>183</v>
      </c>
      <c r="S326" s="2" t="s">
        <v>183</v>
      </c>
      <c r="T326" s="2" t="s">
        <v>184</v>
      </c>
      <c r="U326">
        <v>32</v>
      </c>
      <c r="V326">
        <v>6</v>
      </c>
      <c r="W326">
        <v>5</v>
      </c>
      <c r="X326" t="s">
        <v>184</v>
      </c>
      <c r="Y326" s="2" t="s">
        <v>184</v>
      </c>
      <c r="Z326" s="2" t="s">
        <v>184</v>
      </c>
      <c r="AA326" s="2" t="s">
        <v>183</v>
      </c>
      <c r="AB326">
        <v>3</v>
      </c>
      <c r="AC326">
        <v>1</v>
      </c>
      <c r="AD326">
        <v>0</v>
      </c>
      <c r="AE326" s="2" t="s">
        <v>183</v>
      </c>
      <c r="AF326" s="2" t="s">
        <v>185</v>
      </c>
      <c r="AG326" s="2" t="s">
        <v>183</v>
      </c>
      <c r="AH326" t="s">
        <v>82</v>
      </c>
      <c r="AI326" s="8" t="s">
        <v>183</v>
      </c>
      <c r="AJ326" s="1" t="s">
        <v>184</v>
      </c>
    </row>
    <row r="327" spans="1:36" x14ac:dyDescent="0.3">
      <c r="A327" s="3" t="s">
        <v>7</v>
      </c>
      <c r="B327">
        <v>114436</v>
      </c>
      <c r="C327">
        <v>326</v>
      </c>
      <c r="D327" t="s">
        <v>181</v>
      </c>
      <c r="E327" s="2" t="s">
        <v>184</v>
      </c>
      <c r="F327" s="2" t="s">
        <v>184</v>
      </c>
      <c r="G327" s="2" t="s">
        <v>184</v>
      </c>
      <c r="H327" s="3" t="s">
        <v>183</v>
      </c>
      <c r="I327" s="2" t="s">
        <v>12</v>
      </c>
      <c r="J327" s="2" t="s">
        <v>12</v>
      </c>
      <c r="K327" s="8" t="s">
        <v>183</v>
      </c>
      <c r="L327" s="2"/>
      <c r="M327" s="2" t="s">
        <v>61</v>
      </c>
      <c r="N327" t="s">
        <v>186</v>
      </c>
      <c r="O327" s="2" t="s">
        <v>188</v>
      </c>
      <c r="P327" s="128">
        <v>-0.84176384276778127</v>
      </c>
      <c r="Q327" s="128" t="s">
        <v>203</v>
      </c>
      <c r="R327" s="6" t="s">
        <v>185</v>
      </c>
      <c r="S327" s="2" t="s">
        <v>184</v>
      </c>
      <c r="T327" s="2" t="s">
        <v>184</v>
      </c>
      <c r="U327">
        <v>36</v>
      </c>
      <c r="V327">
        <v>27</v>
      </c>
      <c r="W327">
        <v>7</v>
      </c>
      <c r="X327" t="s">
        <v>184</v>
      </c>
      <c r="Y327" s="2" t="s">
        <v>184</v>
      </c>
      <c r="Z327" s="2" t="s">
        <v>184</v>
      </c>
      <c r="AA327" s="2" t="s">
        <v>184</v>
      </c>
      <c r="AB327">
        <v>4</v>
      </c>
      <c r="AC327">
        <v>0</v>
      </c>
      <c r="AD327">
        <v>0</v>
      </c>
      <c r="AE327" s="2" t="s">
        <v>184</v>
      </c>
      <c r="AF327" s="2" t="s">
        <v>184</v>
      </c>
      <c r="AG327" s="2" t="s">
        <v>184</v>
      </c>
      <c r="AH327" t="s">
        <v>82</v>
      </c>
      <c r="AI327" s="8" t="s">
        <v>183</v>
      </c>
      <c r="AJ327" s="1" t="s">
        <v>184</v>
      </c>
    </row>
    <row r="328" spans="1:36" x14ac:dyDescent="0.3">
      <c r="A328" s="3" t="s">
        <v>7</v>
      </c>
      <c r="B328">
        <v>114437</v>
      </c>
      <c r="C328">
        <v>327</v>
      </c>
      <c r="D328" t="s">
        <v>181</v>
      </c>
      <c r="E328" s="2" t="s">
        <v>183</v>
      </c>
      <c r="F328" s="2" t="s">
        <v>183</v>
      </c>
      <c r="G328" s="2" t="s">
        <v>183</v>
      </c>
      <c r="H328" s="3" t="s">
        <v>183</v>
      </c>
      <c r="I328" s="2" t="s">
        <v>12</v>
      </c>
      <c r="J328" s="2" t="s">
        <v>15</v>
      </c>
      <c r="K328" s="8" t="s">
        <v>183</v>
      </c>
      <c r="L328" s="2"/>
      <c r="M328" s="2" t="s">
        <v>60</v>
      </c>
      <c r="N328" t="s">
        <v>186</v>
      </c>
      <c r="O328" s="2" t="s">
        <v>188</v>
      </c>
      <c r="P328" s="128">
        <v>0.91083754358499969</v>
      </c>
      <c r="Q328" s="128" t="s">
        <v>203</v>
      </c>
      <c r="R328" s="7" t="s">
        <v>183</v>
      </c>
      <c r="S328" s="2" t="s">
        <v>184</v>
      </c>
      <c r="T328" s="2" t="s">
        <v>184</v>
      </c>
      <c r="U328">
        <v>1</v>
      </c>
      <c r="V328">
        <v>0</v>
      </c>
      <c r="W328">
        <v>2</v>
      </c>
      <c r="X328" t="s">
        <v>184</v>
      </c>
      <c r="Y328" s="2" t="s">
        <v>184</v>
      </c>
      <c r="Z328" s="2" t="s">
        <v>184</v>
      </c>
      <c r="AA328" s="2" t="s">
        <v>183</v>
      </c>
      <c r="AB328">
        <v>0</v>
      </c>
      <c r="AC328">
        <v>1</v>
      </c>
      <c r="AD328">
        <v>0</v>
      </c>
      <c r="AE328" s="2" t="s">
        <v>184</v>
      </c>
      <c r="AF328" s="2" t="s">
        <v>184</v>
      </c>
      <c r="AG328" s="2" t="s">
        <v>185</v>
      </c>
      <c r="AH328" t="s">
        <v>83</v>
      </c>
      <c r="AI328" s="8" t="s">
        <v>183</v>
      </c>
      <c r="AJ328" s="9" t="s">
        <v>184</v>
      </c>
    </row>
    <row r="329" spans="1:36" hidden="1" x14ac:dyDescent="0.3">
      <c r="A329" s="3" t="s">
        <v>7</v>
      </c>
      <c r="B329">
        <v>114438</v>
      </c>
      <c r="C329">
        <v>328</v>
      </c>
      <c r="D329" t="s">
        <v>182</v>
      </c>
      <c r="E329" s="2" t="s">
        <v>184</v>
      </c>
      <c r="F329" s="2" t="s">
        <v>184</v>
      </c>
      <c r="G329" s="2" t="s">
        <v>184</v>
      </c>
      <c r="H329" s="3" t="s">
        <v>183</v>
      </c>
      <c r="I329" s="2" t="s">
        <v>13</v>
      </c>
      <c r="J329" s="2" t="s">
        <v>15</v>
      </c>
      <c r="K329" s="8" t="s">
        <v>183</v>
      </c>
      <c r="L329" s="2"/>
      <c r="M329" s="2" t="s">
        <v>60</v>
      </c>
      <c r="N329" t="s">
        <v>186</v>
      </c>
      <c r="O329" s="2" t="s">
        <v>188</v>
      </c>
      <c r="P329" s="128">
        <v>-1.3306767238312105</v>
      </c>
      <c r="Q329" s="128" t="s">
        <v>201</v>
      </c>
      <c r="R329" s="6" t="s">
        <v>183</v>
      </c>
      <c r="S329" s="2" t="s">
        <v>184</v>
      </c>
      <c r="T329" s="2" t="s">
        <v>184</v>
      </c>
      <c r="U329">
        <v>48</v>
      </c>
      <c r="V329">
        <v>0</v>
      </c>
      <c r="W329">
        <v>0</v>
      </c>
      <c r="X329" t="s">
        <v>184</v>
      </c>
      <c r="Y329" s="2" t="s">
        <v>184</v>
      </c>
      <c r="Z329" s="2" t="s">
        <v>184</v>
      </c>
      <c r="AA329" s="2" t="s">
        <v>184</v>
      </c>
      <c r="AB329">
        <v>4</v>
      </c>
      <c r="AC329">
        <v>0</v>
      </c>
      <c r="AD329">
        <v>0</v>
      </c>
      <c r="AE329" s="2" t="s">
        <v>184</v>
      </c>
      <c r="AF329" s="2" t="s">
        <v>185</v>
      </c>
      <c r="AG329" s="3" t="s">
        <v>185</v>
      </c>
      <c r="AH329" t="s">
        <v>80</v>
      </c>
      <c r="AI329" s="8" t="s">
        <v>184</v>
      </c>
      <c r="AJ329" s="1" t="s">
        <v>184</v>
      </c>
    </row>
    <row r="330" spans="1:36" x14ac:dyDescent="0.3">
      <c r="A330" s="3" t="s">
        <v>7</v>
      </c>
      <c r="B330">
        <v>114453</v>
      </c>
      <c r="C330">
        <v>329</v>
      </c>
      <c r="D330" t="s">
        <v>181</v>
      </c>
      <c r="E330" s="2" t="s">
        <v>184</v>
      </c>
      <c r="F330" s="2" t="s">
        <v>184</v>
      </c>
      <c r="G330" s="2" t="s">
        <v>183</v>
      </c>
      <c r="H330" s="2" t="s">
        <v>184</v>
      </c>
      <c r="I330" s="2" t="s">
        <v>14</v>
      </c>
      <c r="J330" s="2" t="s">
        <v>16</v>
      </c>
      <c r="K330" s="8" t="s">
        <v>184</v>
      </c>
      <c r="L330" s="2" t="s">
        <v>61</v>
      </c>
      <c r="M330" s="2"/>
      <c r="N330" t="s">
        <v>187</v>
      </c>
      <c r="O330" s="2" t="s">
        <v>189</v>
      </c>
      <c r="P330" s="128">
        <v>-0.16355458634319203</v>
      </c>
      <c r="Q330" s="128" t="s">
        <v>203</v>
      </c>
      <c r="R330" s="7" t="s">
        <v>183</v>
      </c>
      <c r="S330" s="2" t="s">
        <v>183</v>
      </c>
      <c r="T330" s="2" t="s">
        <v>184</v>
      </c>
      <c r="U330">
        <v>50</v>
      </c>
      <c r="V330">
        <v>0</v>
      </c>
      <c r="W330">
        <v>41</v>
      </c>
      <c r="X330" t="s">
        <v>183</v>
      </c>
      <c r="Y330" s="2" t="s">
        <v>183</v>
      </c>
      <c r="Z330" s="2" t="s">
        <v>184</v>
      </c>
      <c r="AA330" s="2" t="s">
        <v>184</v>
      </c>
      <c r="AB330">
        <v>18</v>
      </c>
      <c r="AC330">
        <v>9</v>
      </c>
      <c r="AD330">
        <v>0</v>
      </c>
      <c r="AE330" s="2" t="s">
        <v>183</v>
      </c>
      <c r="AF330" s="2" t="s">
        <v>184</v>
      </c>
      <c r="AG330" s="2" t="s">
        <v>184</v>
      </c>
      <c r="AH330" t="s">
        <v>83</v>
      </c>
      <c r="AI330" s="8" t="s">
        <v>183</v>
      </c>
      <c r="AJ330" s="9" t="s">
        <v>184</v>
      </c>
    </row>
    <row r="331" spans="1:36" hidden="1" x14ac:dyDescent="0.3">
      <c r="A331" s="2" t="s">
        <v>8</v>
      </c>
      <c r="B331">
        <v>114458</v>
      </c>
      <c r="C331">
        <v>330</v>
      </c>
      <c r="D331" t="s">
        <v>181</v>
      </c>
      <c r="E331" s="2" t="s">
        <v>183</v>
      </c>
      <c r="F331" s="2" t="s">
        <v>183</v>
      </c>
      <c r="G331" s="2" t="s">
        <v>183</v>
      </c>
      <c r="H331" s="3" t="s">
        <v>183</v>
      </c>
      <c r="I331" s="2" t="s">
        <v>12</v>
      </c>
      <c r="J331" s="2" t="s">
        <v>14</v>
      </c>
      <c r="K331" s="8" t="s">
        <v>183</v>
      </c>
      <c r="L331" s="2" t="s">
        <v>60</v>
      </c>
      <c r="M331" s="2"/>
      <c r="N331" t="s">
        <v>187</v>
      </c>
      <c r="O331" s="2" t="s">
        <v>189</v>
      </c>
      <c r="P331" s="128">
        <v>-0.65217391304347827</v>
      </c>
      <c r="Q331" s="128" t="s">
        <v>201</v>
      </c>
      <c r="R331" s="7" t="s">
        <v>183</v>
      </c>
      <c r="S331" s="2" t="s">
        <v>183</v>
      </c>
      <c r="T331" s="2" t="s">
        <v>183</v>
      </c>
      <c r="U331">
        <v>2</v>
      </c>
      <c r="V331">
        <v>0</v>
      </c>
      <c r="W331">
        <v>19</v>
      </c>
      <c r="X331" t="s">
        <v>184</v>
      </c>
      <c r="Y331" s="2" t="s">
        <v>184</v>
      </c>
      <c r="Z331" s="2" t="s">
        <v>184</v>
      </c>
      <c r="AA331" s="2" t="s">
        <v>184</v>
      </c>
      <c r="AB331">
        <v>16</v>
      </c>
      <c r="AC331">
        <v>1</v>
      </c>
      <c r="AD331">
        <v>0</v>
      </c>
      <c r="AE331" s="2" t="s">
        <v>184</v>
      </c>
      <c r="AF331" s="2" t="s">
        <v>184</v>
      </c>
      <c r="AG331" s="2" t="s">
        <v>184</v>
      </c>
      <c r="AH331" t="s">
        <v>84</v>
      </c>
      <c r="AI331" s="8" t="s">
        <v>183</v>
      </c>
      <c r="AJ331" s="1" t="s">
        <v>183</v>
      </c>
    </row>
    <row r="332" spans="1:36" x14ac:dyDescent="0.3">
      <c r="A332" s="3" t="s">
        <v>7</v>
      </c>
      <c r="B332">
        <v>114478</v>
      </c>
      <c r="C332">
        <v>331</v>
      </c>
      <c r="D332" t="s">
        <v>181</v>
      </c>
      <c r="E332" s="2" t="s">
        <v>183</v>
      </c>
      <c r="F332" s="2" t="s">
        <v>184</v>
      </c>
      <c r="G332" s="2" t="s">
        <v>184</v>
      </c>
      <c r="H332" s="3" t="s">
        <v>183</v>
      </c>
      <c r="I332" s="2" t="s">
        <v>15</v>
      </c>
      <c r="J332" s="2" t="s">
        <v>13</v>
      </c>
      <c r="K332" s="8" t="s">
        <v>183</v>
      </c>
      <c r="L332" s="2"/>
      <c r="M332" s="2" t="s">
        <v>60</v>
      </c>
      <c r="N332" t="s">
        <v>186</v>
      </c>
      <c r="O332" s="2" t="s">
        <v>189</v>
      </c>
      <c r="P332" s="128">
        <v>2.9577048210588583E-2</v>
      </c>
      <c r="Q332" s="128" t="s">
        <v>203</v>
      </c>
      <c r="R332" s="7" t="s">
        <v>185</v>
      </c>
      <c r="S332" s="2" t="s">
        <v>184</v>
      </c>
      <c r="T332" s="2" t="s">
        <v>184</v>
      </c>
      <c r="U332">
        <v>14</v>
      </c>
      <c r="V332">
        <v>23</v>
      </c>
      <c r="W332">
        <v>2</v>
      </c>
      <c r="X332" t="s">
        <v>184</v>
      </c>
      <c r="Y332" s="2" t="s">
        <v>184</v>
      </c>
      <c r="Z332" s="2" t="s">
        <v>183</v>
      </c>
      <c r="AA332" s="2" t="s">
        <v>183</v>
      </c>
      <c r="AB332">
        <v>0</v>
      </c>
      <c r="AC332">
        <v>0</v>
      </c>
      <c r="AD332">
        <v>0</v>
      </c>
      <c r="AE332" s="2" t="s">
        <v>183</v>
      </c>
      <c r="AF332" s="2" t="s">
        <v>183</v>
      </c>
      <c r="AG332" s="2" t="s">
        <v>183</v>
      </c>
      <c r="AH332" t="s">
        <v>82</v>
      </c>
      <c r="AI332" s="8" t="s">
        <v>183</v>
      </c>
      <c r="AJ332" s="9" t="s">
        <v>183</v>
      </c>
    </row>
    <row r="333" spans="1:36" x14ac:dyDescent="0.3">
      <c r="A333" s="3" t="s">
        <v>7</v>
      </c>
      <c r="B333">
        <v>114502</v>
      </c>
      <c r="C333">
        <v>332</v>
      </c>
      <c r="D333" t="s">
        <v>182</v>
      </c>
      <c r="E333" s="2" t="s">
        <v>184</v>
      </c>
      <c r="F333" s="2" t="s">
        <v>184</v>
      </c>
      <c r="G333" s="2" t="s">
        <v>184</v>
      </c>
      <c r="H333" s="3" t="s">
        <v>183</v>
      </c>
      <c r="I333" s="2" t="s">
        <v>13</v>
      </c>
      <c r="J333" s="2" t="s">
        <v>12</v>
      </c>
      <c r="K333" s="8" t="s">
        <v>183</v>
      </c>
      <c r="L333" s="2"/>
      <c r="M333" s="2" t="s">
        <v>61</v>
      </c>
      <c r="N333" t="s">
        <v>186</v>
      </c>
      <c r="O333" s="2" t="s">
        <v>189</v>
      </c>
      <c r="P333" s="128">
        <v>-1.3655627060116151</v>
      </c>
      <c r="Q333" s="128" t="s">
        <v>203</v>
      </c>
      <c r="R333" s="7" t="s">
        <v>185</v>
      </c>
      <c r="S333" s="2" t="s">
        <v>184</v>
      </c>
      <c r="T333" s="2" t="s">
        <v>184</v>
      </c>
      <c r="U333">
        <v>32</v>
      </c>
      <c r="V333">
        <v>0</v>
      </c>
      <c r="W333">
        <v>2</v>
      </c>
      <c r="X333" t="s">
        <v>184</v>
      </c>
      <c r="Y333" s="2" t="s">
        <v>184</v>
      </c>
      <c r="Z333" s="2" t="s">
        <v>184</v>
      </c>
      <c r="AA333" s="2" t="s">
        <v>184</v>
      </c>
      <c r="AB333">
        <v>1</v>
      </c>
      <c r="AC333">
        <v>0</v>
      </c>
      <c r="AD333">
        <v>0</v>
      </c>
      <c r="AE333" s="2" t="s">
        <v>184</v>
      </c>
      <c r="AF333" s="2" t="s">
        <v>184</v>
      </c>
      <c r="AG333" s="2" t="s">
        <v>183</v>
      </c>
      <c r="AH333" t="s">
        <v>82</v>
      </c>
      <c r="AI333" s="8" t="s">
        <v>183</v>
      </c>
      <c r="AJ333" s="9" t="s">
        <v>183</v>
      </c>
    </row>
    <row r="334" spans="1:36" x14ac:dyDescent="0.3">
      <c r="A334" s="3" t="s">
        <v>7</v>
      </c>
      <c r="B334">
        <v>114527</v>
      </c>
      <c r="C334">
        <v>333</v>
      </c>
      <c r="D334" t="s">
        <v>181</v>
      </c>
      <c r="E334" s="2" t="s">
        <v>184</v>
      </c>
      <c r="F334" s="2" t="s">
        <v>184</v>
      </c>
      <c r="G334" s="2" t="s">
        <v>184</v>
      </c>
      <c r="H334" s="3" t="s">
        <v>184</v>
      </c>
      <c r="I334" s="2" t="s">
        <v>15</v>
      </c>
      <c r="J334" s="2" t="s">
        <v>13</v>
      </c>
      <c r="K334" s="8" t="s">
        <v>183</v>
      </c>
      <c r="L334" s="2"/>
      <c r="M334" s="2" t="s">
        <v>60</v>
      </c>
      <c r="N334" t="s">
        <v>187</v>
      </c>
      <c r="O334" s="3" t="s">
        <v>189</v>
      </c>
      <c r="P334" s="130">
        <v>-1.7111925964728478</v>
      </c>
      <c r="Q334" s="130" t="s">
        <v>203</v>
      </c>
      <c r="R334" s="6" t="s">
        <v>183</v>
      </c>
      <c r="S334" s="2" t="s">
        <v>184</v>
      </c>
      <c r="T334" s="2" t="s">
        <v>184</v>
      </c>
      <c r="U334">
        <v>3</v>
      </c>
      <c r="V334">
        <v>0</v>
      </c>
      <c r="W334">
        <v>0</v>
      </c>
      <c r="X334" t="s">
        <v>183</v>
      </c>
      <c r="Y334" s="2" t="s">
        <v>184</v>
      </c>
      <c r="Z334" s="2" t="s">
        <v>183</v>
      </c>
      <c r="AA334" s="2" t="s">
        <v>184</v>
      </c>
      <c r="AB334">
        <v>0</v>
      </c>
      <c r="AC334">
        <v>0</v>
      </c>
      <c r="AD334">
        <v>0</v>
      </c>
      <c r="AE334" s="2" t="s">
        <v>183</v>
      </c>
      <c r="AF334" s="2" t="s">
        <v>184</v>
      </c>
      <c r="AG334" s="2" t="s">
        <v>185</v>
      </c>
      <c r="AH334" t="s">
        <v>82</v>
      </c>
      <c r="AI334" s="8" t="s">
        <v>183</v>
      </c>
      <c r="AJ334" s="9" t="s">
        <v>183</v>
      </c>
    </row>
    <row r="335" spans="1:36" x14ac:dyDescent="0.3">
      <c r="A335" s="3" t="s">
        <v>7</v>
      </c>
      <c r="B335">
        <v>114573</v>
      </c>
      <c r="C335">
        <v>334</v>
      </c>
      <c r="D335" t="s">
        <v>182</v>
      </c>
      <c r="E335" s="2" t="s">
        <v>184</v>
      </c>
      <c r="F335" s="2" t="s">
        <v>184</v>
      </c>
      <c r="G335" s="2" t="s">
        <v>184</v>
      </c>
      <c r="H335" s="3" t="s">
        <v>183</v>
      </c>
      <c r="I335" s="2" t="s">
        <v>12</v>
      </c>
      <c r="J335" s="2" t="s">
        <v>12</v>
      </c>
      <c r="K335" s="8" t="s">
        <v>183</v>
      </c>
      <c r="L335" s="2" t="s">
        <v>60</v>
      </c>
      <c r="M335" s="2"/>
      <c r="N335" t="s">
        <v>186</v>
      </c>
      <c r="O335" s="3" t="s">
        <v>189</v>
      </c>
      <c r="P335" s="130">
        <v>0.44907123902837315</v>
      </c>
      <c r="Q335" s="130" t="s">
        <v>203</v>
      </c>
      <c r="R335" s="7" t="s">
        <v>183</v>
      </c>
      <c r="S335" s="2" t="s">
        <v>184</v>
      </c>
      <c r="T335" s="2" t="s">
        <v>184</v>
      </c>
      <c r="U335">
        <v>177</v>
      </c>
      <c r="V335">
        <v>28</v>
      </c>
      <c r="W335">
        <v>58</v>
      </c>
      <c r="X335" t="s">
        <v>184</v>
      </c>
      <c r="Y335" s="2" t="s">
        <v>184</v>
      </c>
      <c r="Z335" s="2" t="s">
        <v>184</v>
      </c>
      <c r="AA335" s="2" t="s">
        <v>184</v>
      </c>
      <c r="AB335">
        <v>7</v>
      </c>
      <c r="AC335">
        <v>0</v>
      </c>
      <c r="AD335">
        <v>0</v>
      </c>
      <c r="AE335" s="2" t="s">
        <v>184</v>
      </c>
      <c r="AF335" s="2" t="s">
        <v>184</v>
      </c>
      <c r="AG335" s="2" t="s">
        <v>183</v>
      </c>
      <c r="AH335" t="s">
        <v>82</v>
      </c>
      <c r="AI335" t="s">
        <v>183</v>
      </c>
      <c r="AJ335" s="1" t="s">
        <v>184</v>
      </c>
    </row>
    <row r="336" spans="1:36" x14ac:dyDescent="0.3">
      <c r="A336" s="2" t="s">
        <v>8</v>
      </c>
      <c r="B336">
        <v>114693</v>
      </c>
      <c r="C336">
        <v>335</v>
      </c>
      <c r="D336" t="s">
        <v>181</v>
      </c>
      <c r="E336" s="2" t="s">
        <v>184</v>
      </c>
      <c r="F336" s="2" t="s">
        <v>184</v>
      </c>
      <c r="G336" s="2" t="s">
        <v>184</v>
      </c>
      <c r="H336" s="2" t="s">
        <v>183</v>
      </c>
      <c r="I336" s="3" t="s">
        <v>16</v>
      </c>
      <c r="J336" s="2" t="s">
        <v>13</v>
      </c>
      <c r="K336" s="8" t="s">
        <v>183</v>
      </c>
      <c r="L336" s="2" t="s">
        <v>61</v>
      </c>
      <c r="M336" s="2"/>
      <c r="N336" t="s">
        <v>186</v>
      </c>
      <c r="O336" s="3" t="s">
        <v>188</v>
      </c>
      <c r="P336" s="130">
        <v>-0.91028865732423037</v>
      </c>
      <c r="Q336" s="130" t="s">
        <v>203</v>
      </c>
      <c r="R336" s="6" t="s">
        <v>183</v>
      </c>
      <c r="S336" s="2" t="s">
        <v>184</v>
      </c>
      <c r="T336" s="2" t="s">
        <v>183</v>
      </c>
      <c r="U336">
        <v>40</v>
      </c>
      <c r="V336">
        <v>0</v>
      </c>
      <c r="W336">
        <v>34</v>
      </c>
      <c r="X336" t="s">
        <v>183</v>
      </c>
      <c r="Y336" s="2" t="s">
        <v>184</v>
      </c>
      <c r="Z336" s="2" t="s">
        <v>183</v>
      </c>
      <c r="AA336" s="2" t="s">
        <v>184</v>
      </c>
      <c r="AB336">
        <v>19</v>
      </c>
      <c r="AC336">
        <v>5</v>
      </c>
      <c r="AD336">
        <v>0</v>
      </c>
      <c r="AE336" s="2" t="s">
        <v>184</v>
      </c>
      <c r="AF336" s="2" t="s">
        <v>184</v>
      </c>
      <c r="AG336" s="2" t="s">
        <v>184</v>
      </c>
      <c r="AH336" t="s">
        <v>82</v>
      </c>
      <c r="AI336" s="8" t="s">
        <v>183</v>
      </c>
      <c r="AJ336" s="1" t="s">
        <v>184</v>
      </c>
    </row>
    <row r="337" spans="1:36" x14ac:dyDescent="0.3">
      <c r="A337" s="2" t="s">
        <v>8</v>
      </c>
      <c r="B337">
        <v>114745</v>
      </c>
      <c r="C337">
        <v>336</v>
      </c>
      <c r="D337" t="s">
        <v>182</v>
      </c>
      <c r="E337" s="2" t="s">
        <v>184</v>
      </c>
      <c r="F337" s="2" t="s">
        <v>184</v>
      </c>
      <c r="G337" s="2" t="s">
        <v>183</v>
      </c>
      <c r="H337" s="3" t="s">
        <v>184</v>
      </c>
      <c r="I337" s="2" t="s">
        <v>12</v>
      </c>
      <c r="J337" s="2" t="s">
        <v>17</v>
      </c>
      <c r="K337" s="8" t="s">
        <v>184</v>
      </c>
      <c r="L337" s="2"/>
      <c r="M337" s="2" t="s">
        <v>60</v>
      </c>
      <c r="N337" t="s">
        <v>186</v>
      </c>
      <c r="O337" s="2" t="s">
        <v>189</v>
      </c>
      <c r="P337" s="128">
        <v>-1.4356029532403609</v>
      </c>
      <c r="Q337" s="128" t="s">
        <v>203</v>
      </c>
      <c r="R337" s="6" t="s">
        <v>183</v>
      </c>
      <c r="S337" s="2" t="s">
        <v>184</v>
      </c>
      <c r="T337" s="2" t="s">
        <v>184</v>
      </c>
      <c r="U337">
        <v>56</v>
      </c>
      <c r="V337">
        <v>0</v>
      </c>
      <c r="W337">
        <v>15</v>
      </c>
      <c r="X337" t="s">
        <v>184</v>
      </c>
      <c r="Y337" s="2" t="s">
        <v>184</v>
      </c>
      <c r="Z337" s="2" t="s">
        <v>184</v>
      </c>
      <c r="AA337" s="2" t="s">
        <v>184</v>
      </c>
      <c r="AB337">
        <v>12</v>
      </c>
      <c r="AC337">
        <v>12</v>
      </c>
      <c r="AD337">
        <v>0</v>
      </c>
      <c r="AE337" s="2" t="s">
        <v>184</v>
      </c>
      <c r="AF337" s="2" t="s">
        <v>185</v>
      </c>
      <c r="AG337" s="2" t="s">
        <v>185</v>
      </c>
      <c r="AH337" t="s">
        <v>82</v>
      </c>
      <c r="AI337" s="8" t="s">
        <v>184</v>
      </c>
      <c r="AJ337" s="9" t="s">
        <v>184</v>
      </c>
    </row>
    <row r="338" spans="1:36" x14ac:dyDescent="0.3">
      <c r="A338" s="3" t="s">
        <v>7</v>
      </c>
      <c r="B338">
        <v>114749</v>
      </c>
      <c r="C338">
        <v>337</v>
      </c>
      <c r="D338" t="s">
        <v>181</v>
      </c>
      <c r="E338" s="2" t="s">
        <v>184</v>
      </c>
      <c r="F338" s="2" t="s">
        <v>184</v>
      </c>
      <c r="G338" s="2" t="s">
        <v>184</v>
      </c>
      <c r="H338" s="3" t="s">
        <v>183</v>
      </c>
      <c r="I338" s="2" t="s">
        <v>12</v>
      </c>
      <c r="J338" s="2" t="s">
        <v>17</v>
      </c>
      <c r="K338" s="8" t="s">
        <v>183</v>
      </c>
      <c r="L338" s="2" t="s">
        <v>162</v>
      </c>
      <c r="M338" s="2" t="s">
        <v>60</v>
      </c>
      <c r="N338" t="s">
        <v>186</v>
      </c>
      <c r="O338" s="2" t="s">
        <v>189</v>
      </c>
      <c r="P338" s="128">
        <v>-3.3634126333059884</v>
      </c>
      <c r="Q338" s="128" t="s">
        <v>203</v>
      </c>
      <c r="R338" s="7" t="s">
        <v>184</v>
      </c>
      <c r="S338" s="2" t="s">
        <v>184</v>
      </c>
      <c r="T338" s="2" t="s">
        <v>184</v>
      </c>
      <c r="U338">
        <v>46</v>
      </c>
      <c r="V338">
        <v>26</v>
      </c>
      <c r="W338">
        <v>43</v>
      </c>
      <c r="X338" t="s">
        <v>184</v>
      </c>
      <c r="Y338" s="2" t="s">
        <v>184</v>
      </c>
      <c r="Z338" s="2" t="s">
        <v>184</v>
      </c>
      <c r="AA338" s="2" t="s">
        <v>184</v>
      </c>
      <c r="AB338">
        <v>18</v>
      </c>
      <c r="AC338">
        <v>14</v>
      </c>
      <c r="AD338">
        <v>0</v>
      </c>
      <c r="AE338" s="2" t="s">
        <v>184</v>
      </c>
      <c r="AF338" s="2" t="s">
        <v>185</v>
      </c>
      <c r="AG338" s="2" t="s">
        <v>185</v>
      </c>
      <c r="AH338" t="s">
        <v>82</v>
      </c>
      <c r="AI338" s="8" t="s">
        <v>184</v>
      </c>
      <c r="AJ338" s="9" t="s">
        <v>184</v>
      </c>
    </row>
    <row r="339" spans="1:36" x14ac:dyDescent="0.3">
      <c r="A339" s="3" t="s">
        <v>7</v>
      </c>
      <c r="B339">
        <v>114765</v>
      </c>
      <c r="C339">
        <v>338</v>
      </c>
      <c r="D339" t="s">
        <v>182</v>
      </c>
      <c r="E339" s="2" t="s">
        <v>184</v>
      </c>
      <c r="F339" s="2" t="s">
        <v>184</v>
      </c>
      <c r="G339" s="2" t="s">
        <v>184</v>
      </c>
      <c r="H339" s="3" t="s">
        <v>183</v>
      </c>
      <c r="I339" s="2" t="s">
        <v>16</v>
      </c>
      <c r="J339" s="2" t="s">
        <v>14</v>
      </c>
      <c r="K339" s="8" t="s">
        <v>183</v>
      </c>
      <c r="L339" s="2"/>
      <c r="M339" s="2" t="s">
        <v>60</v>
      </c>
      <c r="N339" t="s">
        <v>186</v>
      </c>
      <c r="O339" s="3" t="s">
        <v>188</v>
      </c>
      <c r="P339" s="130">
        <v>-0.13900687311761525</v>
      </c>
      <c r="Q339" s="130" t="s">
        <v>203</v>
      </c>
      <c r="R339" s="6" t="s">
        <v>185</v>
      </c>
      <c r="S339" s="2" t="s">
        <v>184</v>
      </c>
      <c r="T339" s="2" t="s">
        <v>184</v>
      </c>
      <c r="U339">
        <v>28</v>
      </c>
      <c r="V339">
        <v>0</v>
      </c>
      <c r="W339">
        <v>0</v>
      </c>
      <c r="X339" t="s">
        <v>183</v>
      </c>
      <c r="Y339" s="2" t="s">
        <v>184</v>
      </c>
      <c r="Z339" s="2" t="s">
        <v>184</v>
      </c>
      <c r="AA339" s="2" t="s">
        <v>184</v>
      </c>
      <c r="AB339">
        <v>3</v>
      </c>
      <c r="AC339">
        <v>0</v>
      </c>
      <c r="AD339">
        <v>0</v>
      </c>
      <c r="AE339" s="2" t="s">
        <v>184</v>
      </c>
      <c r="AF339" s="2" t="s">
        <v>184</v>
      </c>
      <c r="AG339" s="2" t="s">
        <v>185</v>
      </c>
      <c r="AH339" t="s">
        <v>82</v>
      </c>
      <c r="AI339" s="8" t="s">
        <v>183</v>
      </c>
      <c r="AJ339" s="1" t="s">
        <v>184</v>
      </c>
    </row>
    <row r="340" spans="1:36" x14ac:dyDescent="0.3">
      <c r="A340" s="3" t="s">
        <v>7</v>
      </c>
      <c r="B340">
        <v>114791</v>
      </c>
      <c r="C340">
        <v>339</v>
      </c>
      <c r="D340" t="s">
        <v>181</v>
      </c>
      <c r="E340" s="2" t="s">
        <v>183</v>
      </c>
      <c r="F340" s="2" t="s">
        <v>184</v>
      </c>
      <c r="G340" s="2" t="s">
        <v>183</v>
      </c>
      <c r="H340" s="3" t="s">
        <v>183</v>
      </c>
      <c r="I340" s="2" t="s">
        <v>16</v>
      </c>
      <c r="J340" s="2" t="s">
        <v>17</v>
      </c>
      <c r="K340" s="8" t="s">
        <v>183</v>
      </c>
      <c r="L340" s="2"/>
      <c r="M340" s="2" t="s">
        <v>60</v>
      </c>
      <c r="N340" t="s">
        <v>186</v>
      </c>
      <c r="O340" s="2" t="s">
        <v>188</v>
      </c>
      <c r="P340" s="128">
        <v>-1.2346227294932717</v>
      </c>
      <c r="Q340" s="128" t="s">
        <v>203</v>
      </c>
      <c r="R340" s="6" t="s">
        <v>183</v>
      </c>
      <c r="S340" s="2" t="s">
        <v>184</v>
      </c>
      <c r="T340" s="2" t="s">
        <v>183</v>
      </c>
      <c r="U340">
        <v>38</v>
      </c>
      <c r="V340">
        <v>0</v>
      </c>
      <c r="W340">
        <v>7</v>
      </c>
      <c r="X340" t="s">
        <v>184</v>
      </c>
      <c r="Y340" s="2" t="s">
        <v>184</v>
      </c>
      <c r="Z340" s="2" t="s">
        <v>184</v>
      </c>
      <c r="AA340" s="2" t="s">
        <v>183</v>
      </c>
      <c r="AB340">
        <v>13</v>
      </c>
      <c r="AC340">
        <v>4</v>
      </c>
      <c r="AD340">
        <v>0</v>
      </c>
      <c r="AE340" s="2" t="s">
        <v>183</v>
      </c>
      <c r="AF340" s="2" t="s">
        <v>184</v>
      </c>
      <c r="AG340" s="2" t="s">
        <v>183</v>
      </c>
      <c r="AH340" t="s">
        <v>82</v>
      </c>
      <c r="AI340" s="8" t="s">
        <v>183</v>
      </c>
      <c r="AJ340" s="9" t="s">
        <v>183</v>
      </c>
    </row>
    <row r="341" spans="1:36" x14ac:dyDescent="0.3">
      <c r="A341" s="3" t="s">
        <v>7</v>
      </c>
      <c r="B341">
        <v>114843</v>
      </c>
      <c r="C341">
        <v>340</v>
      </c>
      <c r="D341" t="s">
        <v>181</v>
      </c>
      <c r="E341" s="2" t="s">
        <v>184</v>
      </c>
      <c r="F341" s="2" t="s">
        <v>184</v>
      </c>
      <c r="G341" s="2" t="s">
        <v>184</v>
      </c>
      <c r="H341" s="3" t="s">
        <v>183</v>
      </c>
      <c r="I341" s="2" t="s">
        <v>12</v>
      </c>
      <c r="J341" s="2" t="s">
        <v>16</v>
      </c>
      <c r="K341" s="8" t="s">
        <v>184</v>
      </c>
      <c r="L341" s="2" t="s">
        <v>162</v>
      </c>
      <c r="M341" s="2" t="s">
        <v>60</v>
      </c>
      <c r="N341" t="s">
        <v>186</v>
      </c>
      <c r="O341" s="2" t="s">
        <v>188</v>
      </c>
      <c r="P341" s="128">
        <v>-2.9300567107750473</v>
      </c>
      <c r="Q341" s="128" t="s">
        <v>203</v>
      </c>
      <c r="R341" s="7" t="s">
        <v>183</v>
      </c>
      <c r="S341" s="2" t="s">
        <v>184</v>
      </c>
      <c r="T341" s="2" t="s">
        <v>184</v>
      </c>
      <c r="U341">
        <v>29</v>
      </c>
      <c r="V341">
        <v>13</v>
      </c>
      <c r="W341">
        <v>6</v>
      </c>
      <c r="X341" t="s">
        <v>184</v>
      </c>
      <c r="Y341" s="2" t="s">
        <v>184</v>
      </c>
      <c r="Z341" s="2" t="s">
        <v>184</v>
      </c>
      <c r="AA341" s="2" t="s">
        <v>184</v>
      </c>
      <c r="AB341">
        <v>7</v>
      </c>
      <c r="AC341">
        <v>4</v>
      </c>
      <c r="AD341">
        <v>0</v>
      </c>
      <c r="AE341" s="2" t="s">
        <v>183</v>
      </c>
      <c r="AF341" s="2" t="s">
        <v>185</v>
      </c>
      <c r="AG341" s="2" t="s">
        <v>185</v>
      </c>
      <c r="AH341" t="s">
        <v>82</v>
      </c>
      <c r="AI341" s="8" t="s">
        <v>184</v>
      </c>
      <c r="AJ341" s="1" t="s">
        <v>184</v>
      </c>
    </row>
    <row r="342" spans="1:36" x14ac:dyDescent="0.3">
      <c r="A342" s="3" t="s">
        <v>7</v>
      </c>
      <c r="B342">
        <v>114915</v>
      </c>
      <c r="C342">
        <v>341</v>
      </c>
      <c r="D342" t="s">
        <v>182</v>
      </c>
      <c r="E342" s="2" t="s">
        <v>184</v>
      </c>
      <c r="F342" s="2" t="s">
        <v>184</v>
      </c>
      <c r="G342" s="2" t="s">
        <v>184</v>
      </c>
      <c r="H342" s="3" t="s">
        <v>183</v>
      </c>
      <c r="I342" s="2" t="s">
        <v>16</v>
      </c>
      <c r="J342" s="2" t="s">
        <v>16</v>
      </c>
      <c r="K342" s="8" t="s">
        <v>183</v>
      </c>
      <c r="L342" s="2" t="s">
        <v>60</v>
      </c>
      <c r="M342" s="2"/>
      <c r="N342" t="s">
        <v>186</v>
      </c>
      <c r="O342" s="3" t="s">
        <v>188</v>
      </c>
      <c r="P342" s="130">
        <v>-1.859377609530702</v>
      </c>
      <c r="Q342" s="130" t="s">
        <v>203</v>
      </c>
      <c r="R342" s="7" t="s">
        <v>184</v>
      </c>
      <c r="S342" s="2" t="s">
        <v>184</v>
      </c>
      <c r="T342" s="2" t="s">
        <v>184</v>
      </c>
      <c r="U342">
        <v>34</v>
      </c>
      <c r="V342">
        <v>26</v>
      </c>
      <c r="W342">
        <v>17</v>
      </c>
      <c r="X342" t="s">
        <v>184</v>
      </c>
      <c r="Y342" s="2" t="s">
        <v>184</v>
      </c>
      <c r="Z342" s="2" t="s">
        <v>184</v>
      </c>
      <c r="AA342" s="2" t="s">
        <v>184</v>
      </c>
      <c r="AB342">
        <v>11</v>
      </c>
      <c r="AC342">
        <v>3</v>
      </c>
      <c r="AD342">
        <v>0</v>
      </c>
      <c r="AE342" s="2" t="s">
        <v>184</v>
      </c>
      <c r="AF342" s="2" t="s">
        <v>184</v>
      </c>
      <c r="AG342" s="2" t="s">
        <v>183</v>
      </c>
      <c r="AH342" t="s">
        <v>81</v>
      </c>
      <c r="AI342" s="8" t="s">
        <v>183</v>
      </c>
      <c r="AJ342" s="1" t="s">
        <v>183</v>
      </c>
    </row>
    <row r="343" spans="1:36" hidden="1" x14ac:dyDescent="0.3">
      <c r="A343" s="3" t="s">
        <v>7</v>
      </c>
      <c r="B343">
        <v>115022</v>
      </c>
      <c r="C343">
        <v>342</v>
      </c>
      <c r="D343" t="s">
        <v>182</v>
      </c>
      <c r="E343" s="2" t="s">
        <v>184</v>
      </c>
      <c r="F343" s="2" t="s">
        <v>184</v>
      </c>
      <c r="G343" s="2" t="s">
        <v>184</v>
      </c>
      <c r="H343" s="3" t="s">
        <v>183</v>
      </c>
      <c r="I343" s="2" t="s">
        <v>16</v>
      </c>
      <c r="J343" s="2" t="s">
        <v>15</v>
      </c>
      <c r="K343" s="8" t="s">
        <v>183</v>
      </c>
      <c r="L343" s="2"/>
      <c r="M343" s="2" t="s">
        <v>60</v>
      </c>
      <c r="N343" t="s">
        <v>186</v>
      </c>
      <c r="O343" s="3" t="s">
        <v>188</v>
      </c>
      <c r="P343" s="130">
        <v>0.24133640031675402</v>
      </c>
      <c r="Q343" s="130" t="s">
        <v>201</v>
      </c>
      <c r="R343" s="7" t="s">
        <v>184</v>
      </c>
      <c r="S343" s="2" t="s">
        <v>184</v>
      </c>
      <c r="T343" s="2" t="s">
        <v>184</v>
      </c>
      <c r="U343">
        <v>41</v>
      </c>
      <c r="V343">
        <v>15</v>
      </c>
      <c r="W343">
        <v>4</v>
      </c>
      <c r="X343" t="s">
        <v>184</v>
      </c>
      <c r="Y343" s="2" t="s">
        <v>184</v>
      </c>
      <c r="Z343" s="2" t="s">
        <v>184</v>
      </c>
      <c r="AA343" s="2" t="s">
        <v>184</v>
      </c>
      <c r="AB343">
        <v>1</v>
      </c>
      <c r="AC343">
        <v>1</v>
      </c>
      <c r="AD343">
        <v>0</v>
      </c>
      <c r="AE343" s="2" t="s">
        <v>184</v>
      </c>
      <c r="AF343" s="2" t="s">
        <v>184</v>
      </c>
      <c r="AG343" s="2" t="s">
        <v>184</v>
      </c>
      <c r="AH343" t="s">
        <v>81</v>
      </c>
      <c r="AI343" s="8" t="s">
        <v>183</v>
      </c>
      <c r="AJ343" s="1" t="s">
        <v>184</v>
      </c>
    </row>
    <row r="344" spans="1:36" hidden="1" x14ac:dyDescent="0.3">
      <c r="A344" s="3" t="s">
        <v>7</v>
      </c>
      <c r="B344">
        <v>115035</v>
      </c>
      <c r="C344">
        <v>343</v>
      </c>
      <c r="D344" t="s">
        <v>181</v>
      </c>
      <c r="E344" s="2" t="s">
        <v>184</v>
      </c>
      <c r="F344" s="2" t="s">
        <v>184</v>
      </c>
      <c r="G344" s="2" t="s">
        <v>184</v>
      </c>
      <c r="H344" s="2" t="s">
        <v>184</v>
      </c>
      <c r="I344" s="2" t="s">
        <v>16</v>
      </c>
      <c r="J344" s="2" t="s">
        <v>12</v>
      </c>
      <c r="K344" s="8" t="s">
        <v>183</v>
      </c>
      <c r="L344" s="2"/>
      <c r="M344" s="2" t="s">
        <v>60</v>
      </c>
      <c r="N344" t="s">
        <v>186</v>
      </c>
      <c r="O344" s="2" t="s">
        <v>188</v>
      </c>
      <c r="P344" s="128">
        <v>1.1100832562442182</v>
      </c>
      <c r="Q344" s="128" t="s">
        <v>201</v>
      </c>
      <c r="R344" s="7" t="s">
        <v>184</v>
      </c>
      <c r="S344" s="2" t="s">
        <v>184</v>
      </c>
      <c r="T344" s="2" t="s">
        <v>183</v>
      </c>
      <c r="U344">
        <v>43</v>
      </c>
      <c r="V344">
        <v>0</v>
      </c>
      <c r="W344">
        <v>10</v>
      </c>
      <c r="X344" t="s">
        <v>184</v>
      </c>
      <c r="Y344" s="2" t="s">
        <v>183</v>
      </c>
      <c r="Z344" s="2" t="s">
        <v>184</v>
      </c>
      <c r="AA344" s="2" t="s">
        <v>184</v>
      </c>
      <c r="AB344">
        <v>0</v>
      </c>
      <c r="AC344">
        <v>0</v>
      </c>
      <c r="AD344">
        <v>0</v>
      </c>
      <c r="AE344" s="2" t="s">
        <v>184</v>
      </c>
      <c r="AF344" s="2" t="s">
        <v>184</v>
      </c>
      <c r="AG344" s="2" t="s">
        <v>183</v>
      </c>
      <c r="AH344" t="s">
        <v>82</v>
      </c>
      <c r="AI344" s="8" t="s">
        <v>183</v>
      </c>
      <c r="AJ344" s="9" t="s">
        <v>183</v>
      </c>
    </row>
    <row r="345" spans="1:36" x14ac:dyDescent="0.3">
      <c r="A345" s="3" t="s">
        <v>7</v>
      </c>
      <c r="B345">
        <v>115036</v>
      </c>
      <c r="C345">
        <v>344</v>
      </c>
      <c r="D345" t="s">
        <v>181</v>
      </c>
      <c r="E345" s="2" t="s">
        <v>184</v>
      </c>
      <c r="F345" s="2" t="s">
        <v>184</v>
      </c>
      <c r="G345" s="2" t="s">
        <v>184</v>
      </c>
      <c r="H345" s="2" t="s">
        <v>183</v>
      </c>
      <c r="I345" s="2" t="s">
        <v>12</v>
      </c>
      <c r="J345" s="2" t="s">
        <v>12</v>
      </c>
      <c r="K345" s="8" t="s">
        <v>183</v>
      </c>
      <c r="L345" s="2"/>
      <c r="M345" s="2" t="s">
        <v>60</v>
      </c>
      <c r="N345" t="s">
        <v>187</v>
      </c>
      <c r="O345" s="2" t="s">
        <v>188</v>
      </c>
      <c r="P345" s="128">
        <v>-1.6456497395199376</v>
      </c>
      <c r="Q345" s="128" t="s">
        <v>203</v>
      </c>
      <c r="R345" s="7" t="s">
        <v>183</v>
      </c>
      <c r="S345" s="2" t="s">
        <v>184</v>
      </c>
      <c r="T345" s="2" t="s">
        <v>184</v>
      </c>
      <c r="U345">
        <v>45</v>
      </c>
      <c r="V345">
        <v>0</v>
      </c>
      <c r="W345">
        <v>9</v>
      </c>
      <c r="X345" t="s">
        <v>184</v>
      </c>
      <c r="Y345" s="2" t="s">
        <v>184</v>
      </c>
      <c r="Z345" s="2" t="s">
        <v>184</v>
      </c>
      <c r="AA345" s="2" t="s">
        <v>184</v>
      </c>
      <c r="AB345">
        <v>2</v>
      </c>
      <c r="AC345">
        <v>0</v>
      </c>
      <c r="AD345">
        <v>0</v>
      </c>
      <c r="AE345" s="2" t="s">
        <v>184</v>
      </c>
      <c r="AF345" s="2" t="s">
        <v>184</v>
      </c>
      <c r="AG345" s="2" t="s">
        <v>183</v>
      </c>
      <c r="AH345" t="s">
        <v>83</v>
      </c>
      <c r="AI345" s="8" t="s">
        <v>183</v>
      </c>
      <c r="AJ345" s="9" t="s">
        <v>184</v>
      </c>
    </row>
    <row r="346" spans="1:36" hidden="1" x14ac:dyDescent="0.3">
      <c r="A346" s="2" t="s">
        <v>8</v>
      </c>
      <c r="B346">
        <v>115136</v>
      </c>
      <c r="C346">
        <v>345</v>
      </c>
      <c r="D346" t="s">
        <v>182</v>
      </c>
      <c r="E346" s="2" t="s">
        <v>184</v>
      </c>
      <c r="F346" s="2" t="s">
        <v>184</v>
      </c>
      <c r="G346" s="2" t="s">
        <v>184</v>
      </c>
      <c r="H346" s="3" t="s">
        <v>185</v>
      </c>
      <c r="I346" s="2" t="s">
        <v>12</v>
      </c>
      <c r="J346" s="2" t="s">
        <v>16</v>
      </c>
      <c r="K346" s="8" t="s">
        <v>183</v>
      </c>
      <c r="L346" s="2"/>
      <c r="M346" s="2" t="s">
        <v>61</v>
      </c>
      <c r="N346" t="s">
        <v>186</v>
      </c>
      <c r="O346" s="2" t="s">
        <v>188</v>
      </c>
      <c r="P346" s="128">
        <v>-0.56125783262215045</v>
      </c>
      <c r="Q346" s="128" t="s">
        <v>201</v>
      </c>
      <c r="R346" s="7" t="s">
        <v>185</v>
      </c>
      <c r="S346" s="2" t="s">
        <v>184</v>
      </c>
      <c r="T346" s="2" t="s">
        <v>184</v>
      </c>
      <c r="U346">
        <v>41</v>
      </c>
      <c r="V346">
        <v>0</v>
      </c>
      <c r="W346">
        <v>6</v>
      </c>
      <c r="X346" t="s">
        <v>184</v>
      </c>
      <c r="Y346" s="2" t="s">
        <v>184</v>
      </c>
      <c r="Z346" s="2" t="s">
        <v>184</v>
      </c>
      <c r="AA346" s="2" t="s">
        <v>184</v>
      </c>
      <c r="AB346">
        <v>4</v>
      </c>
      <c r="AC346">
        <v>2</v>
      </c>
      <c r="AD346">
        <v>0</v>
      </c>
      <c r="AE346" s="2" t="s">
        <v>184</v>
      </c>
      <c r="AF346" s="2" t="s">
        <v>185</v>
      </c>
      <c r="AG346" s="2" t="s">
        <v>185</v>
      </c>
      <c r="AH346" t="s">
        <v>82</v>
      </c>
      <c r="AI346" s="8" t="s">
        <v>183</v>
      </c>
      <c r="AJ346" s="9" t="s">
        <v>184</v>
      </c>
    </row>
    <row r="347" spans="1:36" x14ac:dyDescent="0.3">
      <c r="A347" s="3" t="s">
        <v>7</v>
      </c>
      <c r="B347">
        <v>115148</v>
      </c>
      <c r="C347">
        <v>346</v>
      </c>
      <c r="D347" t="s">
        <v>182</v>
      </c>
      <c r="E347" s="2" t="s">
        <v>184</v>
      </c>
      <c r="F347" s="2" t="s">
        <v>184</v>
      </c>
      <c r="G347" s="2" t="s">
        <v>184</v>
      </c>
      <c r="H347" s="2" t="s">
        <v>183</v>
      </c>
      <c r="I347" s="2" t="s">
        <v>12</v>
      </c>
      <c r="J347" s="2" t="s">
        <v>13</v>
      </c>
      <c r="K347" s="8" t="s">
        <v>183</v>
      </c>
      <c r="L347" s="2"/>
      <c r="M347" s="2" t="s">
        <v>60</v>
      </c>
      <c r="N347" t="s">
        <v>186</v>
      </c>
      <c r="O347" s="2" t="s">
        <v>189</v>
      </c>
      <c r="P347" s="128">
        <v>-1.898165961267154</v>
      </c>
      <c r="Q347" s="128" t="s">
        <v>203</v>
      </c>
      <c r="R347" s="6" t="s">
        <v>183</v>
      </c>
      <c r="S347" s="2" t="s">
        <v>184</v>
      </c>
      <c r="T347" s="2" t="s">
        <v>184</v>
      </c>
      <c r="U347">
        <v>39</v>
      </c>
      <c r="V347">
        <v>10</v>
      </c>
      <c r="W347">
        <v>2</v>
      </c>
      <c r="X347" t="s">
        <v>183</v>
      </c>
      <c r="Y347" s="2" t="s">
        <v>184</v>
      </c>
      <c r="Z347" s="2" t="s">
        <v>184</v>
      </c>
      <c r="AA347" s="2" t="s">
        <v>184</v>
      </c>
      <c r="AB347">
        <v>4</v>
      </c>
      <c r="AC347">
        <v>0</v>
      </c>
      <c r="AD347">
        <v>0</v>
      </c>
      <c r="AE347" s="2" t="s">
        <v>184</v>
      </c>
      <c r="AF347" s="2" t="s">
        <v>184</v>
      </c>
      <c r="AG347" s="2" t="s">
        <v>183</v>
      </c>
      <c r="AH347" t="s">
        <v>83</v>
      </c>
      <c r="AI347" s="8" t="s">
        <v>183</v>
      </c>
      <c r="AJ347" s="9" t="s">
        <v>184</v>
      </c>
    </row>
    <row r="348" spans="1:36" x14ac:dyDescent="0.3">
      <c r="A348" s="3" t="s">
        <v>7</v>
      </c>
      <c r="B348">
        <v>115249</v>
      </c>
      <c r="C348">
        <v>347</v>
      </c>
      <c r="D348" t="s">
        <v>181</v>
      </c>
      <c r="E348" s="2" t="s">
        <v>183</v>
      </c>
      <c r="F348" s="2" t="s">
        <v>184</v>
      </c>
      <c r="G348" s="2" t="s">
        <v>184</v>
      </c>
      <c r="H348" s="3" t="s">
        <v>183</v>
      </c>
      <c r="I348" s="2" t="s">
        <v>16</v>
      </c>
      <c r="J348" s="2" t="s">
        <v>14</v>
      </c>
      <c r="K348" s="8" t="s">
        <v>183</v>
      </c>
      <c r="L348" s="2"/>
      <c r="M348" s="2" t="s">
        <v>60</v>
      </c>
      <c r="N348" t="s">
        <v>186</v>
      </c>
      <c r="O348" s="2" t="s">
        <v>188</v>
      </c>
      <c r="P348" s="128">
        <v>-1.7231425145445662</v>
      </c>
      <c r="Q348" s="128" t="s">
        <v>203</v>
      </c>
      <c r="R348" s="7" t="s">
        <v>183</v>
      </c>
      <c r="S348" s="2" t="s">
        <v>184</v>
      </c>
      <c r="T348" s="2" t="s">
        <v>183</v>
      </c>
      <c r="U348">
        <v>49</v>
      </c>
      <c r="V348">
        <v>18</v>
      </c>
      <c r="W348">
        <v>2</v>
      </c>
      <c r="X348" t="s">
        <v>184</v>
      </c>
      <c r="Y348" s="2" t="s">
        <v>184</v>
      </c>
      <c r="Z348" s="2" t="s">
        <v>183</v>
      </c>
      <c r="AA348" s="2" t="s">
        <v>184</v>
      </c>
      <c r="AB348">
        <v>8</v>
      </c>
      <c r="AC348">
        <v>0</v>
      </c>
      <c r="AD348">
        <v>0</v>
      </c>
      <c r="AE348" s="2" t="s">
        <v>184</v>
      </c>
      <c r="AF348" s="2" t="s">
        <v>184</v>
      </c>
      <c r="AG348" s="2" t="s">
        <v>184</v>
      </c>
      <c r="AH348" t="s">
        <v>82</v>
      </c>
      <c r="AI348" s="8" t="s">
        <v>183</v>
      </c>
      <c r="AJ348" s="1" t="s">
        <v>184</v>
      </c>
    </row>
    <row r="349" spans="1:36" x14ac:dyDescent="0.3">
      <c r="A349" s="3" t="s">
        <v>7</v>
      </c>
      <c r="B349">
        <v>115252</v>
      </c>
      <c r="C349">
        <v>348</v>
      </c>
      <c r="D349" t="s">
        <v>182</v>
      </c>
      <c r="E349" s="2" t="s">
        <v>184</v>
      </c>
      <c r="F349" s="2" t="s">
        <v>184</v>
      </c>
      <c r="G349" s="2" t="s">
        <v>183</v>
      </c>
      <c r="H349" s="2" t="s">
        <v>183</v>
      </c>
      <c r="I349" s="2" t="s">
        <v>13</v>
      </c>
      <c r="J349" s="2" t="s">
        <v>13</v>
      </c>
      <c r="K349" s="8" t="s">
        <v>184</v>
      </c>
      <c r="L349" s="2" t="s">
        <v>162</v>
      </c>
      <c r="M349" s="2" t="s">
        <v>60</v>
      </c>
      <c r="N349" t="s">
        <v>187</v>
      </c>
      <c r="O349" s="2" t="s">
        <v>188</v>
      </c>
      <c r="P349" s="128">
        <v>-2.1814876533858505</v>
      </c>
      <c r="Q349" s="128" t="s">
        <v>203</v>
      </c>
      <c r="R349" s="7" t="s">
        <v>183</v>
      </c>
      <c r="S349" s="2" t="s">
        <v>184</v>
      </c>
      <c r="T349" s="2" t="s">
        <v>184</v>
      </c>
      <c r="U349">
        <v>27</v>
      </c>
      <c r="V349">
        <v>0</v>
      </c>
      <c r="W349">
        <v>3</v>
      </c>
      <c r="X349" t="s">
        <v>184</v>
      </c>
      <c r="Y349" s="2" t="s">
        <v>184</v>
      </c>
      <c r="Z349" s="2" t="s">
        <v>184</v>
      </c>
      <c r="AA349" s="2" t="s">
        <v>184</v>
      </c>
      <c r="AB349">
        <v>2</v>
      </c>
      <c r="AC349">
        <v>0</v>
      </c>
      <c r="AD349">
        <v>0</v>
      </c>
      <c r="AE349" s="2" t="s">
        <v>184</v>
      </c>
      <c r="AF349" s="2" t="s">
        <v>185</v>
      </c>
      <c r="AG349" s="2" t="s">
        <v>185</v>
      </c>
      <c r="AH349" t="s">
        <v>82</v>
      </c>
      <c r="AI349" s="8" t="s">
        <v>184</v>
      </c>
      <c r="AJ349" s="9" t="s">
        <v>184</v>
      </c>
    </row>
    <row r="350" spans="1:36" x14ac:dyDescent="0.3">
      <c r="A350" s="3" t="s">
        <v>7</v>
      </c>
      <c r="B350">
        <v>115296</v>
      </c>
      <c r="C350">
        <v>349</v>
      </c>
      <c r="D350" t="s">
        <v>182</v>
      </c>
      <c r="E350" s="2" t="s">
        <v>183</v>
      </c>
      <c r="F350" s="2" t="s">
        <v>184</v>
      </c>
      <c r="G350" s="2" t="s">
        <v>184</v>
      </c>
      <c r="H350" s="3" t="s">
        <v>183</v>
      </c>
      <c r="I350" s="2" t="s">
        <v>15</v>
      </c>
      <c r="J350" s="2" t="s">
        <v>13</v>
      </c>
      <c r="K350" s="8" t="s">
        <v>183</v>
      </c>
      <c r="L350" s="2" t="s">
        <v>60</v>
      </c>
      <c r="M350" s="2"/>
      <c r="N350" t="s">
        <v>187</v>
      </c>
      <c r="O350" s="2" t="s">
        <v>189</v>
      </c>
      <c r="P350" s="128">
        <v>-0.34904013961605584</v>
      </c>
      <c r="Q350" s="128" t="s">
        <v>203</v>
      </c>
      <c r="R350" s="7" t="s">
        <v>183</v>
      </c>
      <c r="S350" s="2" t="s">
        <v>183</v>
      </c>
      <c r="T350" s="2" t="s">
        <v>184</v>
      </c>
      <c r="U350">
        <v>30</v>
      </c>
      <c r="V350">
        <v>0</v>
      </c>
      <c r="W350">
        <v>29</v>
      </c>
      <c r="X350" t="s">
        <v>184</v>
      </c>
      <c r="Y350" s="2" t="s">
        <v>183</v>
      </c>
      <c r="Z350" s="2" t="s">
        <v>183</v>
      </c>
      <c r="AA350" s="2" t="s">
        <v>183</v>
      </c>
      <c r="AB350">
        <v>18</v>
      </c>
      <c r="AC350">
        <v>8</v>
      </c>
      <c r="AD350">
        <v>0</v>
      </c>
      <c r="AE350" s="2" t="s">
        <v>183</v>
      </c>
      <c r="AF350" s="2" t="s">
        <v>184</v>
      </c>
      <c r="AG350" s="2" t="s">
        <v>184</v>
      </c>
      <c r="AH350" t="s">
        <v>82</v>
      </c>
      <c r="AI350" s="8" t="s">
        <v>183</v>
      </c>
      <c r="AJ350" s="1" t="s">
        <v>183</v>
      </c>
    </row>
    <row r="351" spans="1:36" hidden="1" x14ac:dyDescent="0.3">
      <c r="A351" s="3" t="s">
        <v>7</v>
      </c>
      <c r="B351">
        <v>115355</v>
      </c>
      <c r="C351">
        <v>350</v>
      </c>
      <c r="D351" t="s">
        <v>182</v>
      </c>
      <c r="E351" s="2" t="s">
        <v>183</v>
      </c>
      <c r="F351" s="2" t="s">
        <v>184</v>
      </c>
      <c r="G351" s="2" t="s">
        <v>184</v>
      </c>
      <c r="H351" s="3" t="s">
        <v>183</v>
      </c>
      <c r="I351" s="2" t="s">
        <v>12</v>
      </c>
      <c r="J351" s="2" t="s">
        <v>12</v>
      </c>
      <c r="K351" s="8" t="s">
        <v>183</v>
      </c>
      <c r="L351" s="2" t="s">
        <v>60</v>
      </c>
      <c r="M351" s="2"/>
      <c r="N351" t="s">
        <v>186</v>
      </c>
      <c r="O351" s="3" t="s">
        <v>188</v>
      </c>
      <c r="P351" s="130">
        <v>-5.0851767098906681E-2</v>
      </c>
      <c r="Q351" s="130" t="s">
        <v>201</v>
      </c>
      <c r="R351" s="7" t="s">
        <v>183</v>
      </c>
      <c r="S351" s="2" t="s">
        <v>184</v>
      </c>
      <c r="T351" s="2" t="s">
        <v>184</v>
      </c>
      <c r="U351">
        <v>47</v>
      </c>
      <c r="V351">
        <v>0</v>
      </c>
      <c r="W351">
        <v>54</v>
      </c>
      <c r="X351" t="s">
        <v>184</v>
      </c>
      <c r="Y351" s="2" t="s">
        <v>184</v>
      </c>
      <c r="Z351" s="2" t="s">
        <v>184</v>
      </c>
      <c r="AA351" s="2" t="s">
        <v>184</v>
      </c>
      <c r="AB351">
        <v>7</v>
      </c>
      <c r="AC351">
        <v>0</v>
      </c>
      <c r="AD351">
        <v>0</v>
      </c>
      <c r="AE351" s="2" t="s">
        <v>184</v>
      </c>
      <c r="AF351" s="2" t="s">
        <v>184</v>
      </c>
      <c r="AG351" s="2" t="s">
        <v>183</v>
      </c>
      <c r="AH351" t="s">
        <v>83</v>
      </c>
      <c r="AI351" s="8" t="s">
        <v>183</v>
      </c>
      <c r="AJ351" s="1" t="s">
        <v>183</v>
      </c>
    </row>
    <row r="352" spans="1:36" hidden="1" x14ac:dyDescent="0.3">
      <c r="A352" s="3" t="s">
        <v>7</v>
      </c>
      <c r="B352">
        <v>115375</v>
      </c>
      <c r="C352">
        <v>351</v>
      </c>
      <c r="D352" t="s">
        <v>181</v>
      </c>
      <c r="E352" s="2" t="s">
        <v>184</v>
      </c>
      <c r="F352" s="2" t="s">
        <v>184</v>
      </c>
      <c r="G352" s="2" t="s">
        <v>184</v>
      </c>
      <c r="H352" s="3" t="s">
        <v>183</v>
      </c>
      <c r="I352" s="2" t="s">
        <v>13</v>
      </c>
      <c r="J352" s="2" t="s">
        <v>15</v>
      </c>
      <c r="K352" s="8" t="s">
        <v>183</v>
      </c>
      <c r="L352" s="2"/>
      <c r="M352" s="2" t="s">
        <v>61</v>
      </c>
      <c r="N352" t="s">
        <v>186</v>
      </c>
      <c r="O352" s="2" t="s">
        <v>188</v>
      </c>
      <c r="P352" s="128">
        <v>-1.060837418628948</v>
      </c>
      <c r="Q352" s="128" t="s">
        <v>201</v>
      </c>
      <c r="R352" s="6" t="s">
        <v>183</v>
      </c>
      <c r="S352" s="2" t="s">
        <v>184</v>
      </c>
      <c r="T352" s="2" t="s">
        <v>184</v>
      </c>
      <c r="U352">
        <v>4</v>
      </c>
      <c r="V352">
        <v>0</v>
      </c>
      <c r="W352">
        <v>2</v>
      </c>
      <c r="X352" t="s">
        <v>184</v>
      </c>
      <c r="Y352" s="2" t="s">
        <v>184</v>
      </c>
      <c r="Z352" s="2" t="s">
        <v>184</v>
      </c>
      <c r="AA352" s="2" t="s">
        <v>184</v>
      </c>
      <c r="AB352">
        <v>2</v>
      </c>
      <c r="AC352">
        <v>4</v>
      </c>
      <c r="AD352">
        <v>0</v>
      </c>
      <c r="AE352" s="2" t="s">
        <v>184</v>
      </c>
      <c r="AF352" s="2" t="s">
        <v>185</v>
      </c>
      <c r="AG352" s="2" t="s">
        <v>185</v>
      </c>
      <c r="AH352" t="s">
        <v>82</v>
      </c>
      <c r="AI352" s="8" t="s">
        <v>184</v>
      </c>
      <c r="AJ352" s="9" t="s">
        <v>184</v>
      </c>
    </row>
    <row r="353" spans="1:36" x14ac:dyDescent="0.3">
      <c r="A353" s="3" t="s">
        <v>7</v>
      </c>
      <c r="B353">
        <v>115379</v>
      </c>
      <c r="C353">
        <v>352</v>
      </c>
      <c r="D353" t="s">
        <v>181</v>
      </c>
      <c r="E353" s="2" t="s">
        <v>184</v>
      </c>
      <c r="F353" s="2" t="s">
        <v>184</v>
      </c>
      <c r="G353" s="2" t="s">
        <v>184</v>
      </c>
      <c r="H353" s="3" t="s">
        <v>183</v>
      </c>
      <c r="I353" s="2" t="s">
        <v>14</v>
      </c>
      <c r="J353" s="2" t="s">
        <v>15</v>
      </c>
      <c r="K353" s="8" t="s">
        <v>183</v>
      </c>
      <c r="L353" s="2"/>
      <c r="M353" s="2" t="s">
        <v>61</v>
      </c>
      <c r="N353" t="s">
        <v>186</v>
      </c>
      <c r="O353" s="2" t="s">
        <v>188</v>
      </c>
      <c r="P353" s="128">
        <v>-1.0447641244072972</v>
      </c>
      <c r="Q353" s="128" t="s">
        <v>203</v>
      </c>
      <c r="R353" s="6" t="s">
        <v>184</v>
      </c>
      <c r="S353" s="2" t="s">
        <v>183</v>
      </c>
      <c r="T353" s="2" t="s">
        <v>183</v>
      </c>
      <c r="U353">
        <v>4</v>
      </c>
      <c r="V353">
        <v>0</v>
      </c>
      <c r="W353">
        <v>2</v>
      </c>
      <c r="X353" t="s">
        <v>184</v>
      </c>
      <c r="Y353" s="2" t="s">
        <v>184</v>
      </c>
      <c r="Z353" s="2" t="s">
        <v>183</v>
      </c>
      <c r="AA353" s="2" t="s">
        <v>184</v>
      </c>
      <c r="AB353">
        <v>2</v>
      </c>
      <c r="AC353">
        <v>4</v>
      </c>
      <c r="AD353">
        <v>0</v>
      </c>
      <c r="AE353" s="2" t="s">
        <v>183</v>
      </c>
      <c r="AF353" s="2" t="s">
        <v>184</v>
      </c>
      <c r="AG353" s="2" t="s">
        <v>184</v>
      </c>
      <c r="AH353" t="s">
        <v>83</v>
      </c>
      <c r="AI353" s="8" t="s">
        <v>183</v>
      </c>
      <c r="AJ353" s="9" t="s">
        <v>184</v>
      </c>
    </row>
    <row r="354" spans="1:36" x14ac:dyDescent="0.3">
      <c r="A354" s="3" t="s">
        <v>7</v>
      </c>
      <c r="B354">
        <v>115388</v>
      </c>
      <c r="C354">
        <v>353</v>
      </c>
      <c r="D354" t="s">
        <v>182</v>
      </c>
      <c r="E354" s="2" t="s">
        <v>183</v>
      </c>
      <c r="F354" s="2" t="s">
        <v>184</v>
      </c>
      <c r="G354" s="2" t="s">
        <v>184</v>
      </c>
      <c r="H354" s="2" t="s">
        <v>183</v>
      </c>
      <c r="I354" s="2" t="s">
        <v>13</v>
      </c>
      <c r="J354" s="2" t="s">
        <v>16</v>
      </c>
      <c r="K354" s="8" t="s">
        <v>183</v>
      </c>
      <c r="L354" s="2" t="s">
        <v>60</v>
      </c>
      <c r="M354" s="2"/>
      <c r="N354" t="s">
        <v>186</v>
      </c>
      <c r="O354" s="3" t="s">
        <v>188</v>
      </c>
      <c r="P354" s="130">
        <v>0.28816001356047122</v>
      </c>
      <c r="Q354" s="130" t="s">
        <v>203</v>
      </c>
      <c r="R354" s="6" t="s">
        <v>183</v>
      </c>
      <c r="S354" s="2" t="s">
        <v>183</v>
      </c>
      <c r="T354" s="2" t="s">
        <v>184</v>
      </c>
      <c r="U354">
        <v>0</v>
      </c>
      <c r="V354">
        <v>0</v>
      </c>
      <c r="W354">
        <v>0</v>
      </c>
      <c r="X354" t="s">
        <v>184</v>
      </c>
      <c r="Y354" s="2" t="s">
        <v>184</v>
      </c>
      <c r="Z354" s="2" t="s">
        <v>184</v>
      </c>
      <c r="AA354" s="2" t="s">
        <v>183</v>
      </c>
      <c r="AB354">
        <v>0</v>
      </c>
      <c r="AC354">
        <v>0</v>
      </c>
      <c r="AD354">
        <v>0</v>
      </c>
      <c r="AE354" s="2" t="s">
        <v>184</v>
      </c>
      <c r="AF354" s="2" t="s">
        <v>184</v>
      </c>
      <c r="AG354" s="2" t="s">
        <v>183</v>
      </c>
      <c r="AH354" t="s">
        <v>83</v>
      </c>
      <c r="AI354" t="s">
        <v>183</v>
      </c>
      <c r="AJ354" s="1" t="s">
        <v>183</v>
      </c>
    </row>
    <row r="355" spans="1:36" hidden="1" x14ac:dyDescent="0.3">
      <c r="A355" s="3" t="s">
        <v>7</v>
      </c>
      <c r="B355">
        <v>115429</v>
      </c>
      <c r="C355">
        <v>354</v>
      </c>
      <c r="D355" t="s">
        <v>182</v>
      </c>
      <c r="E355" s="2" t="s">
        <v>183</v>
      </c>
      <c r="F355" s="2" t="s">
        <v>184</v>
      </c>
      <c r="G355" s="2" t="s">
        <v>184</v>
      </c>
      <c r="H355" s="3" t="s">
        <v>183</v>
      </c>
      <c r="I355" s="2" t="s">
        <v>13</v>
      </c>
      <c r="J355" s="2" t="s">
        <v>13</v>
      </c>
      <c r="K355" s="8" t="s">
        <v>183</v>
      </c>
      <c r="L355" s="2"/>
      <c r="M355" s="2" t="s">
        <v>60</v>
      </c>
      <c r="N355" t="s">
        <v>186</v>
      </c>
      <c r="O355" s="2" t="s">
        <v>188</v>
      </c>
      <c r="P355" s="128">
        <v>-0.42417815482502647</v>
      </c>
      <c r="Q355" s="128" t="s">
        <v>201</v>
      </c>
      <c r="R355" s="7" t="s">
        <v>183</v>
      </c>
      <c r="S355" s="2" t="s">
        <v>183</v>
      </c>
      <c r="T355" s="2" t="s">
        <v>184</v>
      </c>
      <c r="U355">
        <v>31</v>
      </c>
      <c r="V355">
        <v>0</v>
      </c>
      <c r="W355">
        <v>6</v>
      </c>
      <c r="X355" t="s">
        <v>184</v>
      </c>
      <c r="Y355" s="2" t="s">
        <v>184</v>
      </c>
      <c r="Z355" s="2" t="s">
        <v>184</v>
      </c>
      <c r="AA355" s="2" t="s">
        <v>183</v>
      </c>
      <c r="AB355">
        <v>3</v>
      </c>
      <c r="AC355">
        <v>3</v>
      </c>
      <c r="AD355">
        <v>0</v>
      </c>
      <c r="AE355" s="2" t="s">
        <v>184</v>
      </c>
      <c r="AF355" s="2" t="s">
        <v>184</v>
      </c>
      <c r="AG355" s="2" t="s">
        <v>183</v>
      </c>
      <c r="AH355" t="s">
        <v>83</v>
      </c>
      <c r="AI355" s="8" t="s">
        <v>183</v>
      </c>
      <c r="AJ355" s="9" t="s">
        <v>183</v>
      </c>
    </row>
    <row r="356" spans="1:36" x14ac:dyDescent="0.3">
      <c r="A356" s="3" t="s">
        <v>7</v>
      </c>
      <c r="B356">
        <v>115442</v>
      </c>
      <c r="C356">
        <v>355</v>
      </c>
      <c r="D356" t="s">
        <v>182</v>
      </c>
      <c r="E356" s="2" t="s">
        <v>184</v>
      </c>
      <c r="F356" s="2" t="s">
        <v>184</v>
      </c>
      <c r="G356" s="2" t="s">
        <v>184</v>
      </c>
      <c r="H356" s="3" t="s">
        <v>184</v>
      </c>
      <c r="I356" s="2" t="s">
        <v>13</v>
      </c>
      <c r="J356" s="2" t="s">
        <v>13</v>
      </c>
      <c r="K356" s="8" t="s">
        <v>184</v>
      </c>
      <c r="L356" s="2" t="s">
        <v>162</v>
      </c>
      <c r="M356" s="2" t="s">
        <v>60</v>
      </c>
      <c r="N356" t="s">
        <v>186</v>
      </c>
      <c r="O356" s="2" t="s">
        <v>188</v>
      </c>
      <c r="P356" s="128">
        <v>-3.515415669322282</v>
      </c>
      <c r="Q356" s="128" t="s">
        <v>203</v>
      </c>
      <c r="R356" s="7" t="s">
        <v>183</v>
      </c>
      <c r="S356" s="2" t="s">
        <v>184</v>
      </c>
      <c r="T356" s="2" t="s">
        <v>184</v>
      </c>
      <c r="U356">
        <v>16</v>
      </c>
      <c r="V356">
        <v>0</v>
      </c>
      <c r="W356">
        <v>16</v>
      </c>
      <c r="X356" t="s">
        <v>184</v>
      </c>
      <c r="Y356" s="2" t="s">
        <v>184</v>
      </c>
      <c r="Z356" s="2" t="s">
        <v>184</v>
      </c>
      <c r="AA356" s="2" t="s">
        <v>184</v>
      </c>
      <c r="AB356">
        <v>12</v>
      </c>
      <c r="AC356">
        <v>3</v>
      </c>
      <c r="AD356">
        <v>0</v>
      </c>
      <c r="AE356" s="2" t="s">
        <v>184</v>
      </c>
      <c r="AF356" s="2" t="s">
        <v>184</v>
      </c>
      <c r="AG356" s="2" t="s">
        <v>184</v>
      </c>
      <c r="AH356" t="s">
        <v>82</v>
      </c>
      <c r="AI356" s="8" t="s">
        <v>183</v>
      </c>
      <c r="AJ356" s="9" t="s">
        <v>184</v>
      </c>
    </row>
    <row r="357" spans="1:36" x14ac:dyDescent="0.3">
      <c r="A357" s="3" t="s">
        <v>7</v>
      </c>
      <c r="B357">
        <v>115507</v>
      </c>
      <c r="C357">
        <v>356</v>
      </c>
      <c r="D357" t="s">
        <v>182</v>
      </c>
      <c r="E357" s="2" t="s">
        <v>184</v>
      </c>
      <c r="F357" s="2" t="s">
        <v>184</v>
      </c>
      <c r="G357" s="2" t="s">
        <v>184</v>
      </c>
      <c r="H357" s="3" t="s">
        <v>183</v>
      </c>
      <c r="I357" s="2" t="s">
        <v>17</v>
      </c>
      <c r="J357" s="2" t="s">
        <v>13</v>
      </c>
      <c r="K357" s="8" t="s">
        <v>183</v>
      </c>
      <c r="L357" s="2" t="s">
        <v>60</v>
      </c>
      <c r="M357" s="2"/>
      <c r="N357" t="s">
        <v>187</v>
      </c>
      <c r="O357" s="2" t="s">
        <v>189</v>
      </c>
      <c r="P357" s="128">
        <v>4.7909929332854227E-2</v>
      </c>
      <c r="Q357" s="128" t="s">
        <v>203</v>
      </c>
      <c r="R357" s="7" t="s">
        <v>183</v>
      </c>
      <c r="S357" s="2" t="s">
        <v>183</v>
      </c>
      <c r="T357" s="2" t="s">
        <v>183</v>
      </c>
      <c r="U357">
        <v>69</v>
      </c>
      <c r="V357">
        <v>0</v>
      </c>
      <c r="W357">
        <v>6</v>
      </c>
      <c r="X357" t="s">
        <v>183</v>
      </c>
      <c r="Y357" s="2" t="s">
        <v>183</v>
      </c>
      <c r="Z357" s="2" t="s">
        <v>183</v>
      </c>
      <c r="AA357" s="2" t="s">
        <v>183</v>
      </c>
      <c r="AB357">
        <v>9</v>
      </c>
      <c r="AC357">
        <v>3</v>
      </c>
      <c r="AD357">
        <v>0</v>
      </c>
      <c r="AE357" s="2" t="s">
        <v>183</v>
      </c>
      <c r="AF357" s="2" t="s">
        <v>184</v>
      </c>
      <c r="AG357" s="2" t="s">
        <v>184</v>
      </c>
      <c r="AH357" t="s">
        <v>82</v>
      </c>
      <c r="AI357" s="8" t="s">
        <v>183</v>
      </c>
      <c r="AJ357" s="9" t="s">
        <v>184</v>
      </c>
    </row>
    <row r="358" spans="1:36" x14ac:dyDescent="0.3">
      <c r="A358" s="3" t="s">
        <v>7</v>
      </c>
      <c r="B358">
        <v>115542</v>
      </c>
      <c r="C358">
        <v>357</v>
      </c>
      <c r="D358" t="s">
        <v>182</v>
      </c>
      <c r="E358" s="2" t="s">
        <v>184</v>
      </c>
      <c r="F358" s="2" t="s">
        <v>184</v>
      </c>
      <c r="G358" s="2" t="s">
        <v>183</v>
      </c>
      <c r="H358" s="3" t="s">
        <v>183</v>
      </c>
      <c r="I358" s="2" t="s">
        <v>15</v>
      </c>
      <c r="J358" s="2" t="s">
        <v>12</v>
      </c>
      <c r="K358" s="8" t="s">
        <v>183</v>
      </c>
      <c r="L358" s="2"/>
      <c r="M358" s="2" t="s">
        <v>61</v>
      </c>
      <c r="N358" t="s">
        <v>187</v>
      </c>
      <c r="O358" s="2" t="s">
        <v>189</v>
      </c>
      <c r="P358" s="128" t="s">
        <v>67</v>
      </c>
      <c r="Q358" s="130" t="s">
        <v>203</v>
      </c>
      <c r="R358" s="7" t="s">
        <v>183</v>
      </c>
      <c r="S358" s="2" t="s">
        <v>184</v>
      </c>
      <c r="T358" s="2" t="s">
        <v>184</v>
      </c>
      <c r="U358">
        <v>0</v>
      </c>
      <c r="V358">
        <v>0</v>
      </c>
      <c r="W358">
        <v>5</v>
      </c>
      <c r="X358" t="s">
        <v>184</v>
      </c>
      <c r="Y358" s="2" t="s">
        <v>183</v>
      </c>
      <c r="Z358" s="2" t="s">
        <v>184</v>
      </c>
      <c r="AA358" s="2" t="s">
        <v>184</v>
      </c>
      <c r="AB358">
        <v>2</v>
      </c>
      <c r="AC358">
        <v>2</v>
      </c>
      <c r="AD358">
        <v>0</v>
      </c>
      <c r="AE358" s="2" t="s">
        <v>183</v>
      </c>
      <c r="AF358" s="2" t="s">
        <v>185</v>
      </c>
      <c r="AG358" s="2" t="s">
        <v>185</v>
      </c>
      <c r="AH358" t="s">
        <v>81</v>
      </c>
      <c r="AI358" t="s">
        <v>184</v>
      </c>
      <c r="AJ358" s="1" t="s">
        <v>184</v>
      </c>
    </row>
    <row r="359" spans="1:36" x14ac:dyDescent="0.3">
      <c r="A359" s="3" t="s">
        <v>7</v>
      </c>
      <c r="B359">
        <v>115566</v>
      </c>
      <c r="C359">
        <v>358</v>
      </c>
      <c r="D359" t="s">
        <v>181</v>
      </c>
      <c r="E359" s="2" t="s">
        <v>184</v>
      </c>
      <c r="F359" s="2" t="s">
        <v>184</v>
      </c>
      <c r="G359" s="2" t="s">
        <v>184</v>
      </c>
      <c r="H359" s="2" t="s">
        <v>184</v>
      </c>
      <c r="I359" s="2" t="s">
        <v>15</v>
      </c>
      <c r="J359" s="2" t="s">
        <v>12</v>
      </c>
      <c r="K359" s="8" t="s">
        <v>183</v>
      </c>
      <c r="L359" s="2"/>
      <c r="M359" s="2" t="s">
        <v>61</v>
      </c>
      <c r="N359" t="s">
        <v>187</v>
      </c>
      <c r="O359" s="3" t="s">
        <v>189</v>
      </c>
      <c r="P359" s="130">
        <v>0.98104793756967668</v>
      </c>
      <c r="Q359" s="130" t="s">
        <v>203</v>
      </c>
      <c r="R359" s="6" t="s">
        <v>185</v>
      </c>
      <c r="S359" s="2" t="s">
        <v>184</v>
      </c>
      <c r="T359" s="2" t="s">
        <v>184</v>
      </c>
      <c r="U359">
        <v>7</v>
      </c>
      <c r="V359">
        <v>0</v>
      </c>
      <c r="W359">
        <v>19</v>
      </c>
      <c r="X359" t="s">
        <v>184</v>
      </c>
      <c r="Y359" s="2" t="s">
        <v>184</v>
      </c>
      <c r="Z359" s="2" t="s">
        <v>184</v>
      </c>
      <c r="AA359" s="2" t="s">
        <v>184</v>
      </c>
      <c r="AB359">
        <v>0</v>
      </c>
      <c r="AC359">
        <v>0</v>
      </c>
      <c r="AD359">
        <v>0</v>
      </c>
      <c r="AE359" s="2" t="s">
        <v>184</v>
      </c>
      <c r="AF359" s="2" t="s">
        <v>185</v>
      </c>
      <c r="AG359" s="2" t="s">
        <v>185</v>
      </c>
      <c r="AH359" t="s">
        <v>80</v>
      </c>
      <c r="AI359" s="8" t="s">
        <v>184</v>
      </c>
      <c r="AJ359" s="1" t="s">
        <v>184</v>
      </c>
    </row>
    <row r="360" spans="1:36" x14ac:dyDescent="0.3">
      <c r="A360" s="3" t="s">
        <v>7</v>
      </c>
      <c r="B360">
        <v>115568</v>
      </c>
      <c r="C360">
        <v>359</v>
      </c>
      <c r="D360" t="s">
        <v>181</v>
      </c>
      <c r="E360" s="2" t="s">
        <v>183</v>
      </c>
      <c r="F360" s="2" t="s">
        <v>184</v>
      </c>
      <c r="G360" s="2" t="s">
        <v>184</v>
      </c>
      <c r="H360" s="2" t="s">
        <v>183</v>
      </c>
      <c r="I360" s="2" t="s">
        <v>12</v>
      </c>
      <c r="J360" s="2" t="s">
        <v>12</v>
      </c>
      <c r="K360" s="8" t="s">
        <v>183</v>
      </c>
      <c r="L360" s="2" t="s">
        <v>162</v>
      </c>
      <c r="M360" s="2" t="s">
        <v>61</v>
      </c>
      <c r="N360" t="s">
        <v>187</v>
      </c>
      <c r="O360" s="2" t="s">
        <v>188</v>
      </c>
      <c r="P360" s="128">
        <v>-2.1872499333155506</v>
      </c>
      <c r="Q360" s="128" t="s">
        <v>203</v>
      </c>
      <c r="R360" s="7" t="s">
        <v>183</v>
      </c>
      <c r="S360" s="2" t="s">
        <v>184</v>
      </c>
      <c r="T360" s="2" t="s">
        <v>184</v>
      </c>
      <c r="U360">
        <v>32</v>
      </c>
      <c r="V360">
        <v>1</v>
      </c>
      <c r="W360">
        <v>5</v>
      </c>
      <c r="X360" t="s">
        <v>184</v>
      </c>
      <c r="Y360" s="2" t="s">
        <v>184</v>
      </c>
      <c r="Z360" s="2" t="s">
        <v>183</v>
      </c>
      <c r="AA360" s="2" t="s">
        <v>183</v>
      </c>
      <c r="AB360">
        <v>3</v>
      </c>
      <c r="AC360">
        <v>0</v>
      </c>
      <c r="AD360">
        <v>0</v>
      </c>
      <c r="AE360" s="2" t="s">
        <v>184</v>
      </c>
      <c r="AF360" s="2" t="s">
        <v>184</v>
      </c>
      <c r="AG360" s="2" t="s">
        <v>184</v>
      </c>
      <c r="AH360" t="s">
        <v>83</v>
      </c>
      <c r="AI360" s="8" t="s">
        <v>183</v>
      </c>
      <c r="AJ360" s="1" t="s">
        <v>183</v>
      </c>
    </row>
    <row r="361" spans="1:36" x14ac:dyDescent="0.3">
      <c r="A361" s="3" t="s">
        <v>7</v>
      </c>
      <c r="B361">
        <v>115588</v>
      </c>
      <c r="C361">
        <v>360</v>
      </c>
      <c r="D361" t="s">
        <v>181</v>
      </c>
      <c r="E361" s="2" t="s">
        <v>184</v>
      </c>
      <c r="F361" s="2" t="s">
        <v>184</v>
      </c>
      <c r="G361" s="2" t="s">
        <v>184</v>
      </c>
      <c r="H361" s="3" t="s">
        <v>184</v>
      </c>
      <c r="I361" s="2" t="s">
        <v>15</v>
      </c>
      <c r="J361" s="2" t="s">
        <v>17</v>
      </c>
      <c r="K361" s="8" t="s">
        <v>183</v>
      </c>
      <c r="L361" s="2"/>
      <c r="M361" s="2" t="s">
        <v>60</v>
      </c>
      <c r="N361" t="s">
        <v>187</v>
      </c>
      <c r="O361" s="3" t="s">
        <v>189</v>
      </c>
      <c r="P361" s="130">
        <v>-0.16120620169740649</v>
      </c>
      <c r="Q361" s="130" t="s">
        <v>203</v>
      </c>
      <c r="R361" s="6" t="s">
        <v>185</v>
      </c>
      <c r="S361" s="2" t="s">
        <v>184</v>
      </c>
      <c r="T361" s="2" t="s">
        <v>184</v>
      </c>
      <c r="U361">
        <v>36</v>
      </c>
      <c r="V361">
        <v>0</v>
      </c>
      <c r="W361">
        <v>8</v>
      </c>
      <c r="X361" t="s">
        <v>184</v>
      </c>
      <c r="Y361" s="2" t="s">
        <v>184</v>
      </c>
      <c r="Z361" s="2" t="s">
        <v>184</v>
      </c>
      <c r="AA361" s="2" t="s">
        <v>184</v>
      </c>
      <c r="AB361">
        <v>11</v>
      </c>
      <c r="AC361">
        <v>9</v>
      </c>
      <c r="AD361">
        <v>0</v>
      </c>
      <c r="AE361" s="2" t="s">
        <v>184</v>
      </c>
      <c r="AF361" s="2" t="s">
        <v>185</v>
      </c>
      <c r="AG361" s="2" t="s">
        <v>185</v>
      </c>
      <c r="AH361" t="s">
        <v>80</v>
      </c>
      <c r="AI361" s="8" t="s">
        <v>184</v>
      </c>
      <c r="AJ361" s="9" t="s">
        <v>184</v>
      </c>
    </row>
    <row r="362" spans="1:36" hidden="1" x14ac:dyDescent="0.3">
      <c r="A362" s="2" t="s">
        <v>8</v>
      </c>
      <c r="B362">
        <v>115607</v>
      </c>
      <c r="C362">
        <v>361</v>
      </c>
      <c r="D362" t="s">
        <v>181</v>
      </c>
      <c r="E362" s="2" t="s">
        <v>184</v>
      </c>
      <c r="F362" s="2" t="s">
        <v>184</v>
      </c>
      <c r="G362" s="2" t="s">
        <v>184</v>
      </c>
      <c r="H362" s="3" t="s">
        <v>184</v>
      </c>
      <c r="I362" s="2" t="s">
        <v>15</v>
      </c>
      <c r="J362" s="2" t="s">
        <v>14</v>
      </c>
      <c r="K362" s="8" t="s">
        <v>183</v>
      </c>
      <c r="L362" s="2" t="s">
        <v>60</v>
      </c>
      <c r="M362" s="2"/>
      <c r="N362" t="s">
        <v>187</v>
      </c>
      <c r="O362" s="3" t="s">
        <v>189</v>
      </c>
      <c r="P362" s="130">
        <v>-0.94483145167747618</v>
      </c>
      <c r="Q362" s="130" t="s">
        <v>201</v>
      </c>
      <c r="R362" s="7" t="s">
        <v>185</v>
      </c>
      <c r="S362" s="2" t="s">
        <v>184</v>
      </c>
      <c r="T362" s="2" t="s">
        <v>184</v>
      </c>
      <c r="U362">
        <v>55</v>
      </c>
      <c r="V362">
        <v>10</v>
      </c>
      <c r="W362">
        <v>32</v>
      </c>
      <c r="X362" t="s">
        <v>184</v>
      </c>
      <c r="Y362" s="2" t="s">
        <v>184</v>
      </c>
      <c r="Z362" s="2" t="s">
        <v>184</v>
      </c>
      <c r="AA362" s="2" t="s">
        <v>184</v>
      </c>
      <c r="AB362">
        <v>27</v>
      </c>
      <c r="AC362">
        <v>3</v>
      </c>
      <c r="AD362">
        <v>0</v>
      </c>
      <c r="AE362" s="2" t="s">
        <v>184</v>
      </c>
      <c r="AF362" s="2" t="s">
        <v>185</v>
      </c>
      <c r="AG362" s="2" t="s">
        <v>185</v>
      </c>
      <c r="AH362" t="s">
        <v>80</v>
      </c>
      <c r="AI362" s="8" t="s">
        <v>184</v>
      </c>
      <c r="AJ362" s="9" t="s">
        <v>184</v>
      </c>
    </row>
    <row r="363" spans="1:36" x14ac:dyDescent="0.3">
      <c r="A363" s="3" t="s">
        <v>7</v>
      </c>
      <c r="B363">
        <v>115660</v>
      </c>
      <c r="C363">
        <v>362</v>
      </c>
      <c r="D363" t="s">
        <v>181</v>
      </c>
      <c r="E363" s="2" t="s">
        <v>183</v>
      </c>
      <c r="F363" s="2" t="s">
        <v>184</v>
      </c>
      <c r="G363" s="2" t="s">
        <v>183</v>
      </c>
      <c r="H363" s="3" t="s">
        <v>183</v>
      </c>
      <c r="I363" s="2" t="s">
        <v>17</v>
      </c>
      <c r="J363" s="2" t="s">
        <v>16</v>
      </c>
      <c r="K363" s="8" t="s">
        <v>183</v>
      </c>
      <c r="L363" s="2"/>
      <c r="M363" s="2" t="s">
        <v>61</v>
      </c>
      <c r="N363" t="s">
        <v>187</v>
      </c>
      <c r="O363" s="2" t="s">
        <v>189</v>
      </c>
      <c r="P363" s="128">
        <v>-1.8818283166109253</v>
      </c>
      <c r="Q363" s="128" t="s">
        <v>203</v>
      </c>
      <c r="R363" s="6" t="s">
        <v>183</v>
      </c>
      <c r="S363" s="2" t="s">
        <v>183</v>
      </c>
      <c r="T363" s="2" t="s">
        <v>183</v>
      </c>
      <c r="U363">
        <v>27</v>
      </c>
      <c r="V363">
        <v>1</v>
      </c>
      <c r="W363">
        <v>1</v>
      </c>
      <c r="X363" t="s">
        <v>184</v>
      </c>
      <c r="Y363" s="2" t="s">
        <v>183</v>
      </c>
      <c r="Z363" s="2" t="s">
        <v>184</v>
      </c>
      <c r="AA363" s="2" t="s">
        <v>183</v>
      </c>
      <c r="AB363">
        <v>8</v>
      </c>
      <c r="AC363">
        <v>0</v>
      </c>
      <c r="AD363">
        <v>0</v>
      </c>
      <c r="AE363" s="2" t="s">
        <v>183</v>
      </c>
      <c r="AF363" s="2" t="s">
        <v>184</v>
      </c>
      <c r="AG363" s="2" t="s">
        <v>184</v>
      </c>
      <c r="AH363" t="s">
        <v>82</v>
      </c>
      <c r="AI363" s="8" t="s">
        <v>183</v>
      </c>
      <c r="AJ363" s="9" t="s">
        <v>184</v>
      </c>
    </row>
    <row r="364" spans="1:36" x14ac:dyDescent="0.3">
      <c r="A364" s="3" t="s">
        <v>7</v>
      </c>
      <c r="B364">
        <v>115680</v>
      </c>
      <c r="C364">
        <v>363</v>
      </c>
      <c r="D364" t="s">
        <v>182</v>
      </c>
      <c r="E364" s="2" t="s">
        <v>184</v>
      </c>
      <c r="F364" s="2" t="s">
        <v>184</v>
      </c>
      <c r="G364" s="2" t="s">
        <v>183</v>
      </c>
      <c r="H364" s="3" t="s">
        <v>183</v>
      </c>
      <c r="I364" s="2" t="s">
        <v>15</v>
      </c>
      <c r="J364" s="2" t="s">
        <v>13</v>
      </c>
      <c r="K364" s="8" t="s">
        <v>183</v>
      </c>
      <c r="L364" s="2" t="s">
        <v>60</v>
      </c>
      <c r="M364" s="2"/>
      <c r="N364" t="s">
        <v>187</v>
      </c>
      <c r="O364" s="3" t="s">
        <v>189</v>
      </c>
      <c r="P364" s="130">
        <v>0.3488597454615931</v>
      </c>
      <c r="Q364" s="130" t="s">
        <v>203</v>
      </c>
      <c r="R364" s="7" t="s">
        <v>184</v>
      </c>
      <c r="S364" s="2" t="s">
        <v>184</v>
      </c>
      <c r="T364" s="2" t="s">
        <v>184</v>
      </c>
      <c r="U364">
        <v>30</v>
      </c>
      <c r="V364">
        <v>13</v>
      </c>
      <c r="W364">
        <v>43</v>
      </c>
      <c r="X364" t="s">
        <v>184</v>
      </c>
      <c r="Y364" s="2" t="s">
        <v>184</v>
      </c>
      <c r="Z364" s="2" t="s">
        <v>184</v>
      </c>
      <c r="AA364" s="2" t="s">
        <v>184</v>
      </c>
      <c r="AB364">
        <v>21</v>
      </c>
      <c r="AC364">
        <v>7</v>
      </c>
      <c r="AD364">
        <v>0</v>
      </c>
      <c r="AE364" s="2" t="s">
        <v>183</v>
      </c>
      <c r="AF364" s="2" t="s">
        <v>185</v>
      </c>
      <c r="AG364" s="2" t="s">
        <v>185</v>
      </c>
      <c r="AH364" t="s">
        <v>82</v>
      </c>
      <c r="AI364" s="8" t="s">
        <v>184</v>
      </c>
      <c r="AJ364" s="9" t="s">
        <v>184</v>
      </c>
    </row>
    <row r="365" spans="1:36" x14ac:dyDescent="0.3">
      <c r="A365" s="3" t="s">
        <v>7</v>
      </c>
      <c r="B365">
        <v>115755</v>
      </c>
      <c r="C365">
        <v>364</v>
      </c>
      <c r="D365" t="s">
        <v>181</v>
      </c>
      <c r="E365" s="2" t="s">
        <v>184</v>
      </c>
      <c r="F365" s="2" t="s">
        <v>184</v>
      </c>
      <c r="G365" s="2" t="s">
        <v>184</v>
      </c>
      <c r="H365" s="3" t="s">
        <v>184</v>
      </c>
      <c r="I365" s="2" t="s">
        <v>15</v>
      </c>
      <c r="J365" s="2" t="s">
        <v>16</v>
      </c>
      <c r="K365" s="8" t="s">
        <v>184</v>
      </c>
      <c r="L365" s="2"/>
      <c r="M365" s="2" t="s">
        <v>60</v>
      </c>
      <c r="N365" t="s">
        <v>186</v>
      </c>
      <c r="O365" s="2" t="s">
        <v>188</v>
      </c>
      <c r="P365" s="128">
        <v>-9.6125406684412884E-2</v>
      </c>
      <c r="Q365" s="128" t="s">
        <v>203</v>
      </c>
      <c r="R365" s="7" t="s">
        <v>185</v>
      </c>
      <c r="S365" s="2" t="s">
        <v>184</v>
      </c>
      <c r="T365" s="2" t="s">
        <v>184</v>
      </c>
      <c r="U365">
        <v>21</v>
      </c>
      <c r="V365">
        <v>7</v>
      </c>
      <c r="W365">
        <v>18</v>
      </c>
      <c r="X365" t="s">
        <v>184</v>
      </c>
      <c r="Y365" s="2" t="s">
        <v>184</v>
      </c>
      <c r="Z365" s="2" t="s">
        <v>183</v>
      </c>
      <c r="AA365" s="2" t="s">
        <v>184</v>
      </c>
      <c r="AB365">
        <v>7</v>
      </c>
      <c r="AC365">
        <v>7</v>
      </c>
      <c r="AD365">
        <v>0</v>
      </c>
      <c r="AE365" s="2" t="s">
        <v>184</v>
      </c>
      <c r="AF365" s="2" t="s">
        <v>184</v>
      </c>
      <c r="AG365" s="2" t="s">
        <v>183</v>
      </c>
      <c r="AH365" t="s">
        <v>82</v>
      </c>
      <c r="AI365" s="8" t="s">
        <v>183</v>
      </c>
      <c r="AJ365" s="9" t="s">
        <v>183</v>
      </c>
    </row>
    <row r="366" spans="1:36" x14ac:dyDescent="0.3">
      <c r="A366" s="3" t="s">
        <v>7</v>
      </c>
      <c r="B366">
        <v>115768</v>
      </c>
      <c r="C366">
        <v>365</v>
      </c>
      <c r="D366" t="s">
        <v>182</v>
      </c>
      <c r="E366" s="2" t="s">
        <v>184</v>
      </c>
      <c r="F366" s="2" t="s">
        <v>184</v>
      </c>
      <c r="G366" s="2" t="s">
        <v>184</v>
      </c>
      <c r="H366" s="3" t="s">
        <v>183</v>
      </c>
      <c r="I366" s="2" t="s">
        <v>15</v>
      </c>
      <c r="J366" s="2" t="s">
        <v>16</v>
      </c>
      <c r="K366" s="8" t="s">
        <v>183</v>
      </c>
      <c r="L366" s="2" t="s">
        <v>60</v>
      </c>
      <c r="M366" s="2"/>
      <c r="N366" t="s">
        <v>186</v>
      </c>
      <c r="O366" s="2" t="s">
        <v>189</v>
      </c>
      <c r="P366" s="128">
        <v>-1.179291129398043</v>
      </c>
      <c r="Q366" s="128" t="s">
        <v>203</v>
      </c>
      <c r="R366" s="7" t="s">
        <v>185</v>
      </c>
      <c r="S366" s="2" t="s">
        <v>184</v>
      </c>
      <c r="T366" s="2" t="s">
        <v>184</v>
      </c>
      <c r="U366">
        <v>48</v>
      </c>
      <c r="V366">
        <v>0</v>
      </c>
      <c r="W366">
        <v>24</v>
      </c>
      <c r="X366" t="s">
        <v>184</v>
      </c>
      <c r="Y366" s="2" t="s">
        <v>183</v>
      </c>
      <c r="Z366" s="2" t="s">
        <v>183</v>
      </c>
      <c r="AA366" s="2" t="s">
        <v>183</v>
      </c>
      <c r="AB366">
        <v>22</v>
      </c>
      <c r="AC366">
        <v>14</v>
      </c>
      <c r="AD366">
        <v>0</v>
      </c>
      <c r="AE366" s="2" t="s">
        <v>184</v>
      </c>
      <c r="AF366" s="2" t="s">
        <v>183</v>
      </c>
      <c r="AG366" s="2" t="s">
        <v>183</v>
      </c>
      <c r="AH366" t="s">
        <v>83</v>
      </c>
      <c r="AI366" s="8" t="s">
        <v>183</v>
      </c>
      <c r="AJ366" s="1" t="s">
        <v>183</v>
      </c>
    </row>
    <row r="367" spans="1:36" x14ac:dyDescent="0.3">
      <c r="A367" s="3" t="s">
        <v>7</v>
      </c>
      <c r="B367">
        <v>115791</v>
      </c>
      <c r="C367">
        <v>366</v>
      </c>
      <c r="D367" t="s">
        <v>182</v>
      </c>
      <c r="E367" s="2" t="s">
        <v>184</v>
      </c>
      <c r="F367" s="2" t="s">
        <v>184</v>
      </c>
      <c r="G367" s="2" t="s">
        <v>184</v>
      </c>
      <c r="H367" s="3" t="s">
        <v>183</v>
      </c>
      <c r="I367" s="2" t="s">
        <v>15</v>
      </c>
      <c r="J367" s="2" t="s">
        <v>12</v>
      </c>
      <c r="K367" s="8" t="s">
        <v>183</v>
      </c>
      <c r="L367" s="2" t="s">
        <v>60</v>
      </c>
      <c r="M367" s="2" t="s">
        <v>162</v>
      </c>
      <c r="N367" t="s">
        <v>186</v>
      </c>
      <c r="O367" s="3" t="s">
        <v>189</v>
      </c>
      <c r="P367" s="130">
        <v>-2.0604155753448574</v>
      </c>
      <c r="Q367" s="130" t="s">
        <v>203</v>
      </c>
      <c r="R367" s="7" t="s">
        <v>185</v>
      </c>
      <c r="S367" s="2" t="s">
        <v>184</v>
      </c>
      <c r="T367" s="2" t="s">
        <v>184</v>
      </c>
      <c r="U367">
        <v>0</v>
      </c>
      <c r="V367">
        <v>0</v>
      </c>
      <c r="W367">
        <v>16</v>
      </c>
      <c r="X367" t="s">
        <v>184</v>
      </c>
      <c r="Y367" s="2" t="s">
        <v>183</v>
      </c>
      <c r="Z367" s="2" t="s">
        <v>183</v>
      </c>
      <c r="AA367" s="2" t="s">
        <v>183</v>
      </c>
      <c r="AB367">
        <v>1</v>
      </c>
      <c r="AC367">
        <v>0</v>
      </c>
      <c r="AD367">
        <v>0</v>
      </c>
      <c r="AE367" s="2" t="s">
        <v>184</v>
      </c>
      <c r="AF367" s="2" t="s">
        <v>183</v>
      </c>
      <c r="AG367" s="2" t="s">
        <v>183</v>
      </c>
      <c r="AH367" t="s">
        <v>83</v>
      </c>
      <c r="AI367" t="s">
        <v>183</v>
      </c>
      <c r="AJ367" s="1" t="s">
        <v>183</v>
      </c>
    </row>
    <row r="368" spans="1:36" x14ac:dyDescent="0.3">
      <c r="A368" s="3" t="s">
        <v>7</v>
      </c>
      <c r="B368">
        <v>115798</v>
      </c>
      <c r="C368">
        <v>367</v>
      </c>
      <c r="D368" t="s">
        <v>181</v>
      </c>
      <c r="E368" s="2" t="s">
        <v>183</v>
      </c>
      <c r="F368" s="2" t="s">
        <v>184</v>
      </c>
      <c r="G368" s="2" t="s">
        <v>184</v>
      </c>
      <c r="H368" s="3" t="s">
        <v>184</v>
      </c>
      <c r="I368" s="2" t="s">
        <v>13</v>
      </c>
      <c r="J368" s="2" t="s">
        <v>15</v>
      </c>
      <c r="K368" s="8" t="s">
        <v>183</v>
      </c>
      <c r="L368" s="2"/>
      <c r="M368" s="2" t="s">
        <v>60</v>
      </c>
      <c r="N368" t="s">
        <v>187</v>
      </c>
      <c r="O368" s="3" t="s">
        <v>189</v>
      </c>
      <c r="P368" s="130">
        <v>-0.44619694925806785</v>
      </c>
      <c r="Q368" s="130" t="s">
        <v>203</v>
      </c>
      <c r="R368" s="7" t="s">
        <v>183</v>
      </c>
      <c r="S368" s="2" t="s">
        <v>183</v>
      </c>
      <c r="T368" s="2" t="s">
        <v>184</v>
      </c>
      <c r="U368">
        <v>27</v>
      </c>
      <c r="V368">
        <v>0</v>
      </c>
      <c r="W368">
        <v>31</v>
      </c>
      <c r="X368" t="s">
        <v>184</v>
      </c>
      <c r="Y368" s="2" t="s">
        <v>184</v>
      </c>
      <c r="Z368" s="2" t="s">
        <v>183</v>
      </c>
      <c r="AA368" s="2" t="s">
        <v>183</v>
      </c>
      <c r="AB368">
        <v>20</v>
      </c>
      <c r="AC368">
        <v>11</v>
      </c>
      <c r="AD368">
        <v>0</v>
      </c>
      <c r="AE368" s="2" t="s">
        <v>184</v>
      </c>
      <c r="AF368" s="2" t="s">
        <v>184</v>
      </c>
      <c r="AG368" s="2" t="s">
        <v>184</v>
      </c>
      <c r="AH368" t="s">
        <v>83</v>
      </c>
      <c r="AI368" s="8" t="s">
        <v>183</v>
      </c>
      <c r="AJ368" s="1" t="s">
        <v>183</v>
      </c>
    </row>
    <row r="369" spans="1:36" x14ac:dyDescent="0.3">
      <c r="A369" s="3" t="s">
        <v>7</v>
      </c>
      <c r="B369">
        <v>115805</v>
      </c>
      <c r="C369">
        <v>368</v>
      </c>
      <c r="D369" t="s">
        <v>181</v>
      </c>
      <c r="E369" s="2" t="s">
        <v>183</v>
      </c>
      <c r="F369" s="2" t="s">
        <v>184</v>
      </c>
      <c r="G369" s="2" t="s">
        <v>184</v>
      </c>
      <c r="H369" s="3" t="s">
        <v>183</v>
      </c>
      <c r="I369" s="2" t="s">
        <v>16</v>
      </c>
      <c r="J369" s="2" t="s">
        <v>12</v>
      </c>
      <c r="K369" s="8" t="s">
        <v>184</v>
      </c>
      <c r="L369" s="2" t="s">
        <v>162</v>
      </c>
      <c r="M369" s="2" t="s">
        <v>60</v>
      </c>
      <c r="N369" t="s">
        <v>186</v>
      </c>
      <c r="O369" s="2" t="s">
        <v>188</v>
      </c>
      <c r="P369" s="128">
        <v>-2.0272072552680713</v>
      </c>
      <c r="Q369" s="128" t="s">
        <v>203</v>
      </c>
      <c r="R369" s="7" t="s">
        <v>184</v>
      </c>
      <c r="S369" s="2" t="s">
        <v>184</v>
      </c>
      <c r="T369" s="2" t="s">
        <v>184</v>
      </c>
      <c r="U369">
        <v>67</v>
      </c>
      <c r="V369">
        <v>0</v>
      </c>
      <c r="W369">
        <v>7</v>
      </c>
      <c r="X369" t="s">
        <v>184</v>
      </c>
      <c r="Y369" s="2" t="s">
        <v>184</v>
      </c>
      <c r="Z369" s="2" t="s">
        <v>184</v>
      </c>
      <c r="AA369" s="2" t="s">
        <v>184</v>
      </c>
      <c r="AB369">
        <v>2</v>
      </c>
      <c r="AC369">
        <v>0</v>
      </c>
      <c r="AD369">
        <v>0</v>
      </c>
      <c r="AE369" s="2" t="s">
        <v>184</v>
      </c>
      <c r="AF369" s="2" t="s">
        <v>184</v>
      </c>
      <c r="AG369" s="2" t="s">
        <v>185</v>
      </c>
      <c r="AH369" t="s">
        <v>82</v>
      </c>
      <c r="AI369" s="8" t="s">
        <v>183</v>
      </c>
      <c r="AJ369" s="1" t="s">
        <v>183</v>
      </c>
    </row>
    <row r="370" spans="1:36" x14ac:dyDescent="0.3">
      <c r="A370" s="2" t="s">
        <v>8</v>
      </c>
      <c r="B370">
        <v>115832</v>
      </c>
      <c r="C370">
        <v>369</v>
      </c>
      <c r="D370" t="s">
        <v>181</v>
      </c>
      <c r="E370" s="2" t="s">
        <v>184</v>
      </c>
      <c r="F370" s="2" t="s">
        <v>184</v>
      </c>
      <c r="G370" s="2" t="s">
        <v>184</v>
      </c>
      <c r="H370" s="3" t="s">
        <v>183</v>
      </c>
      <c r="I370" s="2" t="s">
        <v>16</v>
      </c>
      <c r="J370" s="2" t="s">
        <v>17</v>
      </c>
      <c r="K370" s="8" t="s">
        <v>184</v>
      </c>
      <c r="L370" s="2" t="s">
        <v>60</v>
      </c>
      <c r="M370" s="2"/>
      <c r="N370" t="s">
        <v>186</v>
      </c>
      <c r="O370" s="3" t="s">
        <v>188</v>
      </c>
      <c r="P370" s="130">
        <v>-4.0888646585798008E-2</v>
      </c>
      <c r="Q370" s="130" t="s">
        <v>203</v>
      </c>
      <c r="R370" s="7" t="s">
        <v>184</v>
      </c>
      <c r="S370" s="2" t="s">
        <v>184</v>
      </c>
      <c r="T370" s="2" t="s">
        <v>184</v>
      </c>
      <c r="U370">
        <v>44</v>
      </c>
      <c r="V370">
        <v>0</v>
      </c>
      <c r="W370">
        <v>24</v>
      </c>
      <c r="X370" t="s">
        <v>184</v>
      </c>
      <c r="Y370" s="2" t="s">
        <v>184</v>
      </c>
      <c r="Z370" s="2" t="s">
        <v>184</v>
      </c>
      <c r="AA370" s="2" t="s">
        <v>184</v>
      </c>
      <c r="AB370">
        <v>10</v>
      </c>
      <c r="AC370">
        <v>9</v>
      </c>
      <c r="AD370">
        <v>0</v>
      </c>
      <c r="AE370" s="2" t="s">
        <v>184</v>
      </c>
      <c r="AF370" s="2" t="s">
        <v>184</v>
      </c>
      <c r="AG370" s="2" t="s">
        <v>185</v>
      </c>
      <c r="AH370" t="s">
        <v>82</v>
      </c>
      <c r="AI370" s="8" t="s">
        <v>183</v>
      </c>
      <c r="AJ370" s="1" t="s">
        <v>183</v>
      </c>
    </row>
    <row r="371" spans="1:36" x14ac:dyDescent="0.3">
      <c r="A371" s="3" t="s">
        <v>7</v>
      </c>
      <c r="B371">
        <v>115867</v>
      </c>
      <c r="C371">
        <v>370</v>
      </c>
      <c r="D371" t="s">
        <v>182</v>
      </c>
      <c r="E371" s="2" t="s">
        <v>184</v>
      </c>
      <c r="F371" s="2" t="s">
        <v>184</v>
      </c>
      <c r="G371" s="2" t="s">
        <v>184</v>
      </c>
      <c r="H371" s="3" t="s">
        <v>183</v>
      </c>
      <c r="I371" s="2" t="s">
        <v>14</v>
      </c>
      <c r="J371" s="2" t="s">
        <v>16</v>
      </c>
      <c r="K371" s="8" t="s">
        <v>183</v>
      </c>
      <c r="L371" s="2"/>
      <c r="M371" s="2" t="s">
        <v>60</v>
      </c>
      <c r="N371" t="s">
        <v>186</v>
      </c>
      <c r="O371" s="3" t="s">
        <v>188</v>
      </c>
      <c r="P371" s="130">
        <v>0.13779598941146606</v>
      </c>
      <c r="Q371" s="130" t="s">
        <v>203</v>
      </c>
      <c r="R371" s="7" t="s">
        <v>185</v>
      </c>
      <c r="S371" s="2" t="s">
        <v>184</v>
      </c>
      <c r="T371" s="2" t="s">
        <v>184</v>
      </c>
      <c r="U371">
        <v>32</v>
      </c>
      <c r="V371">
        <v>0</v>
      </c>
      <c r="W371">
        <v>2</v>
      </c>
      <c r="X371" t="s">
        <v>184</v>
      </c>
      <c r="Y371" s="2" t="s">
        <v>184</v>
      </c>
      <c r="Z371" s="2" t="s">
        <v>184</v>
      </c>
      <c r="AA371" s="2" t="s">
        <v>184</v>
      </c>
      <c r="AB371">
        <v>4</v>
      </c>
      <c r="AC371">
        <v>1</v>
      </c>
      <c r="AD371">
        <v>0</v>
      </c>
      <c r="AE371" s="2" t="s">
        <v>184</v>
      </c>
      <c r="AF371" s="2" t="s">
        <v>184</v>
      </c>
      <c r="AG371" s="2" t="s">
        <v>184</v>
      </c>
      <c r="AH371" t="s">
        <v>82</v>
      </c>
      <c r="AI371" s="8" t="s">
        <v>183</v>
      </c>
      <c r="AJ371" s="9" t="s">
        <v>183</v>
      </c>
    </row>
    <row r="372" spans="1:36" x14ac:dyDescent="0.3">
      <c r="A372" s="3" t="s">
        <v>7</v>
      </c>
      <c r="B372">
        <v>115900</v>
      </c>
      <c r="C372">
        <v>371</v>
      </c>
      <c r="D372" t="s">
        <v>182</v>
      </c>
      <c r="E372" s="2" t="s">
        <v>184</v>
      </c>
      <c r="F372" s="2" t="s">
        <v>184</v>
      </c>
      <c r="G372" s="2" t="s">
        <v>184</v>
      </c>
      <c r="H372" s="3" t="s">
        <v>183</v>
      </c>
      <c r="I372" s="2" t="s">
        <v>13</v>
      </c>
      <c r="J372" s="2" t="s">
        <v>17</v>
      </c>
      <c r="K372" s="8" t="s">
        <v>184</v>
      </c>
      <c r="L372" s="2" t="s">
        <v>162</v>
      </c>
      <c r="M372" s="2" t="s">
        <v>60</v>
      </c>
      <c r="N372" t="s">
        <v>186</v>
      </c>
      <c r="O372" s="2" t="s">
        <v>188</v>
      </c>
      <c r="P372" s="128">
        <v>-4.2266323284350849</v>
      </c>
      <c r="Q372" s="128" t="s">
        <v>203</v>
      </c>
      <c r="R372" s="6" t="s">
        <v>183</v>
      </c>
      <c r="S372" s="2" t="s">
        <v>184</v>
      </c>
      <c r="T372" s="2" t="s">
        <v>184</v>
      </c>
      <c r="U372">
        <v>45</v>
      </c>
      <c r="V372">
        <v>8</v>
      </c>
      <c r="W372">
        <v>0</v>
      </c>
      <c r="X372" t="s">
        <v>183</v>
      </c>
      <c r="Y372" s="2" t="s">
        <v>184</v>
      </c>
      <c r="Z372" s="2" t="s">
        <v>184</v>
      </c>
      <c r="AA372" s="2" t="s">
        <v>184</v>
      </c>
      <c r="AB372">
        <v>6</v>
      </c>
      <c r="AC372">
        <v>2</v>
      </c>
      <c r="AD372">
        <v>0</v>
      </c>
      <c r="AE372" s="2" t="s">
        <v>184</v>
      </c>
      <c r="AF372" s="2" t="s">
        <v>184</v>
      </c>
      <c r="AG372" s="2" t="s">
        <v>183</v>
      </c>
      <c r="AH372" t="s">
        <v>81</v>
      </c>
      <c r="AI372" s="8" t="s">
        <v>183</v>
      </c>
      <c r="AJ372" s="1" t="s">
        <v>184</v>
      </c>
    </row>
    <row r="373" spans="1:36" x14ac:dyDescent="0.3">
      <c r="A373" s="3" t="s">
        <v>7</v>
      </c>
      <c r="B373">
        <v>115902</v>
      </c>
      <c r="C373">
        <v>372</v>
      </c>
      <c r="D373" t="s">
        <v>181</v>
      </c>
      <c r="E373" s="2" t="s">
        <v>184</v>
      </c>
      <c r="F373" s="2" t="s">
        <v>184</v>
      </c>
      <c r="G373" s="2" t="s">
        <v>184</v>
      </c>
      <c r="H373" s="3" t="s">
        <v>183</v>
      </c>
      <c r="I373" s="2" t="s">
        <v>12</v>
      </c>
      <c r="J373" s="2" t="s">
        <v>16</v>
      </c>
      <c r="K373" s="8" t="s">
        <v>183</v>
      </c>
      <c r="L373" s="2"/>
      <c r="M373" s="2" t="s">
        <v>60</v>
      </c>
      <c r="N373" t="s">
        <v>187</v>
      </c>
      <c r="O373" s="2" t="s">
        <v>189</v>
      </c>
      <c r="P373" s="128">
        <v>-1.0951291271657404</v>
      </c>
      <c r="Q373" s="128" t="s">
        <v>203</v>
      </c>
      <c r="R373" s="6" t="s">
        <v>183</v>
      </c>
      <c r="S373" s="2" t="s">
        <v>184</v>
      </c>
      <c r="T373" s="2" t="s">
        <v>184</v>
      </c>
      <c r="U373">
        <v>28</v>
      </c>
      <c r="V373">
        <v>17</v>
      </c>
      <c r="W373">
        <v>1</v>
      </c>
      <c r="X373" t="s">
        <v>184</v>
      </c>
      <c r="Y373" s="2" t="s">
        <v>184</v>
      </c>
      <c r="Z373" s="2" t="s">
        <v>184</v>
      </c>
      <c r="AA373" s="2" t="s">
        <v>184</v>
      </c>
      <c r="AB373">
        <v>3</v>
      </c>
      <c r="AC373">
        <v>1</v>
      </c>
      <c r="AD373">
        <v>0</v>
      </c>
      <c r="AE373" s="2" t="s">
        <v>184</v>
      </c>
      <c r="AF373" s="2" t="s">
        <v>185</v>
      </c>
      <c r="AG373" s="2" t="s">
        <v>185</v>
      </c>
      <c r="AH373" t="s">
        <v>82</v>
      </c>
      <c r="AI373" s="8" t="s">
        <v>184</v>
      </c>
      <c r="AJ373" s="1" t="s">
        <v>184</v>
      </c>
    </row>
    <row r="374" spans="1:36" x14ac:dyDescent="0.3">
      <c r="A374" s="2" t="s">
        <v>8</v>
      </c>
      <c r="B374">
        <v>115909</v>
      </c>
      <c r="C374">
        <v>373</v>
      </c>
      <c r="D374" t="s">
        <v>181</v>
      </c>
      <c r="E374" s="2" t="s">
        <v>184</v>
      </c>
      <c r="F374" s="2" t="s">
        <v>184</v>
      </c>
      <c r="G374" s="2" t="s">
        <v>183</v>
      </c>
      <c r="H374" s="3" t="s">
        <v>183</v>
      </c>
      <c r="I374" s="2" t="s">
        <v>12</v>
      </c>
      <c r="J374" s="2" t="s">
        <v>12</v>
      </c>
      <c r="K374" s="8" t="s">
        <v>183</v>
      </c>
      <c r="L374" s="2" t="s">
        <v>162</v>
      </c>
      <c r="M374" s="2" t="s">
        <v>60</v>
      </c>
      <c r="N374" t="s">
        <v>187</v>
      </c>
      <c r="O374" s="2" t="s">
        <v>189</v>
      </c>
      <c r="P374" s="128">
        <v>-2.5400945582645775</v>
      </c>
      <c r="Q374" s="128" t="s">
        <v>203</v>
      </c>
      <c r="R374" s="6" t="s">
        <v>183</v>
      </c>
      <c r="S374" s="2" t="s">
        <v>184</v>
      </c>
      <c r="T374" s="2" t="s">
        <v>184</v>
      </c>
      <c r="U374">
        <v>68</v>
      </c>
      <c r="V374">
        <v>16</v>
      </c>
      <c r="W374">
        <v>5</v>
      </c>
      <c r="X374" t="s">
        <v>183</v>
      </c>
      <c r="Y374" s="2" t="s">
        <v>183</v>
      </c>
      <c r="Z374" s="2" t="s">
        <v>184</v>
      </c>
      <c r="AA374" s="2" t="s">
        <v>184</v>
      </c>
      <c r="AB374">
        <v>15</v>
      </c>
      <c r="AC374">
        <v>1</v>
      </c>
      <c r="AD374">
        <v>0</v>
      </c>
      <c r="AE374" s="2" t="s">
        <v>183</v>
      </c>
      <c r="AF374" s="2" t="s">
        <v>185</v>
      </c>
      <c r="AG374" s="2" t="s">
        <v>185</v>
      </c>
      <c r="AH374" t="s">
        <v>82</v>
      </c>
      <c r="AI374" s="8" t="s">
        <v>184</v>
      </c>
      <c r="AJ374" s="1" t="s">
        <v>184</v>
      </c>
    </row>
    <row r="375" spans="1:36" hidden="1" x14ac:dyDescent="0.3">
      <c r="A375" s="3" t="s">
        <v>7</v>
      </c>
      <c r="B375">
        <v>115922</v>
      </c>
      <c r="C375">
        <v>374</v>
      </c>
      <c r="D375" t="s">
        <v>182</v>
      </c>
      <c r="E375" s="2" t="s">
        <v>184</v>
      </c>
      <c r="F375" s="2" t="s">
        <v>184</v>
      </c>
      <c r="G375" s="2" t="s">
        <v>184</v>
      </c>
      <c r="H375" s="3" t="s">
        <v>183</v>
      </c>
      <c r="I375" s="2" t="s">
        <v>16</v>
      </c>
      <c r="J375" s="2" t="s">
        <v>12</v>
      </c>
      <c r="K375" s="8" t="s">
        <v>183</v>
      </c>
      <c r="L375" s="2" t="s">
        <v>60</v>
      </c>
      <c r="M375" s="2"/>
      <c r="N375" t="s">
        <v>187</v>
      </c>
      <c r="O375" s="3" t="s">
        <v>189</v>
      </c>
      <c r="P375" s="130">
        <v>-0.25152712899748469</v>
      </c>
      <c r="Q375" s="130" t="s">
        <v>201</v>
      </c>
      <c r="R375" s="7" t="s">
        <v>185</v>
      </c>
      <c r="S375" s="2" t="s">
        <v>184</v>
      </c>
      <c r="T375" s="2" t="s">
        <v>184</v>
      </c>
      <c r="U375">
        <v>0</v>
      </c>
      <c r="V375">
        <v>0</v>
      </c>
      <c r="W375">
        <v>6</v>
      </c>
      <c r="X375" t="s">
        <v>184</v>
      </c>
      <c r="Y375" s="2" t="s">
        <v>184</v>
      </c>
      <c r="Z375" s="2" t="s">
        <v>184</v>
      </c>
      <c r="AA375" s="2" t="s">
        <v>184</v>
      </c>
      <c r="AB375">
        <v>5</v>
      </c>
      <c r="AC375">
        <v>1</v>
      </c>
      <c r="AD375">
        <v>0</v>
      </c>
      <c r="AE375" s="2" t="s">
        <v>184</v>
      </c>
      <c r="AF375" s="2" t="s">
        <v>185</v>
      </c>
      <c r="AG375" s="2" t="s">
        <v>185</v>
      </c>
      <c r="AH375" t="s">
        <v>82</v>
      </c>
      <c r="AI375" t="s">
        <v>184</v>
      </c>
      <c r="AJ375" s="1" t="s">
        <v>184</v>
      </c>
    </row>
    <row r="376" spans="1:36" x14ac:dyDescent="0.3">
      <c r="A376" s="3" t="s">
        <v>7</v>
      </c>
      <c r="B376">
        <v>116012</v>
      </c>
      <c r="C376">
        <v>375</v>
      </c>
      <c r="D376" t="s">
        <v>181</v>
      </c>
      <c r="E376" s="2" t="s">
        <v>184</v>
      </c>
      <c r="F376" s="2" t="s">
        <v>184</v>
      </c>
      <c r="G376" s="2" t="s">
        <v>184</v>
      </c>
      <c r="H376" s="3" t="s">
        <v>184</v>
      </c>
      <c r="I376" s="2" t="s">
        <v>16</v>
      </c>
      <c r="J376" s="2" t="s">
        <v>15</v>
      </c>
      <c r="K376" s="8" t="s">
        <v>183</v>
      </c>
      <c r="L376" s="2"/>
      <c r="M376" s="2" t="s">
        <v>60</v>
      </c>
      <c r="N376" t="s">
        <v>187</v>
      </c>
      <c r="O376" s="2" t="s">
        <v>189</v>
      </c>
      <c r="P376" s="128">
        <v>-0.43932737464020599</v>
      </c>
      <c r="Q376" s="128" t="s">
        <v>203</v>
      </c>
      <c r="R376" s="6" t="s">
        <v>185</v>
      </c>
      <c r="S376" s="2" t="s">
        <v>184</v>
      </c>
      <c r="T376" s="2" t="s">
        <v>184</v>
      </c>
      <c r="U376">
        <v>5</v>
      </c>
      <c r="V376">
        <v>0</v>
      </c>
      <c r="W376">
        <v>6</v>
      </c>
      <c r="X376" t="s">
        <v>184</v>
      </c>
      <c r="Y376" s="2" t="s">
        <v>184</v>
      </c>
      <c r="Z376" s="2" t="s">
        <v>184</v>
      </c>
      <c r="AA376" s="2" t="s">
        <v>184</v>
      </c>
      <c r="AB376">
        <v>5</v>
      </c>
      <c r="AC376">
        <v>1</v>
      </c>
      <c r="AD376">
        <v>0</v>
      </c>
      <c r="AE376" s="2" t="s">
        <v>184</v>
      </c>
      <c r="AF376" s="2" t="s">
        <v>185</v>
      </c>
      <c r="AG376" s="2" t="s">
        <v>185</v>
      </c>
      <c r="AH376" t="s">
        <v>81</v>
      </c>
      <c r="AI376" s="8" t="s">
        <v>184</v>
      </c>
      <c r="AJ376" s="9" t="s">
        <v>184</v>
      </c>
    </row>
    <row r="377" spans="1:36" x14ac:dyDescent="0.3">
      <c r="A377" s="3" t="s">
        <v>7</v>
      </c>
      <c r="B377">
        <v>116028</v>
      </c>
      <c r="C377">
        <v>376</v>
      </c>
      <c r="D377" t="s">
        <v>182</v>
      </c>
      <c r="E377" s="2" t="s">
        <v>184</v>
      </c>
      <c r="F377" s="2" t="s">
        <v>184</v>
      </c>
      <c r="G377" s="2" t="s">
        <v>184</v>
      </c>
      <c r="H377" s="3" t="s">
        <v>184</v>
      </c>
      <c r="I377" s="2" t="s">
        <v>16</v>
      </c>
      <c r="J377" s="2" t="s">
        <v>16</v>
      </c>
      <c r="K377" s="8" t="s">
        <v>183</v>
      </c>
      <c r="L377" s="2" t="s">
        <v>61</v>
      </c>
      <c r="M377" s="2"/>
      <c r="N377" t="s">
        <v>187</v>
      </c>
      <c r="O377" s="2" t="s">
        <v>189</v>
      </c>
      <c r="P377" s="128">
        <v>-0.68974011577780514</v>
      </c>
      <c r="Q377" s="128" t="s">
        <v>203</v>
      </c>
      <c r="R377" s="7" t="s">
        <v>185</v>
      </c>
      <c r="S377" s="2" t="s">
        <v>184</v>
      </c>
      <c r="T377" s="2" t="s">
        <v>184</v>
      </c>
      <c r="U377">
        <v>34</v>
      </c>
      <c r="V377">
        <v>36</v>
      </c>
      <c r="W377">
        <v>65</v>
      </c>
      <c r="X377" t="s">
        <v>184</v>
      </c>
      <c r="Y377" s="2" t="s">
        <v>184</v>
      </c>
      <c r="Z377" s="2" t="s">
        <v>184</v>
      </c>
      <c r="AA377" s="2" t="s">
        <v>184</v>
      </c>
      <c r="AB377">
        <v>15</v>
      </c>
      <c r="AC377">
        <v>1</v>
      </c>
      <c r="AD377">
        <v>0</v>
      </c>
      <c r="AE377" s="2" t="s">
        <v>184</v>
      </c>
      <c r="AF377" s="2" t="s">
        <v>185</v>
      </c>
      <c r="AG377" s="2" t="s">
        <v>185</v>
      </c>
      <c r="AH377" t="s">
        <v>81</v>
      </c>
      <c r="AI377" s="8" t="s">
        <v>184</v>
      </c>
      <c r="AJ377" s="9" t="s">
        <v>184</v>
      </c>
    </row>
    <row r="378" spans="1:36" hidden="1" x14ac:dyDescent="0.3">
      <c r="A378" s="3" t="s">
        <v>7</v>
      </c>
      <c r="B378">
        <v>116056</v>
      </c>
      <c r="C378">
        <v>377</v>
      </c>
      <c r="D378" t="s">
        <v>181</v>
      </c>
      <c r="E378" s="2" t="s">
        <v>184</v>
      </c>
      <c r="F378" s="2" t="s">
        <v>184</v>
      </c>
      <c r="G378" s="2" t="s">
        <v>184</v>
      </c>
      <c r="H378" s="3" t="s">
        <v>183</v>
      </c>
      <c r="I378" s="2" t="s">
        <v>15</v>
      </c>
      <c r="J378" s="2" t="s">
        <v>16</v>
      </c>
      <c r="K378" s="8" t="s">
        <v>183</v>
      </c>
      <c r="L378" s="2" t="s">
        <v>162</v>
      </c>
      <c r="M378" s="2" t="s">
        <v>61</v>
      </c>
      <c r="N378" t="s">
        <v>187</v>
      </c>
      <c r="O378" s="3" t="s">
        <v>188</v>
      </c>
      <c r="P378" s="130">
        <v>-2.2181146025878005</v>
      </c>
      <c r="Q378" s="130" t="s">
        <v>201</v>
      </c>
      <c r="R378" s="7" t="s">
        <v>183</v>
      </c>
      <c r="S378" s="2" t="s">
        <v>184</v>
      </c>
      <c r="T378" s="2" t="s">
        <v>184</v>
      </c>
      <c r="U378">
        <v>21</v>
      </c>
      <c r="V378">
        <v>18</v>
      </c>
      <c r="W378">
        <v>3</v>
      </c>
      <c r="X378" t="s">
        <v>183</v>
      </c>
      <c r="Y378" s="2" t="s">
        <v>184</v>
      </c>
      <c r="Z378" s="2" t="s">
        <v>183</v>
      </c>
      <c r="AA378" s="2" t="s">
        <v>183</v>
      </c>
      <c r="AB378">
        <v>3</v>
      </c>
      <c r="AC378">
        <v>1</v>
      </c>
      <c r="AD378">
        <v>0</v>
      </c>
      <c r="AE378" s="2" t="s">
        <v>183</v>
      </c>
      <c r="AF378" s="2" t="s">
        <v>183</v>
      </c>
      <c r="AG378" s="2" t="s">
        <v>184</v>
      </c>
      <c r="AH378" t="s">
        <v>83</v>
      </c>
      <c r="AI378" s="8" t="s">
        <v>183</v>
      </c>
      <c r="AJ378" s="1" t="s">
        <v>183</v>
      </c>
    </row>
    <row r="379" spans="1:36" hidden="1" x14ac:dyDescent="0.3">
      <c r="A379" s="3" t="s">
        <v>7</v>
      </c>
      <c r="B379">
        <v>116159</v>
      </c>
      <c r="C379">
        <v>378</v>
      </c>
      <c r="D379" t="s">
        <v>182</v>
      </c>
      <c r="E379" s="2" t="s">
        <v>183</v>
      </c>
      <c r="F379" s="2" t="s">
        <v>184</v>
      </c>
      <c r="G379" s="2" t="s">
        <v>184</v>
      </c>
      <c r="H379" s="3" t="s">
        <v>183</v>
      </c>
      <c r="I379" s="2" t="s">
        <v>15</v>
      </c>
      <c r="J379" s="2" t="s">
        <v>16</v>
      </c>
      <c r="K379" s="8" t="s">
        <v>183</v>
      </c>
      <c r="L379" s="2" t="s">
        <v>162</v>
      </c>
      <c r="M379" s="2" t="s">
        <v>60</v>
      </c>
      <c r="N379" t="s">
        <v>186</v>
      </c>
      <c r="O379" s="2" t="s">
        <v>188</v>
      </c>
      <c r="P379" s="128">
        <v>-2.2641509433962264</v>
      </c>
      <c r="Q379" s="128" t="s">
        <v>201</v>
      </c>
      <c r="R379" s="7" t="s">
        <v>184</v>
      </c>
      <c r="S379" s="2" t="s">
        <v>184</v>
      </c>
      <c r="T379" s="2" t="s">
        <v>184</v>
      </c>
      <c r="U379">
        <v>19</v>
      </c>
      <c r="V379">
        <v>2</v>
      </c>
      <c r="W379">
        <v>41</v>
      </c>
      <c r="X379" t="s">
        <v>184</v>
      </c>
      <c r="Y379" s="2" t="s">
        <v>184</v>
      </c>
      <c r="Z379" s="2" t="s">
        <v>184</v>
      </c>
      <c r="AA379" s="2" t="s">
        <v>184</v>
      </c>
      <c r="AB379">
        <v>15</v>
      </c>
      <c r="AC379">
        <v>8</v>
      </c>
      <c r="AD379">
        <v>0</v>
      </c>
      <c r="AE379" s="2" t="s">
        <v>184</v>
      </c>
      <c r="AF379" s="2" t="s">
        <v>184</v>
      </c>
      <c r="AG379" s="2" t="s">
        <v>183</v>
      </c>
      <c r="AH379" t="s">
        <v>83</v>
      </c>
      <c r="AI379" s="8" t="s">
        <v>183</v>
      </c>
      <c r="AJ379" s="1" t="s">
        <v>183</v>
      </c>
    </row>
    <row r="380" spans="1:36" hidden="1" x14ac:dyDescent="0.3">
      <c r="A380" s="3" t="s">
        <v>7</v>
      </c>
      <c r="B380">
        <v>116165</v>
      </c>
      <c r="C380">
        <v>379</v>
      </c>
      <c r="D380" t="s">
        <v>182</v>
      </c>
      <c r="E380" s="2" t="s">
        <v>184</v>
      </c>
      <c r="F380" s="2" t="s">
        <v>184</v>
      </c>
      <c r="G380" s="2" t="s">
        <v>184</v>
      </c>
      <c r="H380" s="3" t="s">
        <v>183</v>
      </c>
      <c r="I380" s="2" t="s">
        <v>16</v>
      </c>
      <c r="J380" s="2" t="s">
        <v>16</v>
      </c>
      <c r="K380" s="8" t="s">
        <v>183</v>
      </c>
      <c r="L380" s="2"/>
      <c r="M380" s="2" t="s">
        <v>60</v>
      </c>
      <c r="N380" t="s">
        <v>187</v>
      </c>
      <c r="O380" s="2" t="s">
        <v>188</v>
      </c>
      <c r="P380" s="128">
        <v>-1.403700665390575</v>
      </c>
      <c r="Q380" s="128" t="s">
        <v>201</v>
      </c>
      <c r="R380" s="7" t="s">
        <v>183</v>
      </c>
      <c r="S380" s="2" t="s">
        <v>184</v>
      </c>
      <c r="T380" s="2" t="s">
        <v>184</v>
      </c>
      <c r="U380">
        <v>16</v>
      </c>
      <c r="V380">
        <v>31</v>
      </c>
      <c r="W380">
        <v>22</v>
      </c>
      <c r="X380" t="s">
        <v>184</v>
      </c>
      <c r="Y380" s="2" t="s">
        <v>184</v>
      </c>
      <c r="Z380" s="2" t="s">
        <v>184</v>
      </c>
      <c r="AA380" s="2" t="s">
        <v>184</v>
      </c>
      <c r="AB380">
        <v>13</v>
      </c>
      <c r="AC380">
        <v>2</v>
      </c>
      <c r="AD380">
        <v>0</v>
      </c>
      <c r="AE380" s="2" t="s">
        <v>184</v>
      </c>
      <c r="AF380" s="2" t="s">
        <v>184</v>
      </c>
      <c r="AG380" s="2" t="s">
        <v>183</v>
      </c>
      <c r="AH380" t="s">
        <v>82</v>
      </c>
      <c r="AI380" s="8" t="s">
        <v>183</v>
      </c>
      <c r="AJ380" s="9" t="s">
        <v>183</v>
      </c>
    </row>
    <row r="381" spans="1:36" x14ac:dyDescent="0.3">
      <c r="A381" s="3" t="s">
        <v>7</v>
      </c>
      <c r="B381">
        <v>116242</v>
      </c>
      <c r="C381">
        <v>380</v>
      </c>
      <c r="D381" t="s">
        <v>181</v>
      </c>
      <c r="E381" s="2" t="s">
        <v>184</v>
      </c>
      <c r="F381" s="2" t="s">
        <v>184</v>
      </c>
      <c r="G381" s="2" t="s">
        <v>184</v>
      </c>
      <c r="H381" s="3" t="s">
        <v>183</v>
      </c>
      <c r="I381" s="2" t="s">
        <v>15</v>
      </c>
      <c r="J381" s="2" t="s">
        <v>16</v>
      </c>
      <c r="K381" s="8" t="s">
        <v>184</v>
      </c>
      <c r="L381" s="2"/>
      <c r="M381" s="2" t="s">
        <v>60</v>
      </c>
      <c r="N381" t="s">
        <v>186</v>
      </c>
      <c r="O381" s="2" t="s">
        <v>189</v>
      </c>
      <c r="P381" s="128">
        <v>-1.1114743380189605</v>
      </c>
      <c r="Q381" s="128" t="s">
        <v>203</v>
      </c>
      <c r="R381" s="6" t="s">
        <v>185</v>
      </c>
      <c r="S381" s="2" t="s">
        <v>184</v>
      </c>
      <c r="T381" s="2" t="s">
        <v>184</v>
      </c>
      <c r="U381">
        <v>30</v>
      </c>
      <c r="V381">
        <v>8</v>
      </c>
      <c r="W381">
        <v>1</v>
      </c>
      <c r="X381" t="s">
        <v>183</v>
      </c>
      <c r="Y381" s="2" t="s">
        <v>184</v>
      </c>
      <c r="Z381" s="2" t="s">
        <v>183</v>
      </c>
      <c r="AA381" s="2" t="s">
        <v>184</v>
      </c>
      <c r="AB381">
        <v>9</v>
      </c>
      <c r="AC381">
        <v>7</v>
      </c>
      <c r="AD381">
        <v>0</v>
      </c>
      <c r="AE381" s="2" t="s">
        <v>184</v>
      </c>
      <c r="AF381" s="2" t="s">
        <v>184</v>
      </c>
      <c r="AG381" s="2" t="s">
        <v>183</v>
      </c>
      <c r="AH381" t="s">
        <v>82</v>
      </c>
      <c r="AI381" s="8" t="s">
        <v>183</v>
      </c>
      <c r="AJ381" s="1" t="s">
        <v>184</v>
      </c>
    </row>
    <row r="382" spans="1:36" x14ac:dyDescent="0.3">
      <c r="A382" s="3" t="s">
        <v>7</v>
      </c>
      <c r="B382">
        <v>116243</v>
      </c>
      <c r="C382">
        <v>381</v>
      </c>
      <c r="D382" t="s">
        <v>181</v>
      </c>
      <c r="E382" s="2" t="s">
        <v>183</v>
      </c>
      <c r="F382" s="2" t="s">
        <v>184</v>
      </c>
      <c r="G382" s="2" t="s">
        <v>184</v>
      </c>
      <c r="H382" s="3" t="s">
        <v>183</v>
      </c>
      <c r="I382" s="2" t="s">
        <v>17</v>
      </c>
      <c r="J382" s="2" t="s">
        <v>16</v>
      </c>
      <c r="K382" s="8" t="s">
        <v>183</v>
      </c>
      <c r="L382" s="2" t="s">
        <v>162</v>
      </c>
      <c r="M382" s="2" t="s">
        <v>60</v>
      </c>
      <c r="N382" t="s">
        <v>187</v>
      </c>
      <c r="O382" s="2" t="s">
        <v>188</v>
      </c>
      <c r="P382" s="128">
        <v>-3.7430532853873815</v>
      </c>
      <c r="Q382" s="128" t="s">
        <v>203</v>
      </c>
      <c r="R382" s="6" t="s">
        <v>183</v>
      </c>
      <c r="S382" s="2" t="s">
        <v>183</v>
      </c>
      <c r="T382" s="2" t="s">
        <v>184</v>
      </c>
      <c r="U382">
        <v>30</v>
      </c>
      <c r="V382">
        <v>0</v>
      </c>
      <c r="W382">
        <v>9</v>
      </c>
      <c r="X382" t="s">
        <v>183</v>
      </c>
      <c r="Y382" s="2" t="s">
        <v>183</v>
      </c>
      <c r="Z382" s="2" t="s">
        <v>184</v>
      </c>
      <c r="AA382" s="2" t="s">
        <v>183</v>
      </c>
      <c r="AB382">
        <v>2</v>
      </c>
      <c r="AC382">
        <v>1</v>
      </c>
      <c r="AD382">
        <v>0</v>
      </c>
      <c r="AE382" s="2" t="s">
        <v>183</v>
      </c>
      <c r="AF382" s="2" t="s">
        <v>183</v>
      </c>
      <c r="AG382" s="2" t="s">
        <v>184</v>
      </c>
      <c r="AH382" t="s">
        <v>84</v>
      </c>
      <c r="AI382" s="8" t="s">
        <v>183</v>
      </c>
      <c r="AJ382" s="1" t="s">
        <v>183</v>
      </c>
    </row>
    <row r="383" spans="1:36" x14ac:dyDescent="0.3">
      <c r="A383" s="3" t="s">
        <v>7</v>
      </c>
      <c r="B383">
        <v>116248</v>
      </c>
      <c r="C383">
        <v>382</v>
      </c>
      <c r="D383" t="s">
        <v>182</v>
      </c>
      <c r="E383" s="2" t="s">
        <v>183</v>
      </c>
      <c r="F383" s="2" t="s">
        <v>183</v>
      </c>
      <c r="G383" s="2" t="s">
        <v>184</v>
      </c>
      <c r="H383" s="3" t="s">
        <v>183</v>
      </c>
      <c r="I383" s="2" t="s">
        <v>17</v>
      </c>
      <c r="J383" s="2" t="s">
        <v>16</v>
      </c>
      <c r="K383" s="8" t="s">
        <v>183</v>
      </c>
      <c r="L383" s="2"/>
      <c r="M383" s="2" t="s">
        <v>60</v>
      </c>
      <c r="N383" t="s">
        <v>187</v>
      </c>
      <c r="O383" s="2" t="s">
        <v>188</v>
      </c>
      <c r="P383" s="128">
        <v>-0.63038843051821636</v>
      </c>
      <c r="Q383" s="128" t="s">
        <v>203</v>
      </c>
      <c r="R383" s="7" t="s">
        <v>183</v>
      </c>
      <c r="S383" s="2" t="s">
        <v>183</v>
      </c>
      <c r="T383" s="2" t="s">
        <v>183</v>
      </c>
      <c r="U383">
        <v>31</v>
      </c>
      <c r="V383">
        <v>1</v>
      </c>
      <c r="W383">
        <v>5</v>
      </c>
      <c r="X383" t="s">
        <v>183</v>
      </c>
      <c r="Y383" s="2" t="s">
        <v>183</v>
      </c>
      <c r="Z383" s="2" t="s">
        <v>184</v>
      </c>
      <c r="AA383" s="2" t="s">
        <v>183</v>
      </c>
      <c r="AB383">
        <v>9</v>
      </c>
      <c r="AC383">
        <v>3</v>
      </c>
      <c r="AD383">
        <v>0</v>
      </c>
      <c r="AE383" s="2" t="s">
        <v>183</v>
      </c>
      <c r="AF383" s="2" t="s">
        <v>183</v>
      </c>
      <c r="AG383" s="2" t="s">
        <v>184</v>
      </c>
      <c r="AH383" t="s">
        <v>84</v>
      </c>
      <c r="AI383" s="8" t="s">
        <v>183</v>
      </c>
      <c r="AJ383" s="9" t="s">
        <v>183</v>
      </c>
    </row>
    <row r="384" spans="1:36" x14ac:dyDescent="0.3">
      <c r="A384" s="3" t="s">
        <v>7</v>
      </c>
      <c r="B384">
        <v>116293</v>
      </c>
      <c r="C384">
        <v>383</v>
      </c>
      <c r="D384" t="s">
        <v>181</v>
      </c>
      <c r="E384" s="2" t="s">
        <v>184</v>
      </c>
      <c r="F384" s="2" t="s">
        <v>184</v>
      </c>
      <c r="G384" s="2" t="s">
        <v>184</v>
      </c>
      <c r="H384" s="3" t="s">
        <v>183</v>
      </c>
      <c r="I384" s="2" t="s">
        <v>12</v>
      </c>
      <c r="J384" s="2" t="s">
        <v>15</v>
      </c>
      <c r="K384" s="8" t="s">
        <v>183</v>
      </c>
      <c r="L384" s="2"/>
      <c r="M384" s="2" t="s">
        <v>60</v>
      </c>
      <c r="N384" t="s">
        <v>187</v>
      </c>
      <c r="O384" s="2" t="s">
        <v>189</v>
      </c>
      <c r="P384" s="128">
        <v>0.16682306328849961</v>
      </c>
      <c r="Q384" s="128" t="s">
        <v>203</v>
      </c>
      <c r="R384" s="6" t="s">
        <v>183</v>
      </c>
      <c r="S384" s="2" t="s">
        <v>184</v>
      </c>
      <c r="T384" s="2" t="s">
        <v>184</v>
      </c>
      <c r="U384">
        <v>25</v>
      </c>
      <c r="V384">
        <v>11</v>
      </c>
      <c r="W384">
        <v>13</v>
      </c>
      <c r="X384" t="s">
        <v>184</v>
      </c>
      <c r="Y384" s="2" t="s">
        <v>184</v>
      </c>
      <c r="Z384" s="2" t="s">
        <v>184</v>
      </c>
      <c r="AA384" s="2" t="s">
        <v>184</v>
      </c>
      <c r="AB384">
        <v>12</v>
      </c>
      <c r="AC384">
        <v>3</v>
      </c>
      <c r="AD384">
        <v>0</v>
      </c>
      <c r="AE384" s="2" t="s">
        <v>184</v>
      </c>
      <c r="AF384" s="2" t="s">
        <v>185</v>
      </c>
      <c r="AG384" s="2" t="s">
        <v>185</v>
      </c>
      <c r="AH384" t="s">
        <v>82</v>
      </c>
      <c r="AI384" s="8" t="s">
        <v>184</v>
      </c>
      <c r="AJ384" s="9" t="s">
        <v>184</v>
      </c>
    </row>
    <row r="385" spans="1:36" x14ac:dyDescent="0.3">
      <c r="A385" s="3" t="s">
        <v>7</v>
      </c>
      <c r="B385">
        <v>116300</v>
      </c>
      <c r="C385">
        <v>384</v>
      </c>
      <c r="D385" t="s">
        <v>181</v>
      </c>
      <c r="E385" s="2" t="s">
        <v>184</v>
      </c>
      <c r="F385" s="2" t="s">
        <v>184</v>
      </c>
      <c r="G385" s="2" t="s">
        <v>184</v>
      </c>
      <c r="H385" s="3" t="s">
        <v>184</v>
      </c>
      <c r="I385" s="2" t="s">
        <v>12</v>
      </c>
      <c r="J385" s="2" t="s">
        <v>17</v>
      </c>
      <c r="K385" s="8" t="s">
        <v>183</v>
      </c>
      <c r="L385" s="2"/>
      <c r="M385" s="2" t="s">
        <v>60</v>
      </c>
      <c r="N385" t="s">
        <v>187</v>
      </c>
      <c r="O385" s="2" t="s">
        <v>188</v>
      </c>
      <c r="P385" s="128">
        <v>-1.318316745241837</v>
      </c>
      <c r="Q385" s="128" t="s">
        <v>203</v>
      </c>
      <c r="R385" s="6" t="s">
        <v>183</v>
      </c>
      <c r="S385" s="2" t="s">
        <v>184</v>
      </c>
      <c r="T385" s="2" t="s">
        <v>184</v>
      </c>
      <c r="U385">
        <v>38</v>
      </c>
      <c r="V385">
        <v>0</v>
      </c>
      <c r="W385">
        <v>0</v>
      </c>
      <c r="X385" t="s">
        <v>184</v>
      </c>
      <c r="Y385" s="2" t="s">
        <v>184</v>
      </c>
      <c r="Z385" s="2" t="s">
        <v>184</v>
      </c>
      <c r="AA385" s="2" t="s">
        <v>184</v>
      </c>
      <c r="AB385">
        <v>5</v>
      </c>
      <c r="AC385">
        <v>4</v>
      </c>
      <c r="AD385">
        <v>0</v>
      </c>
      <c r="AE385" s="2" t="s">
        <v>184</v>
      </c>
      <c r="AF385" s="2" t="s">
        <v>185</v>
      </c>
      <c r="AG385" s="2" t="s">
        <v>185</v>
      </c>
      <c r="AH385" t="s">
        <v>83</v>
      </c>
      <c r="AI385" s="8" t="s">
        <v>184</v>
      </c>
      <c r="AJ385" s="1" t="s">
        <v>184</v>
      </c>
    </row>
    <row r="386" spans="1:36" hidden="1" x14ac:dyDescent="0.3">
      <c r="A386" s="3" t="s">
        <v>7</v>
      </c>
      <c r="B386">
        <v>116301</v>
      </c>
      <c r="C386">
        <v>385</v>
      </c>
      <c r="D386" t="s">
        <v>182</v>
      </c>
      <c r="E386" s="2" t="s">
        <v>184</v>
      </c>
      <c r="F386" s="2" t="s">
        <v>184</v>
      </c>
      <c r="G386" s="2" t="s">
        <v>184</v>
      </c>
      <c r="H386" s="3" t="s">
        <v>183</v>
      </c>
      <c r="I386" s="2" t="s">
        <v>16</v>
      </c>
      <c r="J386" s="2" t="s">
        <v>15</v>
      </c>
      <c r="K386" s="8" t="s">
        <v>183</v>
      </c>
      <c r="L386" s="2"/>
      <c r="M386" s="2" t="s">
        <v>61</v>
      </c>
      <c r="N386" t="s">
        <v>186</v>
      </c>
      <c r="O386" s="2" t="s">
        <v>188</v>
      </c>
      <c r="P386" s="128">
        <v>0.59861373660995587</v>
      </c>
      <c r="Q386" s="128" t="s">
        <v>201</v>
      </c>
      <c r="R386" s="6" t="s">
        <v>184</v>
      </c>
      <c r="S386" s="2" t="s">
        <v>184</v>
      </c>
      <c r="T386" s="2" t="s">
        <v>184</v>
      </c>
      <c r="U386">
        <v>8</v>
      </c>
      <c r="V386">
        <v>5</v>
      </c>
      <c r="W386">
        <v>1</v>
      </c>
      <c r="X386" t="s">
        <v>184</v>
      </c>
      <c r="Y386" s="2" t="s">
        <v>184</v>
      </c>
      <c r="Z386" s="2" t="s">
        <v>184</v>
      </c>
      <c r="AA386" s="2" t="s">
        <v>184</v>
      </c>
      <c r="AB386">
        <v>3</v>
      </c>
      <c r="AC386">
        <v>2</v>
      </c>
      <c r="AD386">
        <v>0</v>
      </c>
      <c r="AE386" s="2" t="s">
        <v>184</v>
      </c>
      <c r="AF386" s="2" t="s">
        <v>184</v>
      </c>
      <c r="AG386" s="3" t="s">
        <v>183</v>
      </c>
      <c r="AH386" t="s">
        <v>82</v>
      </c>
      <c r="AI386" s="8" t="s">
        <v>183</v>
      </c>
      <c r="AJ386" s="1" t="s">
        <v>183</v>
      </c>
    </row>
    <row r="387" spans="1:36" x14ac:dyDescent="0.3">
      <c r="A387" s="3" t="s">
        <v>7</v>
      </c>
      <c r="B387">
        <v>116306</v>
      </c>
      <c r="C387">
        <v>386</v>
      </c>
      <c r="D387" t="s">
        <v>182</v>
      </c>
      <c r="E387" s="2" t="s">
        <v>184</v>
      </c>
      <c r="F387" s="2" t="s">
        <v>184</v>
      </c>
      <c r="G387" s="2" t="s">
        <v>184</v>
      </c>
      <c r="H387" s="3" t="s">
        <v>184</v>
      </c>
      <c r="I387" s="2" t="s">
        <v>13</v>
      </c>
      <c r="J387" s="2" t="s">
        <v>17</v>
      </c>
      <c r="K387" s="8" t="s">
        <v>184</v>
      </c>
      <c r="L387" s="2"/>
      <c r="M387" s="2" t="s">
        <v>60</v>
      </c>
      <c r="N387" t="s">
        <v>186</v>
      </c>
      <c r="O387" s="2" t="s">
        <v>188</v>
      </c>
      <c r="P387" s="128">
        <v>-0.60469275646212151</v>
      </c>
      <c r="Q387" s="128" t="s">
        <v>203</v>
      </c>
      <c r="R387" s="6" t="s">
        <v>183</v>
      </c>
      <c r="S387" s="2" t="s">
        <v>184</v>
      </c>
      <c r="T387" s="2" t="s">
        <v>184</v>
      </c>
      <c r="U387">
        <v>38</v>
      </c>
      <c r="V387">
        <v>0</v>
      </c>
      <c r="W387">
        <v>0</v>
      </c>
      <c r="X387" t="s">
        <v>184</v>
      </c>
      <c r="Y387" s="2" t="s">
        <v>184</v>
      </c>
      <c r="Z387" s="2" t="s">
        <v>184</v>
      </c>
      <c r="AA387" s="2" t="s">
        <v>184</v>
      </c>
      <c r="AB387">
        <v>7</v>
      </c>
      <c r="AC387">
        <v>4</v>
      </c>
      <c r="AD387">
        <v>0</v>
      </c>
      <c r="AE387" s="2" t="s">
        <v>184</v>
      </c>
      <c r="AF387" s="2" t="s">
        <v>185</v>
      </c>
      <c r="AG387" s="2" t="s">
        <v>185</v>
      </c>
      <c r="AH387" t="s">
        <v>82</v>
      </c>
      <c r="AI387" s="8" t="s">
        <v>184</v>
      </c>
      <c r="AJ387" s="1" t="s">
        <v>184</v>
      </c>
    </row>
    <row r="388" spans="1:36" x14ac:dyDescent="0.3">
      <c r="A388" s="3" t="s">
        <v>7</v>
      </c>
      <c r="B388">
        <v>116344</v>
      </c>
      <c r="C388">
        <v>387</v>
      </c>
      <c r="D388" t="s">
        <v>182</v>
      </c>
      <c r="E388" s="2" t="s">
        <v>184</v>
      </c>
      <c r="F388" s="2" t="s">
        <v>184</v>
      </c>
      <c r="G388" s="2" t="s">
        <v>184</v>
      </c>
      <c r="H388" s="3" t="s">
        <v>183</v>
      </c>
      <c r="I388" s="2" t="s">
        <v>15</v>
      </c>
      <c r="J388" s="2" t="s">
        <v>14</v>
      </c>
      <c r="K388" s="8" t="s">
        <v>184</v>
      </c>
      <c r="L388" s="2"/>
      <c r="M388" s="2" t="s">
        <v>61</v>
      </c>
      <c r="N388" t="s">
        <v>186</v>
      </c>
      <c r="O388" s="2" t="s">
        <v>189</v>
      </c>
      <c r="P388" s="128">
        <v>0.95760290369912726</v>
      </c>
      <c r="Q388" s="128" t="s">
        <v>203</v>
      </c>
      <c r="R388" s="6" t="s">
        <v>183</v>
      </c>
      <c r="S388" s="2" t="s">
        <v>183</v>
      </c>
      <c r="T388" s="2" t="s">
        <v>183</v>
      </c>
      <c r="U388">
        <v>21</v>
      </c>
      <c r="V388">
        <v>0</v>
      </c>
      <c r="W388">
        <v>0</v>
      </c>
      <c r="X388" t="s">
        <v>184</v>
      </c>
      <c r="Y388" s="2" t="s">
        <v>184</v>
      </c>
      <c r="Z388" s="2" t="s">
        <v>184</v>
      </c>
      <c r="AA388" s="2" t="s">
        <v>184</v>
      </c>
      <c r="AB388">
        <v>1</v>
      </c>
      <c r="AC388">
        <v>0</v>
      </c>
      <c r="AD388">
        <v>0</v>
      </c>
      <c r="AE388" s="2" t="s">
        <v>184</v>
      </c>
      <c r="AF388" s="2" t="s">
        <v>183</v>
      </c>
      <c r="AG388" s="2" t="s">
        <v>183</v>
      </c>
      <c r="AH388" t="s">
        <v>83</v>
      </c>
      <c r="AI388" s="8" t="s">
        <v>183</v>
      </c>
      <c r="AJ388" s="1" t="s">
        <v>183</v>
      </c>
    </row>
    <row r="389" spans="1:36" x14ac:dyDescent="0.3">
      <c r="A389" s="2" t="s">
        <v>8</v>
      </c>
      <c r="B389">
        <v>116424</v>
      </c>
      <c r="C389">
        <v>388</v>
      </c>
      <c r="D389" t="s">
        <v>181</v>
      </c>
      <c r="E389" s="2" t="s">
        <v>183</v>
      </c>
      <c r="F389" s="2" t="s">
        <v>184</v>
      </c>
      <c r="G389" s="2" t="s">
        <v>184</v>
      </c>
      <c r="H389" s="3" t="s">
        <v>183</v>
      </c>
      <c r="I389" s="2" t="s">
        <v>14</v>
      </c>
      <c r="J389" s="2" t="s">
        <v>16</v>
      </c>
      <c r="K389" s="8" t="s">
        <v>183</v>
      </c>
      <c r="L389" s="2"/>
      <c r="M389" s="2" t="s">
        <v>60</v>
      </c>
      <c r="N389" t="s">
        <v>187</v>
      </c>
      <c r="O389" s="3" t="s">
        <v>189</v>
      </c>
      <c r="P389" s="130">
        <v>-0.51883366192798586</v>
      </c>
      <c r="Q389" s="130" t="s">
        <v>203</v>
      </c>
      <c r="R389" s="7" t="s">
        <v>183</v>
      </c>
      <c r="S389" s="2" t="s">
        <v>183</v>
      </c>
      <c r="T389" s="2" t="s">
        <v>183</v>
      </c>
      <c r="U389">
        <v>32</v>
      </c>
      <c r="V389">
        <v>31</v>
      </c>
      <c r="W389">
        <v>17</v>
      </c>
      <c r="X389" t="s">
        <v>184</v>
      </c>
      <c r="Y389" s="2" t="s">
        <v>183</v>
      </c>
      <c r="Z389" s="2" t="s">
        <v>183</v>
      </c>
      <c r="AA389" s="2" t="s">
        <v>184</v>
      </c>
      <c r="AB389">
        <v>9</v>
      </c>
      <c r="AC389">
        <v>4</v>
      </c>
      <c r="AD389">
        <v>0</v>
      </c>
      <c r="AE389" s="2" t="s">
        <v>184</v>
      </c>
      <c r="AF389" s="2" t="s">
        <v>183</v>
      </c>
      <c r="AG389" s="2" t="s">
        <v>184</v>
      </c>
      <c r="AH389" t="s">
        <v>83</v>
      </c>
      <c r="AI389" s="8" t="s">
        <v>183</v>
      </c>
      <c r="AJ389" s="1" t="s">
        <v>184</v>
      </c>
    </row>
    <row r="390" spans="1:36" hidden="1" x14ac:dyDescent="0.3">
      <c r="A390" s="3" t="s">
        <v>7</v>
      </c>
      <c r="B390">
        <v>116427</v>
      </c>
      <c r="C390">
        <v>389</v>
      </c>
      <c r="D390" t="s">
        <v>182</v>
      </c>
      <c r="E390" s="2" t="s">
        <v>184</v>
      </c>
      <c r="F390" s="2" t="s">
        <v>184</v>
      </c>
      <c r="G390" s="2" t="s">
        <v>184</v>
      </c>
      <c r="H390" s="3" t="s">
        <v>183</v>
      </c>
      <c r="I390" s="2" t="s">
        <v>15</v>
      </c>
      <c r="J390" s="2" t="s">
        <v>13</v>
      </c>
      <c r="K390" s="8" t="s">
        <v>184</v>
      </c>
      <c r="L390" s="2"/>
      <c r="M390" s="2" t="s">
        <v>60</v>
      </c>
      <c r="N390" t="s">
        <v>186</v>
      </c>
      <c r="O390" s="2" t="s">
        <v>188</v>
      </c>
      <c r="P390" s="128">
        <v>-1.3403072899640405</v>
      </c>
      <c r="Q390" s="128" t="s">
        <v>201</v>
      </c>
      <c r="R390" s="6" t="s">
        <v>184</v>
      </c>
      <c r="S390" s="2" t="s">
        <v>184</v>
      </c>
      <c r="T390" s="2" t="s">
        <v>184</v>
      </c>
      <c r="U390">
        <v>41</v>
      </c>
      <c r="V390">
        <v>19</v>
      </c>
      <c r="W390">
        <v>0</v>
      </c>
      <c r="X390" t="s">
        <v>184</v>
      </c>
      <c r="Y390" s="2" t="s">
        <v>184</v>
      </c>
      <c r="Z390" s="2" t="s">
        <v>184</v>
      </c>
      <c r="AA390" s="2" t="s">
        <v>184</v>
      </c>
      <c r="AB390">
        <v>9</v>
      </c>
      <c r="AC390">
        <v>3</v>
      </c>
      <c r="AD390">
        <v>0</v>
      </c>
      <c r="AE390" s="2" t="s">
        <v>184</v>
      </c>
      <c r="AF390" s="2" t="s">
        <v>184</v>
      </c>
      <c r="AG390" s="2" t="s">
        <v>183</v>
      </c>
      <c r="AH390" t="s">
        <v>82</v>
      </c>
      <c r="AI390" s="8" t="s">
        <v>183</v>
      </c>
      <c r="AJ390" s="9" t="s">
        <v>183</v>
      </c>
    </row>
    <row r="391" spans="1:36" hidden="1" x14ac:dyDescent="0.3">
      <c r="A391" s="3" t="s">
        <v>7</v>
      </c>
      <c r="B391">
        <v>116461</v>
      </c>
      <c r="C391">
        <v>390</v>
      </c>
      <c r="D391" t="s">
        <v>182</v>
      </c>
      <c r="E391" s="2" t="s">
        <v>183</v>
      </c>
      <c r="F391" s="2" t="s">
        <v>183</v>
      </c>
      <c r="G391" s="2" t="s">
        <v>184</v>
      </c>
      <c r="H391" s="3" t="s">
        <v>184</v>
      </c>
      <c r="I391" s="2" t="s">
        <v>12</v>
      </c>
      <c r="J391" s="2" t="s">
        <v>12</v>
      </c>
      <c r="K391" s="8" t="s">
        <v>183</v>
      </c>
      <c r="L391" s="2" t="s">
        <v>162</v>
      </c>
      <c r="M391" s="2" t="s">
        <v>60</v>
      </c>
      <c r="N391" t="s">
        <v>186</v>
      </c>
      <c r="O391" s="3" t="s">
        <v>188</v>
      </c>
      <c r="P391" s="130">
        <v>-2.2312584714836823</v>
      </c>
      <c r="Q391" s="130" t="s">
        <v>201</v>
      </c>
      <c r="R391" s="7" t="s">
        <v>183</v>
      </c>
      <c r="S391" s="2" t="s">
        <v>184</v>
      </c>
      <c r="T391" s="2" t="s">
        <v>184</v>
      </c>
      <c r="U391">
        <v>56</v>
      </c>
      <c r="V391">
        <v>0</v>
      </c>
      <c r="W391">
        <v>10</v>
      </c>
      <c r="X391" t="s">
        <v>184</v>
      </c>
      <c r="Y391" s="2" t="s">
        <v>184</v>
      </c>
      <c r="Z391" s="2" t="s">
        <v>184</v>
      </c>
      <c r="AA391" s="2" t="s">
        <v>183</v>
      </c>
      <c r="AB391">
        <v>2</v>
      </c>
      <c r="AC391">
        <v>0</v>
      </c>
      <c r="AD391">
        <v>0</v>
      </c>
      <c r="AE391" s="2" t="s">
        <v>184</v>
      </c>
      <c r="AF391" s="2" t="s">
        <v>184</v>
      </c>
      <c r="AG391" s="2" t="s">
        <v>185</v>
      </c>
      <c r="AH391" t="s">
        <v>83</v>
      </c>
      <c r="AI391" s="8" t="s">
        <v>183</v>
      </c>
      <c r="AJ391" s="1" t="s">
        <v>184</v>
      </c>
    </row>
    <row r="392" spans="1:36" x14ac:dyDescent="0.3">
      <c r="A392" s="3" t="s">
        <v>7</v>
      </c>
      <c r="B392">
        <v>116504</v>
      </c>
      <c r="C392">
        <v>391</v>
      </c>
      <c r="D392" t="s">
        <v>181</v>
      </c>
      <c r="E392" s="2" t="s">
        <v>183</v>
      </c>
      <c r="F392" s="2" t="s">
        <v>184</v>
      </c>
      <c r="G392" s="2" t="s">
        <v>184</v>
      </c>
      <c r="H392" s="3" t="s">
        <v>183</v>
      </c>
      <c r="I392" s="2" t="s">
        <v>13</v>
      </c>
      <c r="J392" s="2" t="s">
        <v>15</v>
      </c>
      <c r="K392" s="8" t="s">
        <v>183</v>
      </c>
      <c r="L392" s="2"/>
      <c r="M392" s="2" t="s">
        <v>61</v>
      </c>
      <c r="N392" t="s">
        <v>186</v>
      </c>
      <c r="O392" s="2" t="s">
        <v>189</v>
      </c>
      <c r="P392" s="128">
        <v>-1.4794937810494251</v>
      </c>
      <c r="Q392" s="128" t="s">
        <v>203</v>
      </c>
      <c r="R392" s="6" t="s">
        <v>183</v>
      </c>
      <c r="S392" s="2" t="s">
        <v>184</v>
      </c>
      <c r="T392" s="2" t="s">
        <v>183</v>
      </c>
      <c r="U392">
        <v>53</v>
      </c>
      <c r="V392">
        <v>21</v>
      </c>
      <c r="W392">
        <v>4</v>
      </c>
      <c r="X392" t="s">
        <v>183</v>
      </c>
      <c r="Y392" s="2" t="s">
        <v>184</v>
      </c>
      <c r="Z392" s="2" t="s">
        <v>183</v>
      </c>
      <c r="AA392" s="2" t="s">
        <v>184</v>
      </c>
      <c r="AB392">
        <v>8</v>
      </c>
      <c r="AC392">
        <v>2</v>
      </c>
      <c r="AD392">
        <v>0</v>
      </c>
      <c r="AE392" s="2" t="s">
        <v>184</v>
      </c>
      <c r="AF392" s="2" t="s">
        <v>184</v>
      </c>
      <c r="AG392" s="2" t="s">
        <v>184</v>
      </c>
      <c r="AH392" t="s">
        <v>83</v>
      </c>
      <c r="AI392" s="8" t="s">
        <v>183</v>
      </c>
      <c r="AJ392" s="9" t="s">
        <v>184</v>
      </c>
    </row>
    <row r="393" spans="1:36" x14ac:dyDescent="0.3">
      <c r="A393" s="2" t="s">
        <v>8</v>
      </c>
      <c r="B393">
        <v>116508</v>
      </c>
      <c r="C393">
        <v>392</v>
      </c>
      <c r="D393" t="s">
        <v>182</v>
      </c>
      <c r="E393" s="2" t="s">
        <v>183</v>
      </c>
      <c r="F393" s="2" t="s">
        <v>183</v>
      </c>
      <c r="G393" s="2" t="s">
        <v>184</v>
      </c>
      <c r="H393" s="3" t="s">
        <v>183</v>
      </c>
      <c r="I393" s="2" t="s">
        <v>12</v>
      </c>
      <c r="J393" s="2" t="s">
        <v>12</v>
      </c>
      <c r="K393" s="8" t="s">
        <v>183</v>
      </c>
      <c r="L393" s="2" t="s">
        <v>61</v>
      </c>
      <c r="M393" s="2"/>
      <c r="N393" t="s">
        <v>187</v>
      </c>
      <c r="O393" s="3" t="s">
        <v>189</v>
      </c>
      <c r="P393" s="130">
        <v>-0.76086956521739135</v>
      </c>
      <c r="Q393" s="130" t="s">
        <v>203</v>
      </c>
      <c r="R393" s="6" t="s">
        <v>183</v>
      </c>
      <c r="S393" s="2" t="s">
        <v>184</v>
      </c>
      <c r="T393" s="2" t="s">
        <v>184</v>
      </c>
      <c r="U393">
        <v>40</v>
      </c>
      <c r="V393">
        <v>0</v>
      </c>
      <c r="W393">
        <v>19</v>
      </c>
      <c r="X393" t="s">
        <v>184</v>
      </c>
      <c r="Y393" s="2" t="s">
        <v>184</v>
      </c>
      <c r="Z393" s="2" t="s">
        <v>184</v>
      </c>
      <c r="AA393" s="2" t="s">
        <v>184</v>
      </c>
      <c r="AB393">
        <v>9</v>
      </c>
      <c r="AC393">
        <v>0</v>
      </c>
      <c r="AD393">
        <v>0</v>
      </c>
      <c r="AE393" s="2" t="s">
        <v>184</v>
      </c>
      <c r="AF393" s="2" t="s">
        <v>183</v>
      </c>
      <c r="AG393" s="2" t="s">
        <v>184</v>
      </c>
      <c r="AH393" t="s">
        <v>84</v>
      </c>
      <c r="AI393" s="8" t="s">
        <v>183</v>
      </c>
      <c r="AJ393" s="1" t="s">
        <v>184</v>
      </c>
    </row>
    <row r="394" spans="1:36" x14ac:dyDescent="0.3">
      <c r="A394" s="2" t="s">
        <v>8</v>
      </c>
      <c r="B394">
        <v>116633</v>
      </c>
      <c r="C394">
        <v>393</v>
      </c>
      <c r="D394" t="s">
        <v>182</v>
      </c>
      <c r="E394" s="2" t="s">
        <v>184</v>
      </c>
      <c r="F394" s="2" t="s">
        <v>184</v>
      </c>
      <c r="G394" s="2" t="s">
        <v>184</v>
      </c>
      <c r="H394" s="3" t="s">
        <v>184</v>
      </c>
      <c r="I394" s="2" t="s">
        <v>16</v>
      </c>
      <c r="J394" s="2" t="s">
        <v>14</v>
      </c>
      <c r="K394" s="8" t="s">
        <v>183</v>
      </c>
      <c r="L394" s="2"/>
      <c r="M394" s="2" t="s">
        <v>60</v>
      </c>
      <c r="N394" t="s">
        <v>187</v>
      </c>
      <c r="O394" s="2" t="s">
        <v>189</v>
      </c>
      <c r="P394" s="128">
        <v>-1.3068610203568736</v>
      </c>
      <c r="Q394" s="128" t="s">
        <v>203</v>
      </c>
      <c r="R394" s="7" t="s">
        <v>185</v>
      </c>
      <c r="S394" s="2" t="s">
        <v>184</v>
      </c>
      <c r="T394" s="2" t="s">
        <v>184</v>
      </c>
      <c r="U394">
        <v>56</v>
      </c>
      <c r="V394">
        <v>0</v>
      </c>
      <c r="W394">
        <v>35</v>
      </c>
      <c r="X394" t="s">
        <v>184</v>
      </c>
      <c r="Y394" s="2" t="s">
        <v>184</v>
      </c>
      <c r="Z394" s="2" t="s">
        <v>184</v>
      </c>
      <c r="AA394" s="2" t="s">
        <v>184</v>
      </c>
      <c r="AB394">
        <v>13</v>
      </c>
      <c r="AC394">
        <v>2</v>
      </c>
      <c r="AD394">
        <v>0</v>
      </c>
      <c r="AE394" s="2" t="s">
        <v>184</v>
      </c>
      <c r="AF394" s="2" t="s">
        <v>185</v>
      </c>
      <c r="AG394" s="2" t="s">
        <v>185</v>
      </c>
      <c r="AH394" t="s">
        <v>82</v>
      </c>
      <c r="AI394" s="8" t="s">
        <v>184</v>
      </c>
      <c r="AJ394" s="1" t="s">
        <v>184</v>
      </c>
    </row>
    <row r="395" spans="1:36" x14ac:dyDescent="0.3">
      <c r="A395" s="3" t="s">
        <v>7</v>
      </c>
      <c r="B395">
        <v>116634</v>
      </c>
      <c r="C395">
        <v>394</v>
      </c>
      <c r="D395" t="s">
        <v>181</v>
      </c>
      <c r="E395" s="2" t="s">
        <v>183</v>
      </c>
      <c r="F395" s="2" t="s">
        <v>184</v>
      </c>
      <c r="G395" s="2" t="s">
        <v>184</v>
      </c>
      <c r="H395" s="3" t="s">
        <v>183</v>
      </c>
      <c r="I395" s="2" t="s">
        <v>16</v>
      </c>
      <c r="J395" s="2" t="s">
        <v>14</v>
      </c>
      <c r="K395" s="8" t="s">
        <v>183</v>
      </c>
      <c r="L395" s="2" t="s">
        <v>162</v>
      </c>
      <c r="M395" s="2" t="s">
        <v>60</v>
      </c>
      <c r="N395" t="s">
        <v>186</v>
      </c>
      <c r="O395" s="2" t="s">
        <v>189</v>
      </c>
      <c r="P395" s="128">
        <v>-3.3760576359219234</v>
      </c>
      <c r="Q395" s="128" t="s">
        <v>203</v>
      </c>
      <c r="R395" s="7" t="s">
        <v>185</v>
      </c>
      <c r="S395" s="2" t="s">
        <v>184</v>
      </c>
      <c r="T395" s="2" t="s">
        <v>183</v>
      </c>
      <c r="U395">
        <v>0</v>
      </c>
      <c r="V395">
        <v>0</v>
      </c>
      <c r="W395">
        <v>6</v>
      </c>
      <c r="X395" t="s">
        <v>184</v>
      </c>
      <c r="Y395" s="2" t="s">
        <v>184</v>
      </c>
      <c r="Z395" s="2" t="s">
        <v>183</v>
      </c>
      <c r="AA395" s="2" t="s">
        <v>184</v>
      </c>
      <c r="AB395">
        <v>4</v>
      </c>
      <c r="AC395">
        <v>3</v>
      </c>
      <c r="AD395">
        <v>0</v>
      </c>
      <c r="AE395" s="2" t="s">
        <v>184</v>
      </c>
      <c r="AF395" s="2" t="s">
        <v>184</v>
      </c>
      <c r="AG395" s="2" t="s">
        <v>183</v>
      </c>
      <c r="AH395" t="s">
        <v>82</v>
      </c>
      <c r="AI395" t="s">
        <v>183</v>
      </c>
      <c r="AJ395" s="1" t="s">
        <v>184</v>
      </c>
    </row>
    <row r="396" spans="1:36" x14ac:dyDescent="0.3">
      <c r="A396" s="3" t="s">
        <v>7</v>
      </c>
      <c r="B396">
        <v>116651</v>
      </c>
      <c r="C396">
        <v>395</v>
      </c>
      <c r="D396" t="s">
        <v>181</v>
      </c>
      <c r="E396" s="2" t="s">
        <v>183</v>
      </c>
      <c r="F396" s="2" t="s">
        <v>184</v>
      </c>
      <c r="G396" s="2" t="s">
        <v>184</v>
      </c>
      <c r="H396" s="3" t="s">
        <v>183</v>
      </c>
      <c r="I396" s="2" t="s">
        <v>16</v>
      </c>
      <c r="J396" s="2" t="s">
        <v>16</v>
      </c>
      <c r="K396" s="8" t="s">
        <v>183</v>
      </c>
      <c r="L396" s="2"/>
      <c r="M396" s="2" t="s">
        <v>60</v>
      </c>
      <c r="N396" t="s">
        <v>186</v>
      </c>
      <c r="O396" s="2" t="s">
        <v>189</v>
      </c>
      <c r="P396" s="128">
        <v>-1.3647243756921867</v>
      </c>
      <c r="Q396" s="128" t="s">
        <v>203</v>
      </c>
      <c r="R396" s="6" t="s">
        <v>183</v>
      </c>
      <c r="S396" s="2" t="s">
        <v>183</v>
      </c>
      <c r="T396" s="2" t="s">
        <v>183</v>
      </c>
      <c r="U396">
        <v>48</v>
      </c>
      <c r="V396">
        <v>4</v>
      </c>
      <c r="W396">
        <v>0</v>
      </c>
      <c r="X396" t="s">
        <v>183</v>
      </c>
      <c r="Y396" s="2" t="s">
        <v>184</v>
      </c>
      <c r="Z396" s="2" t="s">
        <v>183</v>
      </c>
      <c r="AA396" s="2" t="s">
        <v>184</v>
      </c>
      <c r="AB396">
        <v>4</v>
      </c>
      <c r="AC396">
        <v>1</v>
      </c>
      <c r="AD396">
        <v>0</v>
      </c>
      <c r="AE396" s="2" t="s">
        <v>184</v>
      </c>
      <c r="AF396" s="2" t="s">
        <v>184</v>
      </c>
      <c r="AG396" s="2" t="s">
        <v>184</v>
      </c>
      <c r="AH396" t="s">
        <v>82</v>
      </c>
      <c r="AI396" s="8" t="s">
        <v>183</v>
      </c>
      <c r="AJ396" s="9" t="s">
        <v>184</v>
      </c>
    </row>
    <row r="397" spans="1:36" x14ac:dyDescent="0.3">
      <c r="A397" s="3" t="s">
        <v>7</v>
      </c>
      <c r="B397">
        <v>116652</v>
      </c>
      <c r="C397">
        <v>396</v>
      </c>
      <c r="D397" t="s">
        <v>182</v>
      </c>
      <c r="E397" s="2" t="s">
        <v>183</v>
      </c>
      <c r="F397" s="2" t="s">
        <v>184</v>
      </c>
      <c r="G397" s="2" t="s">
        <v>184</v>
      </c>
      <c r="H397" s="3" t="s">
        <v>183</v>
      </c>
      <c r="I397" s="2" t="s">
        <v>14</v>
      </c>
      <c r="J397" s="2" t="s">
        <v>16</v>
      </c>
      <c r="K397" s="8" t="s">
        <v>183</v>
      </c>
      <c r="L397" s="2" t="s">
        <v>162</v>
      </c>
      <c r="M397" s="2" t="s">
        <v>60</v>
      </c>
      <c r="N397" t="s">
        <v>186</v>
      </c>
      <c r="O397" s="2" t="s">
        <v>189</v>
      </c>
      <c r="P397" s="128">
        <v>-4.5085920474438206</v>
      </c>
      <c r="Q397" s="128" t="s">
        <v>203</v>
      </c>
      <c r="R397" s="7" t="s">
        <v>185</v>
      </c>
      <c r="S397" s="2" t="s">
        <v>184</v>
      </c>
      <c r="T397" s="2" t="s">
        <v>184</v>
      </c>
      <c r="U397">
        <v>45</v>
      </c>
      <c r="V397">
        <v>26</v>
      </c>
      <c r="W397">
        <v>44</v>
      </c>
      <c r="X397" t="s">
        <v>184</v>
      </c>
      <c r="Y397" s="2" t="s">
        <v>184</v>
      </c>
      <c r="Z397" s="2" t="s">
        <v>184</v>
      </c>
      <c r="AA397" s="2" t="s">
        <v>184</v>
      </c>
      <c r="AB397">
        <v>14</v>
      </c>
      <c r="AC397">
        <v>5</v>
      </c>
      <c r="AD397">
        <v>0</v>
      </c>
      <c r="AE397" s="2" t="s">
        <v>184</v>
      </c>
      <c r="AF397" s="2" t="s">
        <v>184</v>
      </c>
      <c r="AG397" s="2" t="s">
        <v>183</v>
      </c>
      <c r="AH397" t="s">
        <v>83</v>
      </c>
      <c r="AI397" t="s">
        <v>183</v>
      </c>
      <c r="AJ397" s="1" t="s">
        <v>184</v>
      </c>
    </row>
    <row r="398" spans="1:36" x14ac:dyDescent="0.3">
      <c r="A398" s="3" t="s">
        <v>7</v>
      </c>
      <c r="B398">
        <v>116654</v>
      </c>
      <c r="C398">
        <v>397</v>
      </c>
      <c r="D398" t="s">
        <v>181</v>
      </c>
      <c r="E398" s="2" t="s">
        <v>184</v>
      </c>
      <c r="F398" s="2" t="s">
        <v>184</v>
      </c>
      <c r="G398" s="2" t="s">
        <v>184</v>
      </c>
      <c r="H398" s="3" t="s">
        <v>183</v>
      </c>
      <c r="I398" s="2" t="s">
        <v>13</v>
      </c>
      <c r="J398" s="2" t="s">
        <v>16</v>
      </c>
      <c r="K398" s="8" t="s">
        <v>183</v>
      </c>
      <c r="L398" s="2" t="s">
        <v>162</v>
      </c>
      <c r="M398" s="2" t="s">
        <v>60</v>
      </c>
      <c r="N398" t="s">
        <v>187</v>
      </c>
      <c r="O398" s="2" t="s">
        <v>188</v>
      </c>
      <c r="P398" s="128">
        <v>-3.400922115908978</v>
      </c>
      <c r="Q398" s="128" t="s">
        <v>203</v>
      </c>
      <c r="R398" s="7" t="s">
        <v>183</v>
      </c>
      <c r="S398" s="2" t="s">
        <v>183</v>
      </c>
      <c r="T398" s="2" t="s">
        <v>183</v>
      </c>
      <c r="U398">
        <v>55</v>
      </c>
      <c r="V398">
        <v>23</v>
      </c>
      <c r="W398">
        <v>12</v>
      </c>
      <c r="X398" t="s">
        <v>183</v>
      </c>
      <c r="Y398" s="2" t="s">
        <v>184</v>
      </c>
      <c r="Z398" s="2" t="s">
        <v>184</v>
      </c>
      <c r="AA398" s="2" t="s">
        <v>184</v>
      </c>
      <c r="AB398">
        <v>14</v>
      </c>
      <c r="AC398">
        <v>3</v>
      </c>
      <c r="AD398">
        <v>0</v>
      </c>
      <c r="AE398" s="2" t="s">
        <v>183</v>
      </c>
      <c r="AF398" s="2" t="s">
        <v>184</v>
      </c>
      <c r="AG398" s="2" t="s">
        <v>183</v>
      </c>
      <c r="AH398" t="s">
        <v>83</v>
      </c>
      <c r="AI398" s="8" t="s">
        <v>183</v>
      </c>
      <c r="AJ398" s="1" t="s">
        <v>184</v>
      </c>
    </row>
    <row r="399" spans="1:36" x14ac:dyDescent="0.3">
      <c r="A399" s="3" t="s">
        <v>7</v>
      </c>
      <c r="B399">
        <v>116659</v>
      </c>
      <c r="C399">
        <v>398</v>
      </c>
      <c r="D399" t="s">
        <v>181</v>
      </c>
      <c r="E399" s="2" t="s">
        <v>184</v>
      </c>
      <c r="F399" s="2" t="s">
        <v>184</v>
      </c>
      <c r="G399" s="2" t="s">
        <v>184</v>
      </c>
      <c r="H399" s="3" t="s">
        <v>183</v>
      </c>
      <c r="I399" s="2" t="s">
        <v>12</v>
      </c>
      <c r="J399" s="2" t="s">
        <v>12</v>
      </c>
      <c r="K399" s="8" t="s">
        <v>183</v>
      </c>
      <c r="L399" s="2"/>
      <c r="M399" s="2" t="s">
        <v>60</v>
      </c>
      <c r="N399" t="s">
        <v>187</v>
      </c>
      <c r="O399" s="2" t="s">
        <v>189</v>
      </c>
      <c r="P399" s="128">
        <v>0.29390898956116346</v>
      </c>
      <c r="Q399" s="128" t="s">
        <v>203</v>
      </c>
      <c r="R399" s="7" t="s">
        <v>183</v>
      </c>
      <c r="S399" s="2" t="s">
        <v>184</v>
      </c>
      <c r="T399" s="2" t="s">
        <v>184</v>
      </c>
      <c r="U399">
        <v>0</v>
      </c>
      <c r="V399">
        <v>0</v>
      </c>
      <c r="W399">
        <v>11</v>
      </c>
      <c r="X399" t="s">
        <v>184</v>
      </c>
      <c r="Y399" s="2" t="s">
        <v>184</v>
      </c>
      <c r="Z399" s="2" t="s">
        <v>183</v>
      </c>
      <c r="AA399" s="2" t="s">
        <v>184</v>
      </c>
      <c r="AB399">
        <v>0</v>
      </c>
      <c r="AC399">
        <v>0</v>
      </c>
      <c r="AD399">
        <v>0</v>
      </c>
      <c r="AE399" s="2" t="s">
        <v>184</v>
      </c>
      <c r="AF399" s="2" t="s">
        <v>185</v>
      </c>
      <c r="AG399" s="2" t="s">
        <v>185</v>
      </c>
      <c r="AH399" t="s">
        <v>82</v>
      </c>
      <c r="AI399" t="s">
        <v>184</v>
      </c>
      <c r="AJ399" s="1" t="s">
        <v>184</v>
      </c>
    </row>
    <row r="400" spans="1:36" x14ac:dyDescent="0.3">
      <c r="A400" s="3" t="s">
        <v>7</v>
      </c>
      <c r="B400">
        <v>116677</v>
      </c>
      <c r="C400">
        <v>399</v>
      </c>
      <c r="D400" t="s">
        <v>181</v>
      </c>
      <c r="E400" s="2" t="s">
        <v>183</v>
      </c>
      <c r="F400" s="2" t="s">
        <v>184</v>
      </c>
      <c r="G400" s="2" t="s">
        <v>184</v>
      </c>
      <c r="H400" s="3" t="s">
        <v>183</v>
      </c>
      <c r="I400" s="2" t="s">
        <v>12</v>
      </c>
      <c r="J400" s="2" t="s">
        <v>16</v>
      </c>
      <c r="K400" s="8" t="s">
        <v>183</v>
      </c>
      <c r="L400" s="2"/>
      <c r="M400" s="2" t="s">
        <v>60</v>
      </c>
      <c r="N400" t="s">
        <v>187</v>
      </c>
      <c r="O400" s="2" t="s">
        <v>189</v>
      </c>
      <c r="P400" s="128">
        <v>-0.86664394566434577</v>
      </c>
      <c r="Q400" s="128" t="s">
        <v>203</v>
      </c>
      <c r="R400" s="6" t="s">
        <v>183</v>
      </c>
      <c r="S400" s="2" t="s">
        <v>184</v>
      </c>
      <c r="T400" s="2" t="s">
        <v>184</v>
      </c>
      <c r="U400">
        <v>35</v>
      </c>
      <c r="V400">
        <v>0</v>
      </c>
      <c r="W400">
        <v>0</v>
      </c>
      <c r="X400" t="s">
        <v>184</v>
      </c>
      <c r="Y400" s="2" t="s">
        <v>184</v>
      </c>
      <c r="Z400" s="2" t="s">
        <v>184</v>
      </c>
      <c r="AA400" s="2" t="s">
        <v>183</v>
      </c>
      <c r="AB400">
        <v>1</v>
      </c>
      <c r="AC400">
        <v>0</v>
      </c>
      <c r="AD400">
        <v>0</v>
      </c>
      <c r="AE400" s="2" t="s">
        <v>184</v>
      </c>
      <c r="AF400" s="2" t="s">
        <v>184</v>
      </c>
      <c r="AG400" s="2" t="s">
        <v>184</v>
      </c>
      <c r="AH400" t="s">
        <v>83</v>
      </c>
      <c r="AI400" s="8" t="s">
        <v>183</v>
      </c>
      <c r="AJ400" s="9" t="s">
        <v>184</v>
      </c>
    </row>
    <row r="401" spans="1:36" x14ac:dyDescent="0.3">
      <c r="A401" s="3" t="s">
        <v>7</v>
      </c>
      <c r="B401">
        <v>116681</v>
      </c>
      <c r="C401">
        <v>400</v>
      </c>
      <c r="D401" t="s">
        <v>181</v>
      </c>
      <c r="E401" s="2" t="s">
        <v>184</v>
      </c>
      <c r="F401" s="2" t="s">
        <v>184</v>
      </c>
      <c r="G401" s="2" t="s">
        <v>184</v>
      </c>
      <c r="H401" s="3" t="s">
        <v>183</v>
      </c>
      <c r="I401" s="2" t="s">
        <v>16</v>
      </c>
      <c r="J401" s="2" t="s">
        <v>16</v>
      </c>
      <c r="K401" s="8" t="s">
        <v>183</v>
      </c>
      <c r="L401" s="2"/>
      <c r="M401" s="2" t="s">
        <v>60</v>
      </c>
      <c r="N401" t="s">
        <v>187</v>
      </c>
      <c r="O401" s="3" t="s">
        <v>188</v>
      </c>
      <c r="P401" s="130">
        <v>-1.1689731890342774</v>
      </c>
      <c r="Q401" s="130" t="s">
        <v>203</v>
      </c>
      <c r="R401" s="6" t="s">
        <v>183</v>
      </c>
      <c r="S401" s="2" t="s">
        <v>183</v>
      </c>
      <c r="T401" s="2" t="s">
        <v>183</v>
      </c>
      <c r="U401">
        <v>13</v>
      </c>
      <c r="V401">
        <v>23</v>
      </c>
      <c r="W401">
        <v>0</v>
      </c>
      <c r="X401" t="s">
        <v>184</v>
      </c>
      <c r="Y401" s="2" t="s">
        <v>184</v>
      </c>
      <c r="Z401" s="2" t="s">
        <v>184</v>
      </c>
      <c r="AA401" s="2" t="s">
        <v>184</v>
      </c>
      <c r="AB401">
        <v>3</v>
      </c>
      <c r="AC401">
        <v>1</v>
      </c>
      <c r="AD401">
        <v>0</v>
      </c>
      <c r="AE401" s="2" t="s">
        <v>184</v>
      </c>
      <c r="AF401" s="2" t="s">
        <v>184</v>
      </c>
      <c r="AG401" s="2" t="s">
        <v>184</v>
      </c>
      <c r="AH401" t="s">
        <v>82</v>
      </c>
      <c r="AI401" s="8" t="s">
        <v>183</v>
      </c>
      <c r="AJ401" s="1" t="s">
        <v>183</v>
      </c>
    </row>
    <row r="402" spans="1:36" x14ac:dyDescent="0.3">
      <c r="A402" s="3" t="s">
        <v>7</v>
      </c>
      <c r="B402">
        <v>116710</v>
      </c>
      <c r="C402">
        <v>401</v>
      </c>
      <c r="D402" t="s">
        <v>182</v>
      </c>
      <c r="E402" s="2" t="s">
        <v>184</v>
      </c>
      <c r="F402" s="2" t="s">
        <v>184</v>
      </c>
      <c r="G402" s="2" t="s">
        <v>184</v>
      </c>
      <c r="H402" s="3" t="s">
        <v>183</v>
      </c>
      <c r="I402" s="2" t="s">
        <v>16</v>
      </c>
      <c r="J402" s="2" t="s">
        <v>13</v>
      </c>
      <c r="K402" s="8" t="s">
        <v>183</v>
      </c>
      <c r="L402" s="2" t="s">
        <v>60</v>
      </c>
      <c r="M402" s="2"/>
      <c r="N402" t="s">
        <v>186</v>
      </c>
      <c r="O402" s="2" t="s">
        <v>189</v>
      </c>
      <c r="P402" s="128">
        <v>-0.9459228446065302</v>
      </c>
      <c r="Q402" s="128" t="s">
        <v>203</v>
      </c>
      <c r="R402" s="7" t="s">
        <v>185</v>
      </c>
      <c r="S402" s="2" t="s">
        <v>184</v>
      </c>
      <c r="T402" s="2" t="s">
        <v>184</v>
      </c>
      <c r="U402">
        <v>23</v>
      </c>
      <c r="V402">
        <v>0</v>
      </c>
      <c r="W402">
        <v>23</v>
      </c>
      <c r="X402" t="s">
        <v>184</v>
      </c>
      <c r="Y402" s="2" t="s">
        <v>184</v>
      </c>
      <c r="Z402" s="2" t="s">
        <v>183</v>
      </c>
      <c r="AA402" s="2" t="s">
        <v>184</v>
      </c>
      <c r="AB402">
        <v>11</v>
      </c>
      <c r="AC402">
        <v>1</v>
      </c>
      <c r="AD402">
        <v>0</v>
      </c>
      <c r="AE402" s="2" t="s">
        <v>184</v>
      </c>
      <c r="AF402" s="2" t="s">
        <v>184</v>
      </c>
      <c r="AG402" s="2" t="s">
        <v>184</v>
      </c>
      <c r="AH402" t="s">
        <v>83</v>
      </c>
      <c r="AI402" s="8" t="s">
        <v>183</v>
      </c>
      <c r="AJ402" s="9" t="s">
        <v>183</v>
      </c>
    </row>
    <row r="403" spans="1:36" x14ac:dyDescent="0.3">
      <c r="A403" s="3" t="s">
        <v>7</v>
      </c>
      <c r="B403">
        <v>116802</v>
      </c>
      <c r="C403">
        <v>402</v>
      </c>
      <c r="D403" t="s">
        <v>181</v>
      </c>
      <c r="E403" s="2" t="s">
        <v>184</v>
      </c>
      <c r="F403" s="2" t="s">
        <v>184</v>
      </c>
      <c r="G403" s="2" t="s">
        <v>184</v>
      </c>
      <c r="H403" s="3" t="s">
        <v>183</v>
      </c>
      <c r="I403" s="2" t="s">
        <v>13</v>
      </c>
      <c r="J403" s="2" t="s">
        <v>13</v>
      </c>
      <c r="K403" s="8" t="s">
        <v>183</v>
      </c>
      <c r="L403" s="2" t="s">
        <v>60</v>
      </c>
      <c r="M403" s="2"/>
      <c r="N403" t="s">
        <v>186</v>
      </c>
      <c r="O403" s="3" t="s">
        <v>188</v>
      </c>
      <c r="P403" s="130">
        <v>0.11325740892216699</v>
      </c>
      <c r="Q403" s="130" t="s">
        <v>203</v>
      </c>
      <c r="R403" s="7" t="s">
        <v>183</v>
      </c>
      <c r="S403" s="2" t="s">
        <v>184</v>
      </c>
      <c r="T403" s="2" t="s">
        <v>184</v>
      </c>
      <c r="U403">
        <v>76</v>
      </c>
      <c r="V403">
        <v>20</v>
      </c>
      <c r="W403">
        <v>19</v>
      </c>
      <c r="X403" t="s">
        <v>184</v>
      </c>
      <c r="Y403" s="2" t="s">
        <v>184</v>
      </c>
      <c r="Z403" s="2" t="s">
        <v>184</v>
      </c>
      <c r="AA403" s="2" t="s">
        <v>184</v>
      </c>
      <c r="AB403">
        <v>14</v>
      </c>
      <c r="AC403">
        <v>2</v>
      </c>
      <c r="AD403">
        <v>0</v>
      </c>
      <c r="AE403" s="2" t="s">
        <v>184</v>
      </c>
      <c r="AF403" s="2" t="s">
        <v>184</v>
      </c>
      <c r="AG403" s="2" t="s">
        <v>183</v>
      </c>
      <c r="AH403" t="s">
        <v>83</v>
      </c>
      <c r="AI403" s="8" t="s">
        <v>183</v>
      </c>
      <c r="AJ403" s="9" t="s">
        <v>184</v>
      </c>
    </row>
    <row r="404" spans="1:36" x14ac:dyDescent="0.3">
      <c r="A404" s="2" t="s">
        <v>8</v>
      </c>
      <c r="B404">
        <v>116883</v>
      </c>
      <c r="C404">
        <v>403</v>
      </c>
      <c r="D404" t="s">
        <v>181</v>
      </c>
      <c r="E404" s="2" t="s">
        <v>183</v>
      </c>
      <c r="F404" s="2" t="s">
        <v>183</v>
      </c>
      <c r="G404" s="2" t="s">
        <v>184</v>
      </c>
      <c r="H404" s="3" t="s">
        <v>183</v>
      </c>
      <c r="I404" s="2" t="s">
        <v>17</v>
      </c>
      <c r="J404" s="2" t="s">
        <v>16</v>
      </c>
      <c r="K404" s="8" t="s">
        <v>183</v>
      </c>
      <c r="L404" s="2" t="s">
        <v>60</v>
      </c>
      <c r="M404" s="2"/>
      <c r="N404" t="s">
        <v>187</v>
      </c>
      <c r="O404" s="2" t="s">
        <v>189</v>
      </c>
      <c r="P404" s="128">
        <v>0.42986981085728321</v>
      </c>
      <c r="Q404" s="128" t="s">
        <v>203</v>
      </c>
      <c r="R404" s="7" t="s">
        <v>183</v>
      </c>
      <c r="S404" s="2" t="s">
        <v>183</v>
      </c>
      <c r="T404" s="2" t="s">
        <v>183</v>
      </c>
      <c r="U404">
        <v>39</v>
      </c>
      <c r="V404">
        <v>10</v>
      </c>
      <c r="W404">
        <v>16</v>
      </c>
      <c r="X404" t="s">
        <v>183</v>
      </c>
      <c r="Y404" s="2" t="s">
        <v>184</v>
      </c>
      <c r="Z404" s="2" t="s">
        <v>183</v>
      </c>
      <c r="AA404" s="2" t="s">
        <v>183</v>
      </c>
      <c r="AB404">
        <v>9</v>
      </c>
      <c r="AC404">
        <v>2</v>
      </c>
      <c r="AD404">
        <v>0</v>
      </c>
      <c r="AE404" s="2" t="s">
        <v>183</v>
      </c>
      <c r="AF404" s="2" t="s">
        <v>184</v>
      </c>
      <c r="AG404" s="2" t="s">
        <v>184</v>
      </c>
      <c r="AH404" t="s">
        <v>83</v>
      </c>
      <c r="AI404" s="8" t="s">
        <v>183</v>
      </c>
      <c r="AJ404" s="9" t="s">
        <v>184</v>
      </c>
    </row>
    <row r="405" spans="1:36" x14ac:dyDescent="0.3">
      <c r="A405" s="2" t="s">
        <v>8</v>
      </c>
      <c r="B405">
        <v>116886</v>
      </c>
      <c r="C405">
        <v>404</v>
      </c>
      <c r="D405" t="s">
        <v>181</v>
      </c>
      <c r="E405" s="2" t="s">
        <v>183</v>
      </c>
      <c r="F405" s="2" t="s">
        <v>183</v>
      </c>
      <c r="G405" s="2" t="s">
        <v>184</v>
      </c>
      <c r="H405" s="3" t="s">
        <v>183</v>
      </c>
      <c r="I405" s="2" t="s">
        <v>12</v>
      </c>
      <c r="J405" s="2" t="s">
        <v>16</v>
      </c>
      <c r="K405" s="8" t="s">
        <v>183</v>
      </c>
      <c r="L405" s="2"/>
      <c r="M405" s="2" t="s">
        <v>60</v>
      </c>
      <c r="N405" t="s">
        <v>187</v>
      </c>
      <c r="O405" s="2" t="s">
        <v>188</v>
      </c>
      <c r="P405" s="128">
        <v>-1.8564586195373707</v>
      </c>
      <c r="Q405" s="128" t="s">
        <v>203</v>
      </c>
      <c r="R405" s="6" t="s">
        <v>183</v>
      </c>
      <c r="S405" s="2" t="s">
        <v>183</v>
      </c>
      <c r="T405" s="2" t="s">
        <v>184</v>
      </c>
      <c r="U405">
        <v>13</v>
      </c>
      <c r="V405">
        <v>31</v>
      </c>
      <c r="W405">
        <v>8</v>
      </c>
      <c r="X405" t="s">
        <v>184</v>
      </c>
      <c r="Y405" s="2" t="s">
        <v>184</v>
      </c>
      <c r="Z405" s="2" t="s">
        <v>184</v>
      </c>
      <c r="AA405" s="2" t="s">
        <v>183</v>
      </c>
      <c r="AB405">
        <v>8</v>
      </c>
      <c r="AC405">
        <v>5</v>
      </c>
      <c r="AD405">
        <v>0</v>
      </c>
      <c r="AE405" s="2" t="s">
        <v>183</v>
      </c>
      <c r="AF405" s="2" t="s">
        <v>184</v>
      </c>
      <c r="AG405" s="2" t="s">
        <v>184</v>
      </c>
      <c r="AH405" t="s">
        <v>84</v>
      </c>
      <c r="AI405" s="8" t="s">
        <v>183</v>
      </c>
      <c r="AJ405" s="1" t="s">
        <v>183</v>
      </c>
    </row>
    <row r="406" spans="1:36" x14ac:dyDescent="0.3">
      <c r="A406" s="3" t="s">
        <v>7</v>
      </c>
      <c r="B406">
        <v>116888</v>
      </c>
      <c r="C406">
        <v>405</v>
      </c>
      <c r="D406" t="s">
        <v>181</v>
      </c>
      <c r="E406" s="2" t="s">
        <v>184</v>
      </c>
      <c r="F406" s="2" t="s">
        <v>184</v>
      </c>
      <c r="G406" s="2" t="s">
        <v>183</v>
      </c>
      <c r="H406" s="3" t="s">
        <v>183</v>
      </c>
      <c r="I406" s="2" t="s">
        <v>13</v>
      </c>
      <c r="J406" s="2" t="s">
        <v>15</v>
      </c>
      <c r="K406" s="8" t="s">
        <v>183</v>
      </c>
      <c r="L406" s="2" t="s">
        <v>60</v>
      </c>
      <c r="M406" s="2"/>
      <c r="N406" t="s">
        <v>186</v>
      </c>
      <c r="O406" s="3" t="s">
        <v>189</v>
      </c>
      <c r="P406" s="130">
        <v>-0.17690685173845003</v>
      </c>
      <c r="Q406" s="130" t="s">
        <v>203</v>
      </c>
      <c r="R406" s="7" t="s">
        <v>184</v>
      </c>
      <c r="S406" s="2" t="s">
        <v>183</v>
      </c>
      <c r="T406" s="2" t="s">
        <v>183</v>
      </c>
      <c r="U406">
        <v>51</v>
      </c>
      <c r="V406">
        <v>0</v>
      </c>
      <c r="W406">
        <v>23</v>
      </c>
      <c r="X406" t="s">
        <v>183</v>
      </c>
      <c r="Y406" s="2" t="s">
        <v>184</v>
      </c>
      <c r="Z406" s="2" t="s">
        <v>184</v>
      </c>
      <c r="AA406" s="2" t="s">
        <v>183</v>
      </c>
      <c r="AB406">
        <v>10</v>
      </c>
      <c r="AC406">
        <v>1</v>
      </c>
      <c r="AD406">
        <v>0</v>
      </c>
      <c r="AE406" s="2" t="s">
        <v>183</v>
      </c>
      <c r="AF406" s="2" t="s">
        <v>184</v>
      </c>
      <c r="AG406" s="2" t="s">
        <v>184</v>
      </c>
      <c r="AH406" t="s">
        <v>83</v>
      </c>
      <c r="AI406" s="8" t="s">
        <v>183</v>
      </c>
      <c r="AJ406" s="9" t="s">
        <v>183</v>
      </c>
    </row>
    <row r="407" spans="1:36" x14ac:dyDescent="0.3">
      <c r="A407" s="3" t="s">
        <v>7</v>
      </c>
      <c r="B407">
        <v>116911</v>
      </c>
      <c r="C407">
        <v>406</v>
      </c>
      <c r="D407" t="s">
        <v>181</v>
      </c>
      <c r="E407" s="2" t="s">
        <v>184</v>
      </c>
      <c r="F407" s="2" t="s">
        <v>184</v>
      </c>
      <c r="G407" s="2" t="s">
        <v>184</v>
      </c>
      <c r="H407" s="3" t="s">
        <v>183</v>
      </c>
      <c r="I407" s="2" t="s">
        <v>13</v>
      </c>
      <c r="J407" s="2" t="s">
        <v>16</v>
      </c>
      <c r="K407" s="8" t="s">
        <v>183</v>
      </c>
      <c r="L407" s="2"/>
      <c r="M407" s="2" t="s">
        <v>60</v>
      </c>
      <c r="N407" t="s">
        <v>186</v>
      </c>
      <c r="O407" s="3" t="s">
        <v>189</v>
      </c>
      <c r="P407" s="130">
        <v>-0.50409577819785756</v>
      </c>
      <c r="Q407" s="130" t="s">
        <v>203</v>
      </c>
      <c r="R407" s="7" t="s">
        <v>183</v>
      </c>
      <c r="S407" s="2" t="s">
        <v>183</v>
      </c>
      <c r="T407" s="2" t="s">
        <v>183</v>
      </c>
      <c r="U407">
        <v>0</v>
      </c>
      <c r="V407">
        <v>0</v>
      </c>
      <c r="W407">
        <v>16</v>
      </c>
      <c r="X407" t="s">
        <v>184</v>
      </c>
      <c r="Y407" s="2" t="s">
        <v>184</v>
      </c>
      <c r="Z407" s="2" t="s">
        <v>183</v>
      </c>
      <c r="AA407" s="2" t="s">
        <v>184</v>
      </c>
      <c r="AB407">
        <v>8</v>
      </c>
      <c r="AC407">
        <v>1</v>
      </c>
      <c r="AD407">
        <v>0</v>
      </c>
      <c r="AE407" s="2" t="s">
        <v>184</v>
      </c>
      <c r="AF407" s="2" t="s">
        <v>184</v>
      </c>
      <c r="AG407" s="2" t="s">
        <v>183</v>
      </c>
      <c r="AH407" t="s">
        <v>83</v>
      </c>
      <c r="AI407" s="8" t="s">
        <v>183</v>
      </c>
      <c r="AJ407" s="9" t="s">
        <v>183</v>
      </c>
    </row>
    <row r="408" spans="1:36" x14ac:dyDescent="0.3">
      <c r="A408" s="3" t="s">
        <v>7</v>
      </c>
      <c r="B408">
        <v>116939</v>
      </c>
      <c r="C408">
        <v>407</v>
      </c>
      <c r="D408" t="s">
        <v>181</v>
      </c>
      <c r="E408" s="2" t="s">
        <v>183</v>
      </c>
      <c r="F408" s="2" t="s">
        <v>184</v>
      </c>
      <c r="G408" s="2" t="s">
        <v>184</v>
      </c>
      <c r="H408" s="3" t="s">
        <v>183</v>
      </c>
      <c r="I408" s="2" t="s">
        <v>13</v>
      </c>
      <c r="J408" s="2" t="s">
        <v>17</v>
      </c>
      <c r="K408" s="8" t="s">
        <v>183</v>
      </c>
      <c r="L408" s="2" t="s">
        <v>60</v>
      </c>
      <c r="M408" s="2"/>
      <c r="N408" t="s">
        <v>187</v>
      </c>
      <c r="O408" s="3" t="s">
        <v>189</v>
      </c>
      <c r="P408" s="130">
        <v>-3.6081544290095614E-2</v>
      </c>
      <c r="Q408" s="130" t="s">
        <v>203</v>
      </c>
      <c r="R408" s="7" t="s">
        <v>183</v>
      </c>
      <c r="S408" s="2" t="s">
        <v>184</v>
      </c>
      <c r="T408" s="2" t="s">
        <v>184</v>
      </c>
      <c r="U408">
        <v>57</v>
      </c>
      <c r="V408">
        <v>0</v>
      </c>
      <c r="W408">
        <v>24</v>
      </c>
      <c r="X408" t="s">
        <v>184</v>
      </c>
      <c r="Y408" s="2" t="s">
        <v>183</v>
      </c>
      <c r="Z408" s="2" t="s">
        <v>184</v>
      </c>
      <c r="AA408" s="2" t="s">
        <v>184</v>
      </c>
      <c r="AB408">
        <v>17</v>
      </c>
      <c r="AC408">
        <v>12</v>
      </c>
      <c r="AD408">
        <v>0</v>
      </c>
      <c r="AE408" s="2" t="s">
        <v>184</v>
      </c>
      <c r="AF408" s="2" t="s">
        <v>183</v>
      </c>
      <c r="AG408" s="2" t="s">
        <v>184</v>
      </c>
      <c r="AH408" t="s">
        <v>82</v>
      </c>
      <c r="AI408" s="8" t="s">
        <v>183</v>
      </c>
      <c r="AJ408" s="9" t="s">
        <v>184</v>
      </c>
    </row>
    <row r="409" spans="1:36" x14ac:dyDescent="0.3">
      <c r="A409" s="3" t="s">
        <v>7</v>
      </c>
      <c r="B409">
        <v>116940</v>
      </c>
      <c r="C409">
        <v>408</v>
      </c>
      <c r="D409" t="s">
        <v>181</v>
      </c>
      <c r="E409" s="2" t="s">
        <v>183</v>
      </c>
      <c r="F409" s="2" t="s">
        <v>184</v>
      </c>
      <c r="G409" s="2" t="s">
        <v>184</v>
      </c>
      <c r="H409" s="3" t="s">
        <v>183</v>
      </c>
      <c r="I409" s="2" t="s">
        <v>13</v>
      </c>
      <c r="J409" s="2" t="s">
        <v>12</v>
      </c>
      <c r="K409" s="8" t="s">
        <v>183</v>
      </c>
      <c r="L409" s="2" t="s">
        <v>162</v>
      </c>
      <c r="M409" s="2" t="s">
        <v>60</v>
      </c>
      <c r="N409" t="s">
        <v>187</v>
      </c>
      <c r="O409" s="2" t="s">
        <v>189</v>
      </c>
      <c r="P409" s="128">
        <v>-3.5060477280156914</v>
      </c>
      <c r="Q409" s="128" t="s">
        <v>203</v>
      </c>
      <c r="R409" s="7" t="s">
        <v>183</v>
      </c>
      <c r="S409" s="2" t="s">
        <v>183</v>
      </c>
      <c r="T409" s="2" t="s">
        <v>184</v>
      </c>
      <c r="U409">
        <v>0</v>
      </c>
      <c r="V409">
        <v>0</v>
      </c>
      <c r="W409">
        <v>0</v>
      </c>
      <c r="X409" t="s">
        <v>183</v>
      </c>
      <c r="Y409" s="2" t="s">
        <v>184</v>
      </c>
      <c r="Z409" s="2" t="s">
        <v>183</v>
      </c>
      <c r="AA409" s="2" t="s">
        <v>184</v>
      </c>
      <c r="AB409">
        <v>0</v>
      </c>
      <c r="AC409">
        <v>0</v>
      </c>
      <c r="AD409">
        <v>0</v>
      </c>
      <c r="AE409" s="2" t="s">
        <v>184</v>
      </c>
      <c r="AF409" s="2" t="s">
        <v>184</v>
      </c>
      <c r="AG409" s="2" t="s">
        <v>183</v>
      </c>
      <c r="AH409" t="s">
        <v>82</v>
      </c>
      <c r="AI409" s="8" t="s">
        <v>183</v>
      </c>
      <c r="AJ409" s="1" t="s">
        <v>184</v>
      </c>
    </row>
    <row r="410" spans="1:36" hidden="1" x14ac:dyDescent="0.3">
      <c r="A410" s="3" t="s">
        <v>7</v>
      </c>
      <c r="B410">
        <v>116973</v>
      </c>
      <c r="C410">
        <v>409</v>
      </c>
      <c r="D410" t="s">
        <v>181</v>
      </c>
      <c r="E410" s="2" t="s">
        <v>183</v>
      </c>
      <c r="F410" s="2" t="s">
        <v>184</v>
      </c>
      <c r="G410" s="2" t="s">
        <v>183</v>
      </c>
      <c r="H410" s="3" t="s">
        <v>183</v>
      </c>
      <c r="I410" s="2" t="s">
        <v>13</v>
      </c>
      <c r="J410" s="2" t="s">
        <v>12</v>
      </c>
      <c r="K410" s="8" t="s">
        <v>183</v>
      </c>
      <c r="L410" s="2" t="s">
        <v>162</v>
      </c>
      <c r="M410" s="2" t="s">
        <v>60</v>
      </c>
      <c r="N410" t="s">
        <v>186</v>
      </c>
      <c r="O410" s="2" t="s">
        <v>189</v>
      </c>
      <c r="P410" s="128">
        <v>-2.854185152321798</v>
      </c>
      <c r="Q410" s="128" t="s">
        <v>201</v>
      </c>
      <c r="R410" s="7" t="s">
        <v>185</v>
      </c>
      <c r="S410" s="2" t="s">
        <v>184</v>
      </c>
      <c r="T410" s="2" t="s">
        <v>184</v>
      </c>
      <c r="U410">
        <v>28</v>
      </c>
      <c r="V410">
        <v>18</v>
      </c>
      <c r="W410">
        <v>3</v>
      </c>
      <c r="X410" t="s">
        <v>183</v>
      </c>
      <c r="Y410" s="2" t="s">
        <v>184</v>
      </c>
      <c r="Z410" s="2" t="s">
        <v>184</v>
      </c>
      <c r="AA410" s="2" t="s">
        <v>184</v>
      </c>
      <c r="AB410">
        <v>1</v>
      </c>
      <c r="AC410">
        <v>0</v>
      </c>
      <c r="AD410">
        <v>0</v>
      </c>
      <c r="AE410" s="2" t="s">
        <v>184</v>
      </c>
      <c r="AF410" s="2" t="s">
        <v>184</v>
      </c>
      <c r="AG410" s="2" t="s">
        <v>183</v>
      </c>
      <c r="AH410" t="s">
        <v>82</v>
      </c>
      <c r="AI410" s="8" t="s">
        <v>183</v>
      </c>
      <c r="AJ410" s="1" t="s">
        <v>184</v>
      </c>
    </row>
    <row r="411" spans="1:36" hidden="1" x14ac:dyDescent="0.3">
      <c r="A411" s="3" t="s">
        <v>7</v>
      </c>
      <c r="B411">
        <v>116982</v>
      </c>
      <c r="C411">
        <v>410</v>
      </c>
      <c r="D411" t="s">
        <v>182</v>
      </c>
      <c r="E411" s="2" t="s">
        <v>184</v>
      </c>
      <c r="F411" s="2" t="s">
        <v>184</v>
      </c>
      <c r="G411" s="2" t="s">
        <v>184</v>
      </c>
      <c r="H411" s="3" t="s">
        <v>183</v>
      </c>
      <c r="I411" s="2" t="s">
        <v>12</v>
      </c>
      <c r="J411" s="2" t="s">
        <v>13</v>
      </c>
      <c r="K411" s="8" t="s">
        <v>184</v>
      </c>
      <c r="L411" s="2" t="s">
        <v>60</v>
      </c>
      <c r="M411" s="2"/>
      <c r="N411" t="s">
        <v>186</v>
      </c>
      <c r="O411" s="3" t="s">
        <v>188</v>
      </c>
      <c r="P411" s="130">
        <v>-1.2016280121454872</v>
      </c>
      <c r="Q411" s="130" t="s">
        <v>201</v>
      </c>
      <c r="R411" s="6" t="s">
        <v>185</v>
      </c>
      <c r="S411" s="2" t="s">
        <v>184</v>
      </c>
      <c r="T411" s="2" t="s">
        <v>184</v>
      </c>
      <c r="U411">
        <v>11</v>
      </c>
      <c r="V411">
        <v>46</v>
      </c>
      <c r="W411">
        <v>43</v>
      </c>
      <c r="X411" t="s">
        <v>184</v>
      </c>
      <c r="Y411" s="2" t="s">
        <v>184</v>
      </c>
      <c r="Z411" s="2" t="s">
        <v>184</v>
      </c>
      <c r="AA411" s="2" t="s">
        <v>184</v>
      </c>
      <c r="AB411">
        <v>12</v>
      </c>
      <c r="AC411">
        <v>3</v>
      </c>
      <c r="AD411">
        <v>0</v>
      </c>
      <c r="AE411" s="2" t="s">
        <v>184</v>
      </c>
      <c r="AF411" s="2" t="s">
        <v>184</v>
      </c>
      <c r="AG411" s="2" t="s">
        <v>183</v>
      </c>
      <c r="AH411" t="s">
        <v>81</v>
      </c>
      <c r="AI411" s="8" t="s">
        <v>183</v>
      </c>
      <c r="AJ411" s="9" t="s">
        <v>184</v>
      </c>
    </row>
    <row r="412" spans="1:36" x14ac:dyDescent="0.3">
      <c r="A412" s="3" t="s">
        <v>7</v>
      </c>
      <c r="B412">
        <v>117027</v>
      </c>
      <c r="C412">
        <v>411</v>
      </c>
      <c r="D412" t="s">
        <v>182</v>
      </c>
      <c r="E412" s="2" t="s">
        <v>184</v>
      </c>
      <c r="F412" s="2" t="s">
        <v>184</v>
      </c>
      <c r="G412" s="2" t="s">
        <v>184</v>
      </c>
      <c r="H412" s="3" t="s">
        <v>183</v>
      </c>
      <c r="I412" s="2" t="s">
        <v>17</v>
      </c>
      <c r="J412" s="2" t="s">
        <v>17</v>
      </c>
      <c r="K412" s="8" t="s">
        <v>184</v>
      </c>
      <c r="L412" s="2"/>
      <c r="M412" s="2" t="s">
        <v>60</v>
      </c>
      <c r="N412" t="s">
        <v>187</v>
      </c>
      <c r="O412" s="2" t="s">
        <v>189</v>
      </c>
      <c r="P412" s="128">
        <v>-0.30790465573074266</v>
      </c>
      <c r="Q412" s="128" t="s">
        <v>203</v>
      </c>
      <c r="R412" s="6" t="s">
        <v>185</v>
      </c>
      <c r="S412" s="2" t="s">
        <v>184</v>
      </c>
      <c r="T412" s="2" t="s">
        <v>184</v>
      </c>
      <c r="U412">
        <v>42</v>
      </c>
      <c r="V412">
        <v>12</v>
      </c>
      <c r="W412">
        <v>0</v>
      </c>
      <c r="X412" t="s">
        <v>184</v>
      </c>
      <c r="Y412" s="2" t="s">
        <v>184</v>
      </c>
      <c r="Z412" s="2" t="s">
        <v>184</v>
      </c>
      <c r="AA412" s="2" t="s">
        <v>184</v>
      </c>
      <c r="AB412">
        <v>5</v>
      </c>
      <c r="AC412">
        <v>8</v>
      </c>
      <c r="AD412">
        <v>0</v>
      </c>
      <c r="AE412" s="2" t="s">
        <v>184</v>
      </c>
      <c r="AF412" s="2" t="s">
        <v>185</v>
      </c>
      <c r="AG412" s="2" t="s">
        <v>185</v>
      </c>
      <c r="AH412" t="s">
        <v>82</v>
      </c>
      <c r="AI412" s="8" t="s">
        <v>184</v>
      </c>
      <c r="AJ412" s="1" t="s">
        <v>184</v>
      </c>
    </row>
    <row r="413" spans="1:36" x14ac:dyDescent="0.3">
      <c r="A413" s="3" t="s">
        <v>7</v>
      </c>
      <c r="B413">
        <v>117033</v>
      </c>
      <c r="C413">
        <v>412</v>
      </c>
      <c r="D413" t="s">
        <v>182</v>
      </c>
      <c r="E413" s="2" t="s">
        <v>183</v>
      </c>
      <c r="F413" s="2" t="s">
        <v>184</v>
      </c>
      <c r="G413" s="2" t="s">
        <v>184</v>
      </c>
      <c r="H413" s="3" t="s">
        <v>183</v>
      </c>
      <c r="I413" s="2" t="s">
        <v>16</v>
      </c>
      <c r="J413" s="2" t="s">
        <v>13</v>
      </c>
      <c r="K413" s="8" t="s">
        <v>183</v>
      </c>
      <c r="L413" s="2"/>
      <c r="M413" s="2" t="s">
        <v>61</v>
      </c>
      <c r="N413" t="s">
        <v>186</v>
      </c>
      <c r="O413" s="3" t="s">
        <v>188</v>
      </c>
      <c r="P413" s="130">
        <v>-0.95030545532492583</v>
      </c>
      <c r="Q413" s="130" t="s">
        <v>203</v>
      </c>
      <c r="R413" s="6" t="s">
        <v>185</v>
      </c>
      <c r="S413" s="2" t="s">
        <v>184</v>
      </c>
      <c r="T413" s="2" t="s">
        <v>183</v>
      </c>
      <c r="U413">
        <v>30</v>
      </c>
      <c r="V413">
        <v>0</v>
      </c>
      <c r="W413">
        <v>0</v>
      </c>
      <c r="X413" t="s">
        <v>184</v>
      </c>
      <c r="Y413" s="2" t="s">
        <v>184</v>
      </c>
      <c r="Z413" s="2" t="s">
        <v>184</v>
      </c>
      <c r="AA413" s="2" t="s">
        <v>184</v>
      </c>
      <c r="AB413">
        <v>0</v>
      </c>
      <c r="AC413">
        <v>0</v>
      </c>
      <c r="AD413">
        <v>0</v>
      </c>
      <c r="AE413" s="2" t="s">
        <v>184</v>
      </c>
      <c r="AF413" s="2" t="s">
        <v>184</v>
      </c>
      <c r="AG413" s="2" t="s">
        <v>184</v>
      </c>
      <c r="AH413" t="s">
        <v>82</v>
      </c>
      <c r="AI413" s="8" t="s">
        <v>183</v>
      </c>
      <c r="AJ413" s="9" t="s">
        <v>183</v>
      </c>
    </row>
    <row r="414" spans="1:36" x14ac:dyDescent="0.3">
      <c r="A414" s="3" t="s">
        <v>7</v>
      </c>
      <c r="B414">
        <v>117056</v>
      </c>
      <c r="C414">
        <v>413</v>
      </c>
      <c r="D414" t="s">
        <v>181</v>
      </c>
      <c r="E414" s="2" t="s">
        <v>184</v>
      </c>
      <c r="F414" s="2" t="s">
        <v>184</v>
      </c>
      <c r="G414" s="2" t="s">
        <v>184</v>
      </c>
      <c r="H414" s="3" t="s">
        <v>183</v>
      </c>
      <c r="I414" s="2" t="s">
        <v>16</v>
      </c>
      <c r="J414" s="2" t="s">
        <v>16</v>
      </c>
      <c r="K414" s="8" t="s">
        <v>183</v>
      </c>
      <c r="L414" s="2"/>
      <c r="M414" s="2" t="s">
        <v>61</v>
      </c>
      <c r="N414" t="s">
        <v>186</v>
      </c>
      <c r="O414" s="2" t="s">
        <v>188</v>
      </c>
      <c r="P414" s="128">
        <v>-0.60764798323729696</v>
      </c>
      <c r="Q414" s="128" t="s">
        <v>203</v>
      </c>
      <c r="R414" s="7" t="s">
        <v>185</v>
      </c>
      <c r="S414" s="2" t="s">
        <v>184</v>
      </c>
      <c r="T414" s="2" t="s">
        <v>184</v>
      </c>
      <c r="U414">
        <v>22</v>
      </c>
      <c r="V414">
        <v>14</v>
      </c>
      <c r="W414">
        <v>30</v>
      </c>
      <c r="X414" t="s">
        <v>184</v>
      </c>
      <c r="Y414" s="2" t="s">
        <v>184</v>
      </c>
      <c r="Z414" s="2" t="s">
        <v>184</v>
      </c>
      <c r="AA414" s="2" t="s">
        <v>184</v>
      </c>
      <c r="AB414">
        <v>14</v>
      </c>
      <c r="AC414">
        <v>13</v>
      </c>
      <c r="AD414">
        <v>0</v>
      </c>
      <c r="AE414" s="2" t="s">
        <v>184</v>
      </c>
      <c r="AF414" s="2" t="s">
        <v>184</v>
      </c>
      <c r="AG414" s="2" t="s">
        <v>185</v>
      </c>
      <c r="AH414" t="s">
        <v>82</v>
      </c>
      <c r="AI414" s="8" t="s">
        <v>183</v>
      </c>
      <c r="AJ414" s="9" t="s">
        <v>183</v>
      </c>
    </row>
    <row r="415" spans="1:36" x14ac:dyDescent="0.3">
      <c r="A415" s="3" t="s">
        <v>7</v>
      </c>
      <c r="B415">
        <v>117158</v>
      </c>
      <c r="C415">
        <v>414</v>
      </c>
      <c r="D415" t="s">
        <v>181</v>
      </c>
      <c r="E415" s="2" t="s">
        <v>184</v>
      </c>
      <c r="F415" s="2" t="s">
        <v>184</v>
      </c>
      <c r="G415" s="2" t="s">
        <v>184</v>
      </c>
      <c r="H415" s="3" t="s">
        <v>183</v>
      </c>
      <c r="I415" s="2" t="s">
        <v>16</v>
      </c>
      <c r="J415" s="2" t="s">
        <v>12</v>
      </c>
      <c r="K415" s="8" t="s">
        <v>183</v>
      </c>
      <c r="L415" s="2" t="s">
        <v>162</v>
      </c>
      <c r="M415" s="2" t="s">
        <v>60</v>
      </c>
      <c r="N415" t="s">
        <v>186</v>
      </c>
      <c r="O415" s="2" t="s">
        <v>188</v>
      </c>
      <c r="P415" s="128">
        <v>-3.6914820321282225</v>
      </c>
      <c r="Q415" s="128" t="s">
        <v>203</v>
      </c>
      <c r="R415" s="6" t="s">
        <v>185</v>
      </c>
      <c r="S415" s="2" t="s">
        <v>184</v>
      </c>
      <c r="T415" s="2" t="s">
        <v>184</v>
      </c>
      <c r="U415">
        <v>84</v>
      </c>
      <c r="V415">
        <v>0</v>
      </c>
      <c r="W415">
        <v>8</v>
      </c>
      <c r="X415" t="s">
        <v>184</v>
      </c>
      <c r="Y415" s="2" t="s">
        <v>184</v>
      </c>
      <c r="Z415" s="2" t="s">
        <v>184</v>
      </c>
      <c r="AA415" s="2" t="s">
        <v>184</v>
      </c>
      <c r="AB415">
        <v>5</v>
      </c>
      <c r="AC415">
        <v>0</v>
      </c>
      <c r="AD415">
        <v>0</v>
      </c>
      <c r="AE415" s="2" t="s">
        <v>184</v>
      </c>
      <c r="AF415" s="2" t="s">
        <v>184</v>
      </c>
      <c r="AG415" s="2" t="s">
        <v>184</v>
      </c>
      <c r="AH415" t="s">
        <v>82</v>
      </c>
      <c r="AI415" s="8" t="s">
        <v>183</v>
      </c>
      <c r="AJ415" s="1" t="s">
        <v>183</v>
      </c>
    </row>
    <row r="416" spans="1:36" hidden="1" x14ac:dyDescent="0.3">
      <c r="A416" s="3" t="s">
        <v>7</v>
      </c>
      <c r="B416">
        <v>117213</v>
      </c>
      <c r="C416">
        <v>415</v>
      </c>
      <c r="D416" t="s">
        <v>182</v>
      </c>
      <c r="E416" s="2" t="s">
        <v>183</v>
      </c>
      <c r="F416" s="2" t="s">
        <v>184</v>
      </c>
      <c r="G416" s="2" t="s">
        <v>184</v>
      </c>
      <c r="H416" s="3" t="s">
        <v>183</v>
      </c>
      <c r="I416" s="2" t="s">
        <v>12</v>
      </c>
      <c r="J416" s="2" t="s">
        <v>12</v>
      </c>
      <c r="K416" s="8" t="s">
        <v>183</v>
      </c>
      <c r="L416" s="2"/>
      <c r="M416" s="2" t="s">
        <v>60</v>
      </c>
      <c r="N416" t="s">
        <v>186</v>
      </c>
      <c r="O416" s="2" t="s">
        <v>188</v>
      </c>
      <c r="P416" s="128">
        <v>6.3538168285377145E-2</v>
      </c>
      <c r="Q416" s="128" t="s">
        <v>201</v>
      </c>
      <c r="R416" s="6" t="s">
        <v>183</v>
      </c>
      <c r="S416" s="2" t="s">
        <v>184</v>
      </c>
      <c r="T416" s="2" t="s">
        <v>184</v>
      </c>
      <c r="U416">
        <v>66</v>
      </c>
      <c r="V416">
        <v>0</v>
      </c>
      <c r="W416">
        <v>0</v>
      </c>
      <c r="X416" t="s">
        <v>183</v>
      </c>
      <c r="Y416" s="2" t="s">
        <v>184</v>
      </c>
      <c r="Z416" s="2" t="s">
        <v>184</v>
      </c>
      <c r="AA416" s="2" t="s">
        <v>184</v>
      </c>
      <c r="AB416">
        <v>0</v>
      </c>
      <c r="AC416">
        <v>0</v>
      </c>
      <c r="AD416">
        <v>0</v>
      </c>
      <c r="AE416" s="2" t="s">
        <v>184</v>
      </c>
      <c r="AF416" s="2" t="s">
        <v>184</v>
      </c>
      <c r="AG416" s="2" t="s">
        <v>184</v>
      </c>
      <c r="AH416" t="s">
        <v>83</v>
      </c>
      <c r="AI416" s="8" t="s">
        <v>183</v>
      </c>
      <c r="AJ416" s="9" t="s">
        <v>184</v>
      </c>
    </row>
    <row r="417" spans="1:36" hidden="1" x14ac:dyDescent="0.3">
      <c r="A417" s="3" t="s">
        <v>7</v>
      </c>
      <c r="B417">
        <v>117373</v>
      </c>
      <c r="C417">
        <v>416</v>
      </c>
      <c r="D417" t="s">
        <v>182</v>
      </c>
      <c r="E417" s="2" t="s">
        <v>184</v>
      </c>
      <c r="F417" s="2" t="s">
        <v>184</v>
      </c>
      <c r="G417" s="2" t="s">
        <v>184</v>
      </c>
      <c r="H417" s="3" t="s">
        <v>183</v>
      </c>
      <c r="I417" s="2" t="s">
        <v>12</v>
      </c>
      <c r="J417" s="2" t="s">
        <v>15</v>
      </c>
      <c r="K417" s="8" t="s">
        <v>183</v>
      </c>
      <c r="L417" s="2"/>
      <c r="M417" s="2" t="s">
        <v>60</v>
      </c>
      <c r="N417" t="s">
        <v>186</v>
      </c>
      <c r="O417" s="2" t="s">
        <v>188</v>
      </c>
      <c r="P417" s="128" t="s">
        <v>67</v>
      </c>
      <c r="Q417" s="130" t="s">
        <v>201</v>
      </c>
      <c r="R417" s="7" t="s">
        <v>183</v>
      </c>
      <c r="S417" s="2" t="s">
        <v>184</v>
      </c>
      <c r="T417" s="2" t="s">
        <v>184</v>
      </c>
      <c r="U417">
        <v>15</v>
      </c>
      <c r="V417">
        <v>19</v>
      </c>
      <c r="W417">
        <v>12</v>
      </c>
      <c r="X417" t="s">
        <v>183</v>
      </c>
      <c r="Y417" s="2" t="s">
        <v>184</v>
      </c>
      <c r="Z417" s="2" t="s">
        <v>184</v>
      </c>
      <c r="AA417" s="2" t="s">
        <v>184</v>
      </c>
      <c r="AB417">
        <v>7</v>
      </c>
      <c r="AC417">
        <v>5</v>
      </c>
      <c r="AD417">
        <v>0</v>
      </c>
      <c r="AE417" s="2" t="s">
        <v>184</v>
      </c>
      <c r="AF417" s="2" t="s">
        <v>185</v>
      </c>
      <c r="AG417" s="2" t="s">
        <v>185</v>
      </c>
      <c r="AH417" t="s">
        <v>82</v>
      </c>
      <c r="AI417" s="8" t="s">
        <v>184</v>
      </c>
      <c r="AJ417" s="9" t="s">
        <v>184</v>
      </c>
    </row>
    <row r="418" spans="1:36" x14ac:dyDescent="0.3">
      <c r="A418" s="3" t="s">
        <v>7</v>
      </c>
      <c r="B418">
        <v>117428</v>
      </c>
      <c r="C418">
        <v>417</v>
      </c>
      <c r="D418" t="s">
        <v>181</v>
      </c>
      <c r="E418" s="2" t="s">
        <v>183</v>
      </c>
      <c r="F418" s="2" t="s">
        <v>184</v>
      </c>
      <c r="G418" s="2" t="s">
        <v>184</v>
      </c>
      <c r="H418" s="3" t="s">
        <v>183</v>
      </c>
      <c r="I418" s="2" t="s">
        <v>12</v>
      </c>
      <c r="J418" s="2" t="s">
        <v>16</v>
      </c>
      <c r="K418" s="8" t="s">
        <v>183</v>
      </c>
      <c r="L418" s="2"/>
      <c r="M418" s="2" t="s">
        <v>60</v>
      </c>
      <c r="N418" t="s">
        <v>186</v>
      </c>
      <c r="O418" s="3" t="s">
        <v>189</v>
      </c>
      <c r="P418" s="130">
        <v>-1.6142697881828316</v>
      </c>
      <c r="Q418" s="130" t="s">
        <v>203</v>
      </c>
      <c r="R418" s="6" t="s">
        <v>183</v>
      </c>
      <c r="S418" s="2" t="s">
        <v>184</v>
      </c>
      <c r="T418" s="2" t="s">
        <v>184</v>
      </c>
      <c r="U418">
        <v>21</v>
      </c>
      <c r="V418">
        <v>0</v>
      </c>
      <c r="W418">
        <v>0</v>
      </c>
      <c r="X418" t="s">
        <v>183</v>
      </c>
      <c r="Y418" s="2" t="s">
        <v>184</v>
      </c>
      <c r="Z418" s="2" t="s">
        <v>184</v>
      </c>
      <c r="AA418" s="2" t="s">
        <v>183</v>
      </c>
      <c r="AB418">
        <v>3</v>
      </c>
      <c r="AC418">
        <v>1</v>
      </c>
      <c r="AD418">
        <v>0</v>
      </c>
      <c r="AE418" s="2" t="s">
        <v>184</v>
      </c>
      <c r="AF418" s="2" t="s">
        <v>184</v>
      </c>
      <c r="AG418" s="2" t="s">
        <v>184</v>
      </c>
      <c r="AH418" t="s">
        <v>83</v>
      </c>
      <c r="AI418" s="8" t="s">
        <v>183</v>
      </c>
      <c r="AJ418" s="9" t="s">
        <v>184</v>
      </c>
    </row>
    <row r="419" spans="1:36" hidden="1" x14ac:dyDescent="0.3">
      <c r="A419" s="3" t="s">
        <v>7</v>
      </c>
      <c r="B419">
        <v>117429</v>
      </c>
      <c r="C419">
        <v>418</v>
      </c>
      <c r="D419" t="s">
        <v>181</v>
      </c>
      <c r="E419" s="2" t="s">
        <v>184</v>
      </c>
      <c r="F419" s="2" t="s">
        <v>184</v>
      </c>
      <c r="G419" s="2" t="s">
        <v>184</v>
      </c>
      <c r="H419" s="3" t="s">
        <v>183</v>
      </c>
      <c r="I419" s="2" t="s">
        <v>13</v>
      </c>
      <c r="J419" s="2" t="s">
        <v>16</v>
      </c>
      <c r="K419" s="8" t="s">
        <v>184</v>
      </c>
      <c r="L419" s="2"/>
      <c r="M419" s="2" t="s">
        <v>60</v>
      </c>
      <c r="N419" t="s">
        <v>186</v>
      </c>
      <c r="O419" s="2" t="s">
        <v>188</v>
      </c>
      <c r="P419" s="128">
        <v>-0.31173092698933552</v>
      </c>
      <c r="Q419" s="128" t="s">
        <v>201</v>
      </c>
      <c r="R419" s="7" t="s">
        <v>185</v>
      </c>
      <c r="S419" s="2" t="s">
        <v>184</v>
      </c>
      <c r="T419" s="2" t="s">
        <v>184</v>
      </c>
      <c r="U419">
        <v>18</v>
      </c>
      <c r="V419">
        <v>8</v>
      </c>
      <c r="W419">
        <v>2</v>
      </c>
      <c r="X419" t="s">
        <v>184</v>
      </c>
      <c r="Y419" s="2" t="s">
        <v>184</v>
      </c>
      <c r="Z419" s="2" t="s">
        <v>184</v>
      </c>
      <c r="AA419" s="2" t="s">
        <v>184</v>
      </c>
      <c r="AB419">
        <v>2</v>
      </c>
      <c r="AC419">
        <v>0</v>
      </c>
      <c r="AD419">
        <v>0</v>
      </c>
      <c r="AE419" s="2" t="s">
        <v>184</v>
      </c>
      <c r="AF419" s="2" t="s">
        <v>184</v>
      </c>
      <c r="AG419" s="2" t="s">
        <v>183</v>
      </c>
      <c r="AH419" t="s">
        <v>82</v>
      </c>
      <c r="AI419" s="8" t="s">
        <v>183</v>
      </c>
      <c r="AJ419" s="9" t="s">
        <v>184</v>
      </c>
    </row>
    <row r="420" spans="1:36" x14ac:dyDescent="0.3">
      <c r="A420" s="3" t="s">
        <v>7</v>
      </c>
      <c r="B420">
        <v>117430</v>
      </c>
      <c r="C420">
        <v>419</v>
      </c>
      <c r="D420" t="s">
        <v>182</v>
      </c>
      <c r="E420" s="2" t="s">
        <v>183</v>
      </c>
      <c r="F420" s="2" t="s">
        <v>183</v>
      </c>
      <c r="G420" s="2" t="s">
        <v>184</v>
      </c>
      <c r="H420" s="3" t="s">
        <v>183</v>
      </c>
      <c r="I420" s="2" t="s">
        <v>15</v>
      </c>
      <c r="J420" s="2" t="s">
        <v>16</v>
      </c>
      <c r="K420" s="8" t="s">
        <v>183</v>
      </c>
      <c r="L420" s="2"/>
      <c r="M420" s="2" t="s">
        <v>60</v>
      </c>
      <c r="N420" t="s">
        <v>186</v>
      </c>
      <c r="O420" s="2" t="s">
        <v>188</v>
      </c>
      <c r="P420" s="128">
        <v>-0.96874639603275292</v>
      </c>
      <c r="Q420" s="128" t="s">
        <v>203</v>
      </c>
      <c r="R420" s="6" t="s">
        <v>183</v>
      </c>
      <c r="S420" s="2" t="s">
        <v>183</v>
      </c>
      <c r="T420" s="2" t="s">
        <v>183</v>
      </c>
      <c r="U420">
        <v>23</v>
      </c>
      <c r="V420">
        <v>2</v>
      </c>
      <c r="W420">
        <v>0</v>
      </c>
      <c r="X420" t="s">
        <v>184</v>
      </c>
      <c r="Y420" s="2" t="s">
        <v>183</v>
      </c>
      <c r="Z420" s="2" t="s">
        <v>183</v>
      </c>
      <c r="AA420" s="2" t="s">
        <v>184</v>
      </c>
      <c r="AB420">
        <v>3</v>
      </c>
      <c r="AC420">
        <v>1</v>
      </c>
      <c r="AD420">
        <v>0</v>
      </c>
      <c r="AE420" s="2" t="s">
        <v>183</v>
      </c>
      <c r="AF420" s="2" t="s">
        <v>184</v>
      </c>
      <c r="AG420" s="2" t="s">
        <v>184</v>
      </c>
      <c r="AH420" t="s">
        <v>83</v>
      </c>
      <c r="AI420" s="8" t="s">
        <v>183</v>
      </c>
      <c r="AJ420" s="9" t="s">
        <v>184</v>
      </c>
    </row>
    <row r="421" spans="1:36" hidden="1" x14ac:dyDescent="0.3">
      <c r="A421" s="3" t="s">
        <v>7</v>
      </c>
      <c r="B421">
        <v>117478</v>
      </c>
      <c r="C421">
        <v>420</v>
      </c>
      <c r="D421" t="s">
        <v>181</v>
      </c>
      <c r="E421" s="2" t="s">
        <v>183</v>
      </c>
      <c r="F421" s="2" t="s">
        <v>184</v>
      </c>
      <c r="G421" s="2" t="s">
        <v>184</v>
      </c>
      <c r="H421" s="3" t="s">
        <v>183</v>
      </c>
      <c r="I421" s="2" t="s">
        <v>13</v>
      </c>
      <c r="J421" s="2" t="s">
        <v>16</v>
      </c>
      <c r="K421" s="8" t="s">
        <v>183</v>
      </c>
      <c r="L421" s="2" t="s">
        <v>60</v>
      </c>
      <c r="M421" s="2"/>
      <c r="N421" t="s">
        <v>186</v>
      </c>
      <c r="O421" s="3" t="s">
        <v>188</v>
      </c>
      <c r="P421" s="130">
        <v>-1.6107720380041528</v>
      </c>
      <c r="Q421" s="130" t="s">
        <v>201</v>
      </c>
      <c r="R421" s="7" t="s">
        <v>184</v>
      </c>
      <c r="S421" s="2" t="s">
        <v>183</v>
      </c>
      <c r="T421" s="2" t="s">
        <v>183</v>
      </c>
      <c r="U421">
        <v>16</v>
      </c>
      <c r="V421">
        <v>0</v>
      </c>
      <c r="W421">
        <v>31</v>
      </c>
      <c r="X421" t="s">
        <v>184</v>
      </c>
      <c r="Y421" s="2" t="s">
        <v>184</v>
      </c>
      <c r="Z421" s="2" t="s">
        <v>183</v>
      </c>
      <c r="AA421" s="2" t="s">
        <v>184</v>
      </c>
      <c r="AB421">
        <v>23</v>
      </c>
      <c r="AC421">
        <v>11</v>
      </c>
      <c r="AD421">
        <v>0</v>
      </c>
      <c r="AE421" s="2" t="s">
        <v>184</v>
      </c>
      <c r="AF421" s="2" t="s">
        <v>184</v>
      </c>
      <c r="AG421" s="2" t="s">
        <v>184</v>
      </c>
      <c r="AH421" t="s">
        <v>83</v>
      </c>
      <c r="AI421" t="s">
        <v>183</v>
      </c>
      <c r="AJ421" s="1" t="s">
        <v>184</v>
      </c>
    </row>
    <row r="422" spans="1:36" hidden="1" x14ac:dyDescent="0.3">
      <c r="A422" s="3" t="s">
        <v>7</v>
      </c>
      <c r="B422">
        <v>117489</v>
      </c>
      <c r="C422">
        <v>421</v>
      </c>
      <c r="D422" t="s">
        <v>182</v>
      </c>
      <c r="E422" s="2" t="s">
        <v>183</v>
      </c>
      <c r="F422" s="2" t="s">
        <v>184</v>
      </c>
      <c r="G422" s="2" t="s">
        <v>184</v>
      </c>
      <c r="H422" s="3" t="s">
        <v>183</v>
      </c>
      <c r="I422" s="2" t="s">
        <v>14</v>
      </c>
      <c r="J422" s="2" t="s">
        <v>12</v>
      </c>
      <c r="K422" s="8" t="s">
        <v>183</v>
      </c>
      <c r="L422" s="2" t="s">
        <v>60</v>
      </c>
      <c r="M422" s="2"/>
      <c r="N422" t="s">
        <v>186</v>
      </c>
      <c r="O422" s="3" t="s">
        <v>188</v>
      </c>
      <c r="P422" s="130">
        <v>-0.34584980237154145</v>
      </c>
      <c r="Q422" s="130" t="s">
        <v>201</v>
      </c>
      <c r="R422" s="7" t="s">
        <v>184</v>
      </c>
      <c r="S422" s="2" t="s">
        <v>184</v>
      </c>
      <c r="T422" s="2" t="s">
        <v>183</v>
      </c>
      <c r="U422">
        <v>44</v>
      </c>
      <c r="V422">
        <v>23</v>
      </c>
      <c r="W422">
        <v>53</v>
      </c>
      <c r="X422" t="s">
        <v>184</v>
      </c>
      <c r="Y422" s="2" t="s">
        <v>183</v>
      </c>
      <c r="Z422" s="2" t="s">
        <v>184</v>
      </c>
      <c r="AA422" s="2" t="s">
        <v>184</v>
      </c>
      <c r="AB422">
        <v>6</v>
      </c>
      <c r="AC422">
        <v>0</v>
      </c>
      <c r="AD422">
        <v>0</v>
      </c>
      <c r="AE422" s="2" t="s">
        <v>183</v>
      </c>
      <c r="AF422" s="2" t="s">
        <v>184</v>
      </c>
      <c r="AG422" s="2" t="s">
        <v>184</v>
      </c>
      <c r="AH422" t="s">
        <v>83</v>
      </c>
      <c r="AI422" s="8" t="s">
        <v>183</v>
      </c>
      <c r="AJ422" s="1" t="s">
        <v>184</v>
      </c>
    </row>
    <row r="423" spans="1:36" hidden="1" x14ac:dyDescent="0.3">
      <c r="A423" s="3" t="s">
        <v>7</v>
      </c>
      <c r="B423">
        <v>117505</v>
      </c>
      <c r="C423">
        <v>422</v>
      </c>
      <c r="D423" t="s">
        <v>182</v>
      </c>
      <c r="E423" s="2" t="s">
        <v>184</v>
      </c>
      <c r="F423" s="2" t="s">
        <v>184</v>
      </c>
      <c r="G423" s="2" t="s">
        <v>184</v>
      </c>
      <c r="H423" s="3" t="s">
        <v>183</v>
      </c>
      <c r="I423" s="2" t="s">
        <v>14</v>
      </c>
      <c r="J423" s="2" t="s">
        <v>16</v>
      </c>
      <c r="K423" s="8" t="s">
        <v>183</v>
      </c>
      <c r="L423" s="2"/>
      <c r="M423" s="2" t="s">
        <v>60</v>
      </c>
      <c r="N423" t="s">
        <v>186</v>
      </c>
      <c r="O423" s="2" t="s">
        <v>188</v>
      </c>
      <c r="P423" s="128">
        <v>-8.1078341947907168E-2</v>
      </c>
      <c r="Q423" s="128" t="s">
        <v>201</v>
      </c>
      <c r="R423" s="7" t="s">
        <v>183</v>
      </c>
      <c r="S423" s="2" t="s">
        <v>183</v>
      </c>
      <c r="T423" s="2" t="s">
        <v>183</v>
      </c>
      <c r="U423">
        <v>0</v>
      </c>
      <c r="V423">
        <v>0</v>
      </c>
      <c r="W423">
        <v>18</v>
      </c>
      <c r="X423" t="s">
        <v>184</v>
      </c>
      <c r="Y423" s="2" t="s">
        <v>184</v>
      </c>
      <c r="Z423" s="2" t="s">
        <v>183</v>
      </c>
      <c r="AA423" s="2" t="s">
        <v>183</v>
      </c>
      <c r="AB423">
        <v>7</v>
      </c>
      <c r="AC423">
        <v>4</v>
      </c>
      <c r="AD423">
        <v>0</v>
      </c>
      <c r="AE423" s="2" t="s">
        <v>184</v>
      </c>
      <c r="AF423" s="2" t="s">
        <v>184</v>
      </c>
      <c r="AG423" s="2" t="s">
        <v>185</v>
      </c>
      <c r="AH423" t="s">
        <v>83</v>
      </c>
      <c r="AI423" t="s">
        <v>183</v>
      </c>
      <c r="AJ423" s="1" t="s">
        <v>183</v>
      </c>
    </row>
    <row r="424" spans="1:36" x14ac:dyDescent="0.3">
      <c r="A424" s="2" t="s">
        <v>8</v>
      </c>
      <c r="B424">
        <v>117578</v>
      </c>
      <c r="C424">
        <v>423</v>
      </c>
      <c r="D424" t="s">
        <v>181</v>
      </c>
      <c r="E424" s="2" t="s">
        <v>184</v>
      </c>
      <c r="F424" s="2" t="s">
        <v>184</v>
      </c>
      <c r="G424" s="2" t="s">
        <v>183</v>
      </c>
      <c r="H424" s="3" t="s">
        <v>183</v>
      </c>
      <c r="I424" s="2" t="s">
        <v>14</v>
      </c>
      <c r="J424" s="2" t="s">
        <v>17</v>
      </c>
      <c r="K424" s="8" t="s">
        <v>183</v>
      </c>
      <c r="L424" s="2"/>
      <c r="M424" s="2" t="s">
        <v>60</v>
      </c>
      <c r="N424" t="s">
        <v>186</v>
      </c>
      <c r="O424" s="2" t="s">
        <v>189</v>
      </c>
      <c r="P424" s="128">
        <v>-1.0407632263660018</v>
      </c>
      <c r="Q424" s="128" t="s">
        <v>203</v>
      </c>
      <c r="R424" s="6" t="s">
        <v>185</v>
      </c>
      <c r="S424" s="2" t="s">
        <v>184</v>
      </c>
      <c r="T424" s="2" t="s">
        <v>184</v>
      </c>
      <c r="U424">
        <v>110</v>
      </c>
      <c r="V424">
        <v>0</v>
      </c>
      <c r="W424">
        <v>56</v>
      </c>
      <c r="X424" t="s">
        <v>184</v>
      </c>
      <c r="Y424" s="2" t="s">
        <v>184</v>
      </c>
      <c r="Z424" s="2" t="s">
        <v>184</v>
      </c>
      <c r="AA424" s="2" t="s">
        <v>184</v>
      </c>
      <c r="AB424">
        <v>13</v>
      </c>
      <c r="AC424">
        <v>7</v>
      </c>
      <c r="AD424">
        <v>0</v>
      </c>
      <c r="AE424" s="2" t="s">
        <v>184</v>
      </c>
      <c r="AF424" s="2" t="s">
        <v>184</v>
      </c>
      <c r="AG424" s="2" t="s">
        <v>184</v>
      </c>
      <c r="AH424" t="s">
        <v>83</v>
      </c>
      <c r="AI424" s="8" t="s">
        <v>183</v>
      </c>
      <c r="AJ424" s="1" t="s">
        <v>184</v>
      </c>
    </row>
    <row r="425" spans="1:36" x14ac:dyDescent="0.3">
      <c r="A425" s="3" t="s">
        <v>7</v>
      </c>
      <c r="B425">
        <v>117579</v>
      </c>
      <c r="C425">
        <v>424</v>
      </c>
      <c r="D425" t="s">
        <v>181</v>
      </c>
      <c r="E425" s="2" t="s">
        <v>184</v>
      </c>
      <c r="F425" s="2" t="s">
        <v>184</v>
      </c>
      <c r="G425" s="2" t="s">
        <v>184</v>
      </c>
      <c r="H425" s="3" t="s">
        <v>183</v>
      </c>
      <c r="I425" s="2" t="s">
        <v>13</v>
      </c>
      <c r="J425" s="2" t="s">
        <v>17</v>
      </c>
      <c r="K425" s="8" t="s">
        <v>183</v>
      </c>
      <c r="L425" s="2"/>
      <c r="M425" s="2" t="s">
        <v>60</v>
      </c>
      <c r="N425" t="s">
        <v>186</v>
      </c>
      <c r="O425" s="2" t="s">
        <v>189</v>
      </c>
      <c r="P425" s="128">
        <v>-1.4178513518609299</v>
      </c>
      <c r="Q425" s="128" t="s">
        <v>203</v>
      </c>
      <c r="R425" s="6" t="s">
        <v>185</v>
      </c>
      <c r="S425" s="2" t="s">
        <v>184</v>
      </c>
      <c r="T425" s="2" t="s">
        <v>184</v>
      </c>
      <c r="U425">
        <v>42</v>
      </c>
      <c r="V425">
        <v>56</v>
      </c>
      <c r="W425">
        <v>0</v>
      </c>
      <c r="X425" t="s">
        <v>183</v>
      </c>
      <c r="Y425" s="2" t="s">
        <v>184</v>
      </c>
      <c r="Z425" s="2" t="s">
        <v>184</v>
      </c>
      <c r="AA425" s="2" t="s">
        <v>184</v>
      </c>
      <c r="AB425">
        <v>5</v>
      </c>
      <c r="AC425">
        <v>5</v>
      </c>
      <c r="AD425">
        <v>0</v>
      </c>
      <c r="AE425" s="2" t="s">
        <v>184</v>
      </c>
      <c r="AF425" s="2" t="s">
        <v>184</v>
      </c>
      <c r="AG425" s="2" t="s">
        <v>184</v>
      </c>
      <c r="AH425" t="s">
        <v>83</v>
      </c>
      <c r="AI425" s="8" t="s">
        <v>183</v>
      </c>
      <c r="AJ425" s="9" t="s">
        <v>183</v>
      </c>
    </row>
    <row r="426" spans="1:36" x14ac:dyDescent="0.3">
      <c r="A426" s="3" t="s">
        <v>7</v>
      </c>
      <c r="B426">
        <v>117610</v>
      </c>
      <c r="C426">
        <v>425</v>
      </c>
      <c r="D426" t="s">
        <v>181</v>
      </c>
      <c r="E426" s="2" t="s">
        <v>183</v>
      </c>
      <c r="F426" s="2" t="s">
        <v>184</v>
      </c>
      <c r="G426" s="2" t="s">
        <v>184</v>
      </c>
      <c r="H426" s="3" t="s">
        <v>183</v>
      </c>
      <c r="I426" s="2" t="s">
        <v>16</v>
      </c>
      <c r="J426" s="2" t="s">
        <v>13</v>
      </c>
      <c r="K426" s="8" t="s">
        <v>183</v>
      </c>
      <c r="L426" s="2" t="s">
        <v>60</v>
      </c>
      <c r="M426" s="2"/>
      <c r="N426" t="s">
        <v>187</v>
      </c>
      <c r="O426" s="3" t="s">
        <v>189</v>
      </c>
      <c r="P426" s="130">
        <v>-0.35842293906810035</v>
      </c>
      <c r="Q426" s="130" t="s">
        <v>203</v>
      </c>
      <c r="R426" s="7" t="s">
        <v>183</v>
      </c>
      <c r="S426" s="2" t="s">
        <v>183</v>
      </c>
      <c r="T426" s="2" t="s">
        <v>183</v>
      </c>
      <c r="U426">
        <v>41</v>
      </c>
      <c r="V426">
        <v>15</v>
      </c>
      <c r="W426">
        <v>39</v>
      </c>
      <c r="X426" t="s">
        <v>183</v>
      </c>
      <c r="Y426" s="2" t="s">
        <v>184</v>
      </c>
      <c r="Z426" s="2" t="s">
        <v>183</v>
      </c>
      <c r="AA426" s="2" t="s">
        <v>183</v>
      </c>
      <c r="AB426">
        <v>23</v>
      </c>
      <c r="AC426">
        <v>12</v>
      </c>
      <c r="AD426">
        <v>0</v>
      </c>
      <c r="AE426" s="2" t="s">
        <v>183</v>
      </c>
      <c r="AF426" s="2" t="s">
        <v>183</v>
      </c>
      <c r="AG426" s="2" t="s">
        <v>184</v>
      </c>
      <c r="AH426" t="s">
        <v>83</v>
      </c>
      <c r="AI426" s="8" t="s">
        <v>183</v>
      </c>
      <c r="AJ426" s="9" t="s">
        <v>183</v>
      </c>
    </row>
    <row r="427" spans="1:36" x14ac:dyDescent="0.3">
      <c r="A427" s="3" t="s">
        <v>7</v>
      </c>
      <c r="B427">
        <v>117624</v>
      </c>
      <c r="C427">
        <v>426</v>
      </c>
      <c r="D427" t="s">
        <v>181</v>
      </c>
      <c r="E427" s="2" t="s">
        <v>183</v>
      </c>
      <c r="F427" s="2" t="s">
        <v>184</v>
      </c>
      <c r="G427" s="2" t="s">
        <v>184</v>
      </c>
      <c r="H427" s="2" t="s">
        <v>183</v>
      </c>
      <c r="I427" s="2" t="s">
        <v>16</v>
      </c>
      <c r="J427" s="2" t="s">
        <v>17</v>
      </c>
      <c r="K427" s="8" t="s">
        <v>183</v>
      </c>
      <c r="L427" s="2"/>
      <c r="M427" s="2" t="s">
        <v>60</v>
      </c>
      <c r="N427" t="s">
        <v>187</v>
      </c>
      <c r="O427" s="2" t="s">
        <v>189</v>
      </c>
      <c r="P427" s="128">
        <v>-0.39327070133275072</v>
      </c>
      <c r="Q427" s="128" t="s">
        <v>203</v>
      </c>
      <c r="R427" s="7" t="s">
        <v>183</v>
      </c>
      <c r="S427" s="2" t="s">
        <v>183</v>
      </c>
      <c r="T427" s="2" t="s">
        <v>183</v>
      </c>
      <c r="U427">
        <v>0</v>
      </c>
      <c r="V427">
        <v>0</v>
      </c>
      <c r="W427">
        <v>3</v>
      </c>
      <c r="X427" t="s">
        <v>183</v>
      </c>
      <c r="Y427" s="2" t="s">
        <v>184</v>
      </c>
      <c r="Z427" s="2" t="s">
        <v>184</v>
      </c>
      <c r="AA427" s="2" t="s">
        <v>183</v>
      </c>
      <c r="AB427">
        <v>4</v>
      </c>
      <c r="AC427">
        <v>4</v>
      </c>
      <c r="AD427">
        <v>0</v>
      </c>
      <c r="AE427" s="2" t="s">
        <v>183</v>
      </c>
      <c r="AF427" s="2" t="s">
        <v>183</v>
      </c>
      <c r="AG427" s="2" t="s">
        <v>184</v>
      </c>
      <c r="AH427" t="s">
        <v>83</v>
      </c>
      <c r="AI427" t="s">
        <v>183</v>
      </c>
      <c r="AJ427" s="1" t="s">
        <v>183</v>
      </c>
    </row>
    <row r="428" spans="1:36" x14ac:dyDescent="0.3">
      <c r="A428" s="3" t="s">
        <v>7</v>
      </c>
      <c r="B428">
        <v>117734</v>
      </c>
      <c r="C428">
        <v>427</v>
      </c>
      <c r="D428" t="s">
        <v>182</v>
      </c>
      <c r="E428" s="2" t="s">
        <v>183</v>
      </c>
      <c r="F428" s="2" t="s">
        <v>184</v>
      </c>
      <c r="G428" s="2" t="s">
        <v>184</v>
      </c>
      <c r="H428" s="3" t="s">
        <v>183</v>
      </c>
      <c r="I428" s="2" t="s">
        <v>16</v>
      </c>
      <c r="J428" s="2" t="s">
        <v>13</v>
      </c>
      <c r="K428" s="8" t="s">
        <v>184</v>
      </c>
      <c r="L428" s="2"/>
      <c r="M428" s="2" t="s">
        <v>60</v>
      </c>
      <c r="N428" t="s">
        <v>186</v>
      </c>
      <c r="O428" s="2" t="s">
        <v>189</v>
      </c>
      <c r="P428" s="128">
        <v>-0.36358127556430841</v>
      </c>
      <c r="Q428" s="128" t="s">
        <v>203</v>
      </c>
      <c r="R428" s="7" t="s">
        <v>183</v>
      </c>
      <c r="S428" s="2" t="s">
        <v>184</v>
      </c>
      <c r="T428" s="2" t="s">
        <v>184</v>
      </c>
      <c r="U428">
        <v>0</v>
      </c>
      <c r="V428">
        <v>0</v>
      </c>
      <c r="W428">
        <v>1</v>
      </c>
      <c r="X428" t="s">
        <v>184</v>
      </c>
      <c r="Y428" s="2" t="s">
        <v>184</v>
      </c>
      <c r="Z428" s="2" t="s">
        <v>183</v>
      </c>
      <c r="AA428" s="2" t="s">
        <v>184</v>
      </c>
      <c r="AB428">
        <v>1</v>
      </c>
      <c r="AC428">
        <v>0</v>
      </c>
      <c r="AD428">
        <v>0</v>
      </c>
      <c r="AE428" s="2" t="s">
        <v>184</v>
      </c>
      <c r="AF428" s="2" t="s">
        <v>184</v>
      </c>
      <c r="AG428" s="2" t="s">
        <v>183</v>
      </c>
      <c r="AH428" t="s">
        <v>82</v>
      </c>
      <c r="AI428" t="s">
        <v>183</v>
      </c>
      <c r="AJ428" s="1" t="s">
        <v>183</v>
      </c>
    </row>
    <row r="429" spans="1:36" hidden="1" x14ac:dyDescent="0.3">
      <c r="A429" s="2" t="s">
        <v>8</v>
      </c>
      <c r="B429">
        <v>117744</v>
      </c>
      <c r="C429">
        <v>428</v>
      </c>
      <c r="D429" t="s">
        <v>181</v>
      </c>
      <c r="E429" s="2" t="s">
        <v>183</v>
      </c>
      <c r="F429" s="2" t="s">
        <v>184</v>
      </c>
      <c r="G429" s="2" t="s">
        <v>184</v>
      </c>
      <c r="H429" s="3" t="s">
        <v>183</v>
      </c>
      <c r="I429" s="2" t="s">
        <v>14</v>
      </c>
      <c r="J429" s="2" t="s">
        <v>14</v>
      </c>
      <c r="K429" s="8" t="s">
        <v>183</v>
      </c>
      <c r="L429" s="2"/>
      <c r="M429" s="2" t="s">
        <v>60</v>
      </c>
      <c r="N429" t="s">
        <v>186</v>
      </c>
      <c r="O429" s="3" t="s">
        <v>188</v>
      </c>
      <c r="P429" s="130">
        <v>-0.86730268863833482</v>
      </c>
      <c r="Q429" s="130" t="s">
        <v>201</v>
      </c>
      <c r="R429" s="6" t="s">
        <v>183</v>
      </c>
      <c r="S429" s="2" t="s">
        <v>183</v>
      </c>
      <c r="T429" s="2" t="s">
        <v>183</v>
      </c>
      <c r="U429">
        <v>27</v>
      </c>
      <c r="V429">
        <v>5</v>
      </c>
      <c r="W429">
        <v>12</v>
      </c>
      <c r="X429" t="s">
        <v>184</v>
      </c>
      <c r="Y429" s="2" t="s">
        <v>184</v>
      </c>
      <c r="Z429" s="2" t="s">
        <v>183</v>
      </c>
      <c r="AA429" s="2" t="s">
        <v>184</v>
      </c>
      <c r="AB429">
        <v>6</v>
      </c>
      <c r="AC429">
        <v>5</v>
      </c>
      <c r="AD429">
        <v>0</v>
      </c>
      <c r="AE429" s="2" t="s">
        <v>183</v>
      </c>
      <c r="AF429" s="2" t="s">
        <v>184</v>
      </c>
      <c r="AG429" s="2" t="s">
        <v>184</v>
      </c>
      <c r="AH429" t="s">
        <v>84</v>
      </c>
      <c r="AI429" s="8" t="s">
        <v>183</v>
      </c>
      <c r="AJ429" s="9" t="s">
        <v>183</v>
      </c>
    </row>
    <row r="430" spans="1:36" x14ac:dyDescent="0.3">
      <c r="A430" s="3" t="s">
        <v>7</v>
      </c>
      <c r="B430">
        <v>117745</v>
      </c>
      <c r="C430">
        <v>429</v>
      </c>
      <c r="D430" t="s">
        <v>181</v>
      </c>
      <c r="E430" s="2" t="s">
        <v>183</v>
      </c>
      <c r="F430" s="2" t="s">
        <v>184</v>
      </c>
      <c r="G430" s="2" t="s">
        <v>184</v>
      </c>
      <c r="H430" s="3" t="s">
        <v>183</v>
      </c>
      <c r="I430" s="2" t="s">
        <v>14</v>
      </c>
      <c r="J430" s="2" t="s">
        <v>14</v>
      </c>
      <c r="K430" s="8" t="s">
        <v>183</v>
      </c>
      <c r="L430" s="2" t="s">
        <v>60</v>
      </c>
      <c r="M430" s="2"/>
      <c r="N430" t="s">
        <v>187</v>
      </c>
      <c r="O430" s="3" t="s">
        <v>188</v>
      </c>
      <c r="P430" s="130">
        <v>-0.16014092401313154</v>
      </c>
      <c r="Q430" s="130" t="s">
        <v>203</v>
      </c>
      <c r="R430" s="7" t="s">
        <v>183</v>
      </c>
      <c r="S430" s="2" t="s">
        <v>183</v>
      </c>
      <c r="T430" s="2" t="s">
        <v>184</v>
      </c>
      <c r="U430">
        <v>0</v>
      </c>
      <c r="V430">
        <v>0</v>
      </c>
      <c r="W430">
        <v>15</v>
      </c>
      <c r="X430" t="s">
        <v>184</v>
      </c>
      <c r="Y430" s="2" t="s">
        <v>184</v>
      </c>
      <c r="Z430" s="2" t="s">
        <v>183</v>
      </c>
      <c r="AA430" s="2" t="s">
        <v>184</v>
      </c>
      <c r="AB430">
        <v>9</v>
      </c>
      <c r="AC430">
        <v>2</v>
      </c>
      <c r="AD430">
        <v>0</v>
      </c>
      <c r="AE430" s="2" t="s">
        <v>184</v>
      </c>
      <c r="AF430" s="2" t="s">
        <v>184</v>
      </c>
      <c r="AG430" s="2" t="s">
        <v>184</v>
      </c>
      <c r="AH430" t="s">
        <v>83</v>
      </c>
      <c r="AI430" t="s">
        <v>183</v>
      </c>
      <c r="AJ430" s="1" t="s">
        <v>184</v>
      </c>
    </row>
    <row r="431" spans="1:36" hidden="1" x14ac:dyDescent="0.3">
      <c r="A431" s="3" t="s">
        <v>7</v>
      </c>
      <c r="B431">
        <v>117851</v>
      </c>
      <c r="C431">
        <v>430</v>
      </c>
      <c r="D431" t="s">
        <v>182</v>
      </c>
      <c r="E431" s="2" t="s">
        <v>184</v>
      </c>
      <c r="F431" s="2" t="s">
        <v>184</v>
      </c>
      <c r="G431" s="2" t="s">
        <v>184</v>
      </c>
      <c r="H431" s="3" t="s">
        <v>183</v>
      </c>
      <c r="I431" s="2" t="s">
        <v>13</v>
      </c>
      <c r="J431" s="2" t="s">
        <v>16</v>
      </c>
      <c r="K431" s="8" t="s">
        <v>183</v>
      </c>
      <c r="L431" s="2" t="s">
        <v>162</v>
      </c>
      <c r="M431" s="2" t="s">
        <v>60</v>
      </c>
      <c r="N431" t="s">
        <v>186</v>
      </c>
      <c r="O431" s="2" t="s">
        <v>188</v>
      </c>
      <c r="P431" s="128">
        <v>-3.2434782608695651</v>
      </c>
      <c r="Q431" s="128" t="s">
        <v>201</v>
      </c>
      <c r="R431" s="7" t="s">
        <v>185</v>
      </c>
      <c r="S431" s="2" t="s">
        <v>184</v>
      </c>
      <c r="T431" s="2" t="s">
        <v>183</v>
      </c>
      <c r="U431">
        <v>1</v>
      </c>
      <c r="V431">
        <v>0</v>
      </c>
      <c r="W431">
        <v>13</v>
      </c>
      <c r="X431" t="s">
        <v>184</v>
      </c>
      <c r="Y431" s="2" t="s">
        <v>184</v>
      </c>
      <c r="Z431" s="2" t="s">
        <v>184</v>
      </c>
      <c r="AA431" s="2" t="s">
        <v>184</v>
      </c>
      <c r="AB431">
        <v>11</v>
      </c>
      <c r="AC431">
        <v>12</v>
      </c>
      <c r="AD431">
        <v>0</v>
      </c>
      <c r="AE431" s="2" t="s">
        <v>184</v>
      </c>
      <c r="AF431" s="2" t="s">
        <v>184</v>
      </c>
      <c r="AG431" s="2" t="s">
        <v>183</v>
      </c>
      <c r="AH431" t="s">
        <v>83</v>
      </c>
      <c r="AI431" t="s">
        <v>183</v>
      </c>
      <c r="AJ431" s="1" t="s">
        <v>183</v>
      </c>
    </row>
    <row r="432" spans="1:36" x14ac:dyDescent="0.3">
      <c r="A432" s="3" t="s">
        <v>7</v>
      </c>
      <c r="B432">
        <v>117852</v>
      </c>
      <c r="C432">
        <v>431</v>
      </c>
      <c r="D432" t="s">
        <v>181</v>
      </c>
      <c r="E432" s="2" t="s">
        <v>184</v>
      </c>
      <c r="F432" s="2" t="s">
        <v>184</v>
      </c>
      <c r="G432" s="2" t="s">
        <v>183</v>
      </c>
      <c r="H432" s="3" t="s">
        <v>183</v>
      </c>
      <c r="I432" s="2" t="s">
        <v>15</v>
      </c>
      <c r="J432" s="2" t="s">
        <v>16</v>
      </c>
      <c r="K432" s="8" t="s">
        <v>183</v>
      </c>
      <c r="L432" s="2" t="s">
        <v>162</v>
      </c>
      <c r="M432" s="2" t="s">
        <v>60</v>
      </c>
      <c r="N432" t="s">
        <v>187</v>
      </c>
      <c r="O432" s="2" t="s">
        <v>189</v>
      </c>
      <c r="P432" s="128">
        <v>-2.0782608695652174</v>
      </c>
      <c r="Q432" s="128" t="s">
        <v>203</v>
      </c>
      <c r="R432" s="7" t="s">
        <v>183</v>
      </c>
      <c r="S432" s="2" t="s">
        <v>183</v>
      </c>
      <c r="T432" s="2" t="s">
        <v>184</v>
      </c>
      <c r="U432">
        <v>30</v>
      </c>
      <c r="V432">
        <v>21</v>
      </c>
      <c r="W432">
        <v>18</v>
      </c>
      <c r="X432" t="s">
        <v>184</v>
      </c>
      <c r="Y432" s="2" t="s">
        <v>183</v>
      </c>
      <c r="Z432" s="2" t="s">
        <v>184</v>
      </c>
      <c r="AA432" s="2" t="s">
        <v>184</v>
      </c>
      <c r="AB432">
        <v>13</v>
      </c>
      <c r="AC432">
        <v>4</v>
      </c>
      <c r="AD432">
        <v>0</v>
      </c>
      <c r="AE432" s="2" t="s">
        <v>183</v>
      </c>
      <c r="AF432" s="2" t="s">
        <v>183</v>
      </c>
      <c r="AG432" s="2" t="s">
        <v>185</v>
      </c>
      <c r="AH432" t="s">
        <v>82</v>
      </c>
      <c r="AI432" s="8" t="s">
        <v>184</v>
      </c>
      <c r="AJ432" s="9" t="s">
        <v>184</v>
      </c>
    </row>
    <row r="433" spans="1:36" x14ac:dyDescent="0.3">
      <c r="A433" s="3" t="s">
        <v>7</v>
      </c>
      <c r="B433">
        <v>117854</v>
      </c>
      <c r="C433">
        <v>432</v>
      </c>
      <c r="D433" t="s">
        <v>181</v>
      </c>
      <c r="E433" s="2" t="s">
        <v>184</v>
      </c>
      <c r="F433" s="2" t="s">
        <v>184</v>
      </c>
      <c r="G433" s="2" t="s">
        <v>184</v>
      </c>
      <c r="H433" s="3" t="s">
        <v>184</v>
      </c>
      <c r="I433" s="2" t="s">
        <v>15</v>
      </c>
      <c r="J433" s="2" t="s">
        <v>16</v>
      </c>
      <c r="K433" s="8" t="s">
        <v>183</v>
      </c>
      <c r="L433" s="2"/>
      <c r="M433" s="2" t="s">
        <v>60</v>
      </c>
      <c r="N433" t="s">
        <v>187</v>
      </c>
      <c r="O433" s="2" t="s">
        <v>189</v>
      </c>
      <c r="P433" s="128">
        <v>-0.65105908584169458</v>
      </c>
      <c r="Q433" s="128" t="s">
        <v>203</v>
      </c>
      <c r="R433" s="7" t="s">
        <v>185</v>
      </c>
      <c r="S433" s="2" t="s">
        <v>184</v>
      </c>
      <c r="T433" s="2" t="s">
        <v>184</v>
      </c>
      <c r="U433">
        <v>22</v>
      </c>
      <c r="V433">
        <v>10</v>
      </c>
      <c r="W433">
        <v>3</v>
      </c>
      <c r="X433" t="s">
        <v>184</v>
      </c>
      <c r="Y433" s="2" t="s">
        <v>184</v>
      </c>
      <c r="Z433" s="2" t="s">
        <v>184</v>
      </c>
      <c r="AA433" s="2" t="s">
        <v>184</v>
      </c>
      <c r="AB433">
        <v>2</v>
      </c>
      <c r="AC433">
        <v>1</v>
      </c>
      <c r="AD433">
        <v>0</v>
      </c>
      <c r="AE433" s="2" t="s">
        <v>184</v>
      </c>
      <c r="AF433" s="2" t="s">
        <v>185</v>
      </c>
      <c r="AG433" s="2" t="s">
        <v>185</v>
      </c>
      <c r="AH433" t="s">
        <v>82</v>
      </c>
      <c r="AI433" s="8" t="s">
        <v>184</v>
      </c>
      <c r="AJ433" s="9" t="s">
        <v>184</v>
      </c>
    </row>
    <row r="434" spans="1:36" x14ac:dyDescent="0.3">
      <c r="A434" s="3" t="s">
        <v>7</v>
      </c>
      <c r="B434">
        <v>117855</v>
      </c>
      <c r="C434">
        <v>433</v>
      </c>
      <c r="D434" t="s">
        <v>181</v>
      </c>
      <c r="E434" s="2" t="s">
        <v>184</v>
      </c>
      <c r="F434" s="2" t="s">
        <v>184</v>
      </c>
      <c r="G434" s="2" t="s">
        <v>184</v>
      </c>
      <c r="H434" s="3" t="s">
        <v>185</v>
      </c>
      <c r="I434" s="2" t="s">
        <v>12</v>
      </c>
      <c r="J434" s="2" t="s">
        <v>15</v>
      </c>
      <c r="K434" s="8" t="s">
        <v>183</v>
      </c>
      <c r="L434" s="2"/>
      <c r="M434" s="2" t="s">
        <v>60</v>
      </c>
      <c r="N434" t="s">
        <v>187</v>
      </c>
      <c r="O434" s="3" t="s">
        <v>189</v>
      </c>
      <c r="P434" s="130">
        <v>0.21382751247327153</v>
      </c>
      <c r="Q434" s="130" t="s">
        <v>203</v>
      </c>
      <c r="R434" s="6" t="s">
        <v>183</v>
      </c>
      <c r="S434" s="2" t="s">
        <v>184</v>
      </c>
      <c r="T434" s="2" t="s">
        <v>184</v>
      </c>
      <c r="U434">
        <v>30</v>
      </c>
      <c r="V434">
        <v>0</v>
      </c>
      <c r="W434">
        <v>0</v>
      </c>
      <c r="X434" t="s">
        <v>184</v>
      </c>
      <c r="Y434" s="2" t="s">
        <v>184</v>
      </c>
      <c r="Z434" s="2" t="s">
        <v>184</v>
      </c>
      <c r="AA434" s="2" t="s">
        <v>184</v>
      </c>
      <c r="AB434">
        <v>3</v>
      </c>
      <c r="AC434">
        <v>9</v>
      </c>
      <c r="AD434">
        <v>0</v>
      </c>
      <c r="AE434" s="2" t="s">
        <v>184</v>
      </c>
      <c r="AF434" s="2" t="s">
        <v>185</v>
      </c>
      <c r="AG434" s="2" t="s">
        <v>185</v>
      </c>
      <c r="AH434" t="s">
        <v>82</v>
      </c>
      <c r="AI434" s="8" t="s">
        <v>184</v>
      </c>
      <c r="AJ434" s="9" t="s">
        <v>184</v>
      </c>
    </row>
    <row r="435" spans="1:36" x14ac:dyDescent="0.3">
      <c r="A435" s="2" t="s">
        <v>8</v>
      </c>
      <c r="B435">
        <v>117872</v>
      </c>
      <c r="C435">
        <v>434</v>
      </c>
      <c r="D435" t="s">
        <v>181</v>
      </c>
      <c r="E435" s="2" t="s">
        <v>184</v>
      </c>
      <c r="F435" s="2" t="s">
        <v>184</v>
      </c>
      <c r="G435" s="2" t="s">
        <v>184</v>
      </c>
      <c r="H435" s="3" t="s">
        <v>184</v>
      </c>
      <c r="I435" s="2" t="s">
        <v>16</v>
      </c>
      <c r="J435" s="2" t="s">
        <v>12</v>
      </c>
      <c r="K435" s="8" t="s">
        <v>184</v>
      </c>
      <c r="L435" s="2"/>
      <c r="M435" s="2" t="s">
        <v>61</v>
      </c>
      <c r="N435" t="s">
        <v>187</v>
      </c>
      <c r="O435" s="3" t="s">
        <v>189</v>
      </c>
      <c r="P435" s="130">
        <v>-0.79130434782608694</v>
      </c>
      <c r="Q435" s="130" t="s">
        <v>203</v>
      </c>
      <c r="R435" s="7" t="s">
        <v>184</v>
      </c>
      <c r="S435" s="2" t="s">
        <v>184</v>
      </c>
      <c r="T435" s="2" t="s">
        <v>184</v>
      </c>
      <c r="U435">
        <v>35</v>
      </c>
      <c r="V435">
        <v>0</v>
      </c>
      <c r="W435">
        <v>11</v>
      </c>
      <c r="X435" t="s">
        <v>184</v>
      </c>
      <c r="Y435" s="2" t="s">
        <v>184</v>
      </c>
      <c r="Z435" s="2" t="s">
        <v>184</v>
      </c>
      <c r="AA435" s="2" t="s">
        <v>184</v>
      </c>
      <c r="AB435">
        <v>1</v>
      </c>
      <c r="AC435">
        <v>0</v>
      </c>
      <c r="AD435">
        <v>0</v>
      </c>
      <c r="AE435" s="2" t="s">
        <v>184</v>
      </c>
      <c r="AF435" s="2" t="s">
        <v>185</v>
      </c>
      <c r="AG435" s="2" t="s">
        <v>185</v>
      </c>
      <c r="AH435" t="s">
        <v>82</v>
      </c>
      <c r="AI435" s="8" t="s">
        <v>184</v>
      </c>
      <c r="AJ435" s="1" t="s">
        <v>184</v>
      </c>
    </row>
    <row r="436" spans="1:36" x14ac:dyDescent="0.3">
      <c r="A436" s="3" t="s">
        <v>7</v>
      </c>
      <c r="B436">
        <v>117893</v>
      </c>
      <c r="C436">
        <v>435</v>
      </c>
      <c r="D436" t="s">
        <v>181</v>
      </c>
      <c r="E436" s="2" t="s">
        <v>184</v>
      </c>
      <c r="F436" s="2" t="s">
        <v>184</v>
      </c>
      <c r="G436" s="2" t="s">
        <v>184</v>
      </c>
      <c r="H436" s="3" t="s">
        <v>184</v>
      </c>
      <c r="I436" s="2" t="s">
        <v>16</v>
      </c>
      <c r="J436" s="2" t="s">
        <v>15</v>
      </c>
      <c r="K436" s="8" t="s">
        <v>184</v>
      </c>
      <c r="L436" s="2"/>
      <c r="M436" s="2" t="s">
        <v>60</v>
      </c>
      <c r="N436" t="s">
        <v>187</v>
      </c>
      <c r="O436" s="2" t="s">
        <v>189</v>
      </c>
      <c r="P436" s="128">
        <v>0.85088720556189679</v>
      </c>
      <c r="Q436" s="128" t="s">
        <v>203</v>
      </c>
      <c r="R436" s="7" t="s">
        <v>183</v>
      </c>
      <c r="S436" s="2" t="s">
        <v>184</v>
      </c>
      <c r="T436" s="2" t="s">
        <v>184</v>
      </c>
      <c r="U436">
        <v>0</v>
      </c>
      <c r="V436">
        <v>0</v>
      </c>
      <c r="W436">
        <v>18</v>
      </c>
      <c r="X436" t="s">
        <v>184</v>
      </c>
      <c r="Y436" s="2" t="s">
        <v>184</v>
      </c>
      <c r="Z436" s="2" t="s">
        <v>184</v>
      </c>
      <c r="AA436" s="2" t="s">
        <v>184</v>
      </c>
      <c r="AB436">
        <v>9</v>
      </c>
      <c r="AC436">
        <v>5</v>
      </c>
      <c r="AD436">
        <v>0</v>
      </c>
      <c r="AE436" s="2" t="s">
        <v>184</v>
      </c>
      <c r="AF436" s="2" t="s">
        <v>185</v>
      </c>
      <c r="AG436" s="2" t="s">
        <v>185</v>
      </c>
      <c r="AH436" t="s">
        <v>82</v>
      </c>
      <c r="AI436" t="s">
        <v>184</v>
      </c>
      <c r="AJ436" s="1" t="s">
        <v>184</v>
      </c>
    </row>
    <row r="437" spans="1:36" hidden="1" x14ac:dyDescent="0.3">
      <c r="A437" s="3" t="s">
        <v>7</v>
      </c>
      <c r="B437">
        <v>117912</v>
      </c>
      <c r="C437">
        <v>436</v>
      </c>
      <c r="D437" t="s">
        <v>181</v>
      </c>
      <c r="E437" s="2" t="s">
        <v>184</v>
      </c>
      <c r="F437" s="2" t="s">
        <v>184</v>
      </c>
      <c r="G437" s="2" t="s">
        <v>183</v>
      </c>
      <c r="H437" s="3" t="s">
        <v>183</v>
      </c>
      <c r="I437" s="2" t="s">
        <v>16</v>
      </c>
      <c r="J437" s="2" t="s">
        <v>16</v>
      </c>
      <c r="K437" s="8" t="s">
        <v>183</v>
      </c>
      <c r="L437" s="2"/>
      <c r="M437" s="2" t="s">
        <v>60</v>
      </c>
      <c r="N437" t="s">
        <v>187</v>
      </c>
      <c r="O437" s="2" t="s">
        <v>189</v>
      </c>
      <c r="P437" s="128">
        <v>-0.12978585334198572</v>
      </c>
      <c r="Q437" s="128" t="s">
        <v>201</v>
      </c>
      <c r="R437" s="6" t="s">
        <v>183</v>
      </c>
      <c r="S437" s="2" t="s">
        <v>184</v>
      </c>
      <c r="T437" s="2" t="s">
        <v>184</v>
      </c>
      <c r="U437">
        <v>30</v>
      </c>
      <c r="V437">
        <v>0</v>
      </c>
      <c r="W437">
        <v>0</v>
      </c>
      <c r="X437" t="s">
        <v>184</v>
      </c>
      <c r="Y437" s="2" t="s">
        <v>184</v>
      </c>
      <c r="Z437" s="2" t="s">
        <v>184</v>
      </c>
      <c r="AA437" s="2" t="s">
        <v>184</v>
      </c>
      <c r="AB437">
        <v>0</v>
      </c>
      <c r="AC437">
        <v>0</v>
      </c>
      <c r="AD437">
        <v>0</v>
      </c>
      <c r="AE437" s="2" t="s">
        <v>184</v>
      </c>
      <c r="AF437" s="2" t="s">
        <v>185</v>
      </c>
      <c r="AG437" s="2" t="s">
        <v>185</v>
      </c>
      <c r="AH437" t="s">
        <v>82</v>
      </c>
      <c r="AI437" s="8" t="s">
        <v>184</v>
      </c>
      <c r="AJ437" s="9" t="s">
        <v>184</v>
      </c>
    </row>
    <row r="438" spans="1:36" x14ac:dyDescent="0.3">
      <c r="A438" s="3" t="s">
        <v>7</v>
      </c>
      <c r="B438">
        <v>117917</v>
      </c>
      <c r="C438">
        <v>437</v>
      </c>
      <c r="D438" t="s">
        <v>181</v>
      </c>
      <c r="E438" s="2" t="s">
        <v>183</v>
      </c>
      <c r="F438" s="2" t="s">
        <v>183</v>
      </c>
      <c r="G438" s="2" t="s">
        <v>184</v>
      </c>
      <c r="H438" s="3" t="s">
        <v>183</v>
      </c>
      <c r="I438" s="2" t="s">
        <v>16</v>
      </c>
      <c r="J438" s="2" t="s">
        <v>13</v>
      </c>
      <c r="K438" s="8" t="s">
        <v>183</v>
      </c>
      <c r="L438" s="2"/>
      <c r="M438" s="2" t="s">
        <v>60</v>
      </c>
      <c r="N438" t="s">
        <v>187</v>
      </c>
      <c r="O438" s="2" t="s">
        <v>189</v>
      </c>
      <c r="P438" s="128">
        <v>-0.64727675339607371</v>
      </c>
      <c r="Q438" s="128" t="s">
        <v>203</v>
      </c>
      <c r="R438" s="6" t="s">
        <v>183</v>
      </c>
      <c r="S438" s="2" t="s">
        <v>183</v>
      </c>
      <c r="T438" s="2" t="s">
        <v>183</v>
      </c>
      <c r="U438">
        <v>6</v>
      </c>
      <c r="V438">
        <v>0</v>
      </c>
      <c r="W438">
        <v>2</v>
      </c>
      <c r="X438" t="s">
        <v>183</v>
      </c>
      <c r="Y438" s="2" t="s">
        <v>184</v>
      </c>
      <c r="Z438" s="2" t="s">
        <v>183</v>
      </c>
      <c r="AA438" s="2" t="s">
        <v>183</v>
      </c>
      <c r="AB438">
        <v>6</v>
      </c>
      <c r="AC438">
        <v>0</v>
      </c>
      <c r="AD438">
        <v>0</v>
      </c>
      <c r="AE438" s="2" t="s">
        <v>183</v>
      </c>
      <c r="AF438" s="2" t="s">
        <v>184</v>
      </c>
      <c r="AG438" s="2" t="s">
        <v>185</v>
      </c>
      <c r="AH438" t="s">
        <v>84</v>
      </c>
      <c r="AI438" s="8" t="s">
        <v>183</v>
      </c>
      <c r="AJ438" s="9" t="s">
        <v>183</v>
      </c>
    </row>
    <row r="439" spans="1:36" x14ac:dyDescent="0.3">
      <c r="A439" s="3" t="s">
        <v>7</v>
      </c>
      <c r="B439">
        <v>117923</v>
      </c>
      <c r="C439">
        <v>438</v>
      </c>
      <c r="D439" t="s">
        <v>181</v>
      </c>
      <c r="E439" s="2" t="s">
        <v>183</v>
      </c>
      <c r="F439" s="2" t="s">
        <v>184</v>
      </c>
      <c r="G439" s="2" t="s">
        <v>184</v>
      </c>
      <c r="H439" s="3" t="s">
        <v>183</v>
      </c>
      <c r="I439" s="2" t="s">
        <v>16</v>
      </c>
      <c r="J439" s="2" t="s">
        <v>12</v>
      </c>
      <c r="K439" s="8" t="s">
        <v>183</v>
      </c>
      <c r="L439" s="2"/>
      <c r="M439" s="2" t="s">
        <v>60</v>
      </c>
      <c r="N439" t="s">
        <v>187</v>
      </c>
      <c r="O439" s="2" t="s">
        <v>189</v>
      </c>
      <c r="P439" s="128">
        <v>-1.6352254822637653</v>
      </c>
      <c r="Q439" s="128" t="s">
        <v>203</v>
      </c>
      <c r="R439" s="7" t="s">
        <v>183</v>
      </c>
      <c r="S439" s="2" t="s">
        <v>184</v>
      </c>
      <c r="T439" s="2" t="s">
        <v>183</v>
      </c>
      <c r="U439">
        <v>25</v>
      </c>
      <c r="V439">
        <v>0</v>
      </c>
      <c r="W439">
        <v>6</v>
      </c>
      <c r="X439" t="s">
        <v>184</v>
      </c>
      <c r="Y439" s="2" t="s">
        <v>184</v>
      </c>
      <c r="Z439" s="2" t="s">
        <v>183</v>
      </c>
      <c r="AA439" s="2" t="s">
        <v>183</v>
      </c>
      <c r="AB439">
        <v>2</v>
      </c>
      <c r="AC439">
        <v>0</v>
      </c>
      <c r="AD439">
        <v>0</v>
      </c>
      <c r="AE439" s="2" t="s">
        <v>183</v>
      </c>
      <c r="AF439" s="2" t="s">
        <v>184</v>
      </c>
      <c r="AG439" s="2" t="s">
        <v>184</v>
      </c>
      <c r="AH439" t="s">
        <v>83</v>
      </c>
      <c r="AI439" s="8" t="s">
        <v>183</v>
      </c>
      <c r="AJ439" s="9" t="s">
        <v>183</v>
      </c>
    </row>
    <row r="440" spans="1:36" x14ac:dyDescent="0.3">
      <c r="A440" s="3" t="s">
        <v>7</v>
      </c>
      <c r="B440">
        <v>117940</v>
      </c>
      <c r="C440">
        <v>439</v>
      </c>
      <c r="D440" t="s">
        <v>181</v>
      </c>
      <c r="E440" s="2" t="s">
        <v>184</v>
      </c>
      <c r="F440" s="2" t="s">
        <v>184</v>
      </c>
      <c r="G440" s="2" t="s">
        <v>183</v>
      </c>
      <c r="H440" s="3" t="s">
        <v>183</v>
      </c>
      <c r="I440" s="2" t="s">
        <v>17</v>
      </c>
      <c r="J440" s="2" t="s">
        <v>12</v>
      </c>
      <c r="K440" s="8" t="s">
        <v>184</v>
      </c>
      <c r="L440" s="2" t="s">
        <v>60</v>
      </c>
      <c r="M440" s="2"/>
      <c r="N440" t="s">
        <v>186</v>
      </c>
      <c r="O440" s="2" t="s">
        <v>189</v>
      </c>
      <c r="P440" s="128">
        <v>0.89362433407802022</v>
      </c>
      <c r="Q440" s="128" t="s">
        <v>203</v>
      </c>
      <c r="R440" s="6" t="s">
        <v>185</v>
      </c>
      <c r="S440" s="2" t="s">
        <v>184</v>
      </c>
      <c r="T440" s="2" t="s">
        <v>184</v>
      </c>
      <c r="U440">
        <v>26</v>
      </c>
      <c r="V440">
        <v>26</v>
      </c>
      <c r="W440">
        <v>5</v>
      </c>
      <c r="X440" t="s">
        <v>184</v>
      </c>
      <c r="Y440" s="2" t="s">
        <v>184</v>
      </c>
      <c r="Z440" s="2" t="s">
        <v>184</v>
      </c>
      <c r="AA440" s="2" t="s">
        <v>184</v>
      </c>
      <c r="AB440">
        <v>4</v>
      </c>
      <c r="AC440">
        <v>8</v>
      </c>
      <c r="AD440">
        <v>0</v>
      </c>
      <c r="AE440" s="2" t="s">
        <v>183</v>
      </c>
      <c r="AF440" s="2" t="s">
        <v>184</v>
      </c>
      <c r="AG440" s="2" t="s">
        <v>183</v>
      </c>
      <c r="AH440" t="s">
        <v>83</v>
      </c>
      <c r="AI440" s="8" t="s">
        <v>183</v>
      </c>
      <c r="AJ440" s="1" t="s">
        <v>184</v>
      </c>
    </row>
    <row r="441" spans="1:36" x14ac:dyDescent="0.3">
      <c r="A441" s="3" t="s">
        <v>7</v>
      </c>
      <c r="B441">
        <v>117953</v>
      </c>
      <c r="C441">
        <v>440</v>
      </c>
      <c r="D441" t="s">
        <v>182</v>
      </c>
      <c r="E441" s="2" t="s">
        <v>184</v>
      </c>
      <c r="F441" s="2" t="s">
        <v>184</v>
      </c>
      <c r="G441" s="2" t="s">
        <v>184</v>
      </c>
      <c r="H441" s="3" t="s">
        <v>183</v>
      </c>
      <c r="I441" s="2" t="s">
        <v>13</v>
      </c>
      <c r="J441" s="2" t="s">
        <v>12</v>
      </c>
      <c r="K441" s="8" t="s">
        <v>183</v>
      </c>
      <c r="L441" s="2" t="s">
        <v>162</v>
      </c>
      <c r="M441" s="2" t="s">
        <v>60</v>
      </c>
      <c r="N441" t="s">
        <v>186</v>
      </c>
      <c r="O441" s="2" t="s">
        <v>189</v>
      </c>
      <c r="P441" s="128">
        <v>-3.0439740221109512</v>
      </c>
      <c r="Q441" s="128" t="s">
        <v>203</v>
      </c>
      <c r="R441" s="7" t="s">
        <v>185</v>
      </c>
      <c r="S441" s="2" t="s">
        <v>184</v>
      </c>
      <c r="T441" s="2" t="s">
        <v>184</v>
      </c>
      <c r="U441">
        <v>79</v>
      </c>
      <c r="V441">
        <v>0</v>
      </c>
      <c r="W441">
        <v>27</v>
      </c>
      <c r="X441" t="s">
        <v>184</v>
      </c>
      <c r="Y441" s="2" t="s">
        <v>184</v>
      </c>
      <c r="Z441" s="2" t="s">
        <v>184</v>
      </c>
      <c r="AA441" s="2" t="s">
        <v>184</v>
      </c>
      <c r="AB441">
        <v>18</v>
      </c>
      <c r="AC441">
        <v>8</v>
      </c>
      <c r="AD441">
        <v>0</v>
      </c>
      <c r="AE441" s="2" t="s">
        <v>184</v>
      </c>
      <c r="AF441" s="2" t="s">
        <v>184</v>
      </c>
      <c r="AG441" s="2" t="s">
        <v>183</v>
      </c>
      <c r="AH441" t="s">
        <v>83</v>
      </c>
      <c r="AI441" s="8" t="s">
        <v>183</v>
      </c>
      <c r="AJ441" s="1" t="s">
        <v>183</v>
      </c>
    </row>
    <row r="442" spans="1:36" x14ac:dyDescent="0.3">
      <c r="A442" s="3" t="s">
        <v>7</v>
      </c>
      <c r="B442">
        <v>117954</v>
      </c>
      <c r="C442">
        <v>441</v>
      </c>
      <c r="D442" t="s">
        <v>181</v>
      </c>
      <c r="E442" s="2" t="s">
        <v>183</v>
      </c>
      <c r="F442" s="2" t="s">
        <v>183</v>
      </c>
      <c r="G442" s="2" t="s">
        <v>184</v>
      </c>
      <c r="H442" s="3" t="s">
        <v>183</v>
      </c>
      <c r="I442" s="2" t="s">
        <v>17</v>
      </c>
      <c r="J442" s="2" t="s">
        <v>12</v>
      </c>
      <c r="K442" s="8" t="s">
        <v>183</v>
      </c>
      <c r="L442" s="2" t="s">
        <v>162</v>
      </c>
      <c r="M442" s="2" t="s">
        <v>60</v>
      </c>
      <c r="N442" t="s">
        <v>187</v>
      </c>
      <c r="O442" s="2" t="s">
        <v>188</v>
      </c>
      <c r="P442" s="128">
        <v>-4.0850726290218633</v>
      </c>
      <c r="Q442" s="128" t="s">
        <v>203</v>
      </c>
      <c r="R442" s="7" t="s">
        <v>183</v>
      </c>
      <c r="S442" s="2" t="s">
        <v>183</v>
      </c>
      <c r="T442" s="2" t="s">
        <v>183</v>
      </c>
      <c r="U442">
        <v>78</v>
      </c>
      <c r="V442">
        <v>0</v>
      </c>
      <c r="W442">
        <v>28</v>
      </c>
      <c r="X442" t="s">
        <v>184</v>
      </c>
      <c r="Y442" s="2" t="s">
        <v>183</v>
      </c>
      <c r="Z442" s="2" t="s">
        <v>184</v>
      </c>
      <c r="AA442" s="2" t="s">
        <v>183</v>
      </c>
      <c r="AB442">
        <v>26</v>
      </c>
      <c r="AC442">
        <v>12</v>
      </c>
      <c r="AD442">
        <v>0</v>
      </c>
      <c r="AE442" s="2" t="s">
        <v>183</v>
      </c>
      <c r="AF442" s="2" t="s">
        <v>183</v>
      </c>
      <c r="AG442" s="2" t="s">
        <v>184</v>
      </c>
      <c r="AH442" t="s">
        <v>84</v>
      </c>
      <c r="AI442" s="8" t="s">
        <v>183</v>
      </c>
      <c r="AJ442" s="1" t="s">
        <v>184</v>
      </c>
    </row>
    <row r="443" spans="1:36" x14ac:dyDescent="0.3">
      <c r="A443" s="2" t="s">
        <v>8</v>
      </c>
      <c r="B443">
        <v>117960</v>
      </c>
      <c r="C443">
        <v>442</v>
      </c>
      <c r="D443" t="s">
        <v>181</v>
      </c>
      <c r="E443" s="2" t="s">
        <v>184</v>
      </c>
      <c r="F443" s="2" t="s">
        <v>184</v>
      </c>
      <c r="G443" s="2" t="s">
        <v>184</v>
      </c>
      <c r="H443" s="3" t="s">
        <v>183</v>
      </c>
      <c r="I443" s="2" t="s">
        <v>17</v>
      </c>
      <c r="J443" s="2" t="s">
        <v>16</v>
      </c>
      <c r="K443" s="8" t="s">
        <v>183</v>
      </c>
      <c r="L443" s="2"/>
      <c r="M443" s="2" t="s">
        <v>60</v>
      </c>
      <c r="N443" t="s">
        <v>186</v>
      </c>
      <c r="O443" s="2" t="s">
        <v>189</v>
      </c>
      <c r="P443" s="128">
        <v>-0.1257202723939235</v>
      </c>
      <c r="Q443" s="128" t="s">
        <v>203</v>
      </c>
      <c r="R443" s="6" t="s">
        <v>184</v>
      </c>
      <c r="S443" s="2" t="s">
        <v>184</v>
      </c>
      <c r="T443" s="2" t="s">
        <v>184</v>
      </c>
      <c r="U443">
        <v>45</v>
      </c>
      <c r="V443">
        <v>0</v>
      </c>
      <c r="W443">
        <v>16</v>
      </c>
      <c r="X443" t="s">
        <v>184</v>
      </c>
      <c r="Y443" s="2" t="s">
        <v>184</v>
      </c>
      <c r="Z443" s="2" t="s">
        <v>183</v>
      </c>
      <c r="AA443" s="2" t="s">
        <v>184</v>
      </c>
      <c r="AB443">
        <v>3</v>
      </c>
      <c r="AC443">
        <v>1</v>
      </c>
      <c r="AD443">
        <v>0</v>
      </c>
      <c r="AE443" s="2" t="s">
        <v>184</v>
      </c>
      <c r="AF443" s="2" t="s">
        <v>184</v>
      </c>
      <c r="AG443" s="2" t="s">
        <v>183</v>
      </c>
      <c r="AH443" t="s">
        <v>83</v>
      </c>
      <c r="AI443" s="8" t="s">
        <v>183</v>
      </c>
      <c r="AJ443" s="9" t="s">
        <v>183</v>
      </c>
    </row>
    <row r="444" spans="1:36" hidden="1" x14ac:dyDescent="0.3">
      <c r="A444" s="3" t="s">
        <v>7</v>
      </c>
      <c r="B444">
        <v>118052</v>
      </c>
      <c r="C444">
        <v>443</v>
      </c>
      <c r="D444" t="s">
        <v>182</v>
      </c>
      <c r="E444" s="2" t="s">
        <v>184</v>
      </c>
      <c r="F444" s="2" t="s">
        <v>184</v>
      </c>
      <c r="G444" s="2" t="s">
        <v>184</v>
      </c>
      <c r="H444" s="3" t="s">
        <v>183</v>
      </c>
      <c r="I444" s="2" t="s">
        <v>13</v>
      </c>
      <c r="J444" s="2" t="s">
        <v>12</v>
      </c>
      <c r="K444" s="8" t="s">
        <v>183</v>
      </c>
      <c r="L444" s="2"/>
      <c r="M444" s="2" t="s">
        <v>60</v>
      </c>
      <c r="N444" t="s">
        <v>186</v>
      </c>
      <c r="O444" s="3" t="s">
        <v>188</v>
      </c>
      <c r="P444" s="130">
        <v>-1.2511729746637472</v>
      </c>
      <c r="Q444" s="130" t="s">
        <v>201</v>
      </c>
      <c r="R444" s="7" t="s">
        <v>183</v>
      </c>
      <c r="S444" s="2" t="s">
        <v>183</v>
      </c>
      <c r="T444" s="2" t="s">
        <v>184</v>
      </c>
      <c r="U444">
        <v>54</v>
      </c>
      <c r="V444">
        <v>0</v>
      </c>
      <c r="W444">
        <v>2</v>
      </c>
      <c r="X444" t="s">
        <v>183</v>
      </c>
      <c r="Y444" s="2" t="s">
        <v>184</v>
      </c>
      <c r="Z444" s="2" t="s">
        <v>184</v>
      </c>
      <c r="AA444" s="2" t="s">
        <v>184</v>
      </c>
      <c r="AB444">
        <v>1</v>
      </c>
      <c r="AC444">
        <v>0</v>
      </c>
      <c r="AD444">
        <v>0</v>
      </c>
      <c r="AE444" s="2" t="s">
        <v>184</v>
      </c>
      <c r="AF444" s="2" t="s">
        <v>185</v>
      </c>
      <c r="AG444" s="2" t="s">
        <v>185</v>
      </c>
      <c r="AH444" t="s">
        <v>81</v>
      </c>
      <c r="AI444" s="8" t="s">
        <v>184</v>
      </c>
      <c r="AJ444" s="1" t="s">
        <v>184</v>
      </c>
    </row>
    <row r="445" spans="1:36" x14ac:dyDescent="0.3">
      <c r="A445" s="3" t="s">
        <v>7</v>
      </c>
      <c r="B445">
        <v>118053</v>
      </c>
      <c r="C445">
        <v>444</v>
      </c>
      <c r="D445" t="s">
        <v>182</v>
      </c>
      <c r="E445" s="2" t="s">
        <v>184</v>
      </c>
      <c r="F445" s="2" t="s">
        <v>184</v>
      </c>
      <c r="G445" s="2" t="s">
        <v>184</v>
      </c>
      <c r="H445" s="3" t="s">
        <v>183</v>
      </c>
      <c r="I445" s="2" t="s">
        <v>16</v>
      </c>
      <c r="J445" s="2" t="s">
        <v>12</v>
      </c>
      <c r="K445" s="8" t="s">
        <v>183</v>
      </c>
      <c r="L445" s="2"/>
      <c r="M445" s="2" t="s">
        <v>60</v>
      </c>
      <c r="N445" t="s">
        <v>186</v>
      </c>
      <c r="O445" s="3" t="s">
        <v>188</v>
      </c>
      <c r="P445" s="130">
        <v>-0.77155666770931075</v>
      </c>
      <c r="Q445" s="130" t="s">
        <v>203</v>
      </c>
      <c r="R445" s="7" t="s">
        <v>183</v>
      </c>
      <c r="S445" s="2" t="s">
        <v>184</v>
      </c>
      <c r="T445" s="2" t="s">
        <v>184</v>
      </c>
      <c r="U445">
        <v>55</v>
      </c>
      <c r="V445">
        <v>0</v>
      </c>
      <c r="W445">
        <v>2</v>
      </c>
      <c r="X445" t="s">
        <v>184</v>
      </c>
      <c r="Y445" s="2" t="s">
        <v>184</v>
      </c>
      <c r="Z445" s="2" t="s">
        <v>183</v>
      </c>
      <c r="AA445" s="2" t="s">
        <v>184</v>
      </c>
      <c r="AB445">
        <v>1</v>
      </c>
      <c r="AC445">
        <v>0</v>
      </c>
      <c r="AD445">
        <v>0</v>
      </c>
      <c r="AE445" s="2" t="s">
        <v>184</v>
      </c>
      <c r="AF445" s="2" t="s">
        <v>184</v>
      </c>
      <c r="AG445" s="2" t="s">
        <v>184</v>
      </c>
      <c r="AH445" t="s">
        <v>82</v>
      </c>
      <c r="AI445" s="8" t="s">
        <v>183</v>
      </c>
      <c r="AJ445" s="1" t="s">
        <v>184</v>
      </c>
    </row>
    <row r="446" spans="1:36" x14ac:dyDescent="0.3">
      <c r="A446" s="3" t="s">
        <v>7</v>
      </c>
      <c r="B446">
        <v>118119</v>
      </c>
      <c r="C446">
        <v>445</v>
      </c>
      <c r="D446" t="s">
        <v>181</v>
      </c>
      <c r="E446" s="2" t="s">
        <v>184</v>
      </c>
      <c r="F446" s="2" t="s">
        <v>184</v>
      </c>
      <c r="G446" s="2" t="s">
        <v>184</v>
      </c>
      <c r="H446" s="3" t="s">
        <v>183</v>
      </c>
      <c r="I446" s="2" t="s">
        <v>15</v>
      </c>
      <c r="J446" s="2" t="s">
        <v>15</v>
      </c>
      <c r="K446" s="8" t="s">
        <v>184</v>
      </c>
      <c r="L446" s="2"/>
      <c r="M446" s="2" t="s">
        <v>60</v>
      </c>
      <c r="N446" t="s">
        <v>186</v>
      </c>
      <c r="O446" s="2" t="s">
        <v>188</v>
      </c>
      <c r="P446" s="128">
        <v>1.5666055227802289</v>
      </c>
      <c r="Q446" s="128" t="s">
        <v>203</v>
      </c>
      <c r="R446" s="6" t="s">
        <v>183</v>
      </c>
      <c r="S446" s="2" t="s">
        <v>184</v>
      </c>
      <c r="T446" s="2" t="s">
        <v>184</v>
      </c>
      <c r="U446">
        <v>25</v>
      </c>
      <c r="V446">
        <v>0</v>
      </c>
      <c r="W446">
        <v>0</v>
      </c>
      <c r="X446" t="s">
        <v>184</v>
      </c>
      <c r="Y446" s="2" t="s">
        <v>184</v>
      </c>
      <c r="Z446" s="2" t="s">
        <v>183</v>
      </c>
      <c r="AA446" s="2" t="s">
        <v>184</v>
      </c>
      <c r="AB446">
        <v>5</v>
      </c>
      <c r="AC446">
        <v>0</v>
      </c>
      <c r="AD446">
        <v>0</v>
      </c>
      <c r="AE446" s="2" t="s">
        <v>183</v>
      </c>
      <c r="AF446" s="2" t="s">
        <v>184</v>
      </c>
      <c r="AG446" s="2" t="s">
        <v>183</v>
      </c>
      <c r="AH446" t="s">
        <v>82</v>
      </c>
      <c r="AI446" s="8" t="s">
        <v>183</v>
      </c>
      <c r="AJ446" s="9" t="s">
        <v>183</v>
      </c>
    </row>
    <row r="447" spans="1:36" hidden="1" x14ac:dyDescent="0.3">
      <c r="A447" s="3" t="s">
        <v>7</v>
      </c>
      <c r="B447">
        <v>118153</v>
      </c>
      <c r="C447">
        <v>446</v>
      </c>
      <c r="D447" t="s">
        <v>181</v>
      </c>
      <c r="E447" s="2" t="s">
        <v>183</v>
      </c>
      <c r="F447" s="2" t="s">
        <v>184</v>
      </c>
      <c r="G447" s="2" t="s">
        <v>183</v>
      </c>
      <c r="H447" s="3" t="s">
        <v>183</v>
      </c>
      <c r="I447" s="2" t="s">
        <v>16</v>
      </c>
      <c r="J447" s="2" t="s">
        <v>16</v>
      </c>
      <c r="K447" s="8" t="s">
        <v>183</v>
      </c>
      <c r="L447" s="2" t="s">
        <v>61</v>
      </c>
      <c r="M447" s="2"/>
      <c r="N447" t="s">
        <v>187</v>
      </c>
      <c r="O447" s="2" t="s">
        <v>189</v>
      </c>
      <c r="P447" s="128">
        <v>1.0444170627236988</v>
      </c>
      <c r="Q447" s="128" t="s">
        <v>201</v>
      </c>
      <c r="R447" s="7" t="s">
        <v>183</v>
      </c>
      <c r="S447" s="2" t="s">
        <v>183</v>
      </c>
      <c r="T447" s="2" t="s">
        <v>183</v>
      </c>
      <c r="U447">
        <v>40</v>
      </c>
      <c r="V447">
        <v>0</v>
      </c>
      <c r="W447">
        <v>48</v>
      </c>
      <c r="X447" t="s">
        <v>183</v>
      </c>
      <c r="Y447" s="2" t="s">
        <v>184</v>
      </c>
      <c r="Z447" s="2" t="s">
        <v>184</v>
      </c>
      <c r="AA447" s="2" t="s">
        <v>183</v>
      </c>
      <c r="AB447">
        <v>22</v>
      </c>
      <c r="AC447">
        <v>14</v>
      </c>
      <c r="AD447">
        <v>6</v>
      </c>
      <c r="AE447" s="2" t="s">
        <v>183</v>
      </c>
      <c r="AF447" s="2" t="s">
        <v>183</v>
      </c>
      <c r="AG447" s="2" t="s">
        <v>184</v>
      </c>
      <c r="AH447" t="s">
        <v>83</v>
      </c>
      <c r="AI447" s="8" t="s">
        <v>183</v>
      </c>
      <c r="AJ447" s="9" t="s">
        <v>184</v>
      </c>
    </row>
    <row r="448" spans="1:36" hidden="1" x14ac:dyDescent="0.3">
      <c r="A448" s="3" t="s">
        <v>7</v>
      </c>
      <c r="B448">
        <v>118158</v>
      </c>
      <c r="C448">
        <v>447</v>
      </c>
      <c r="D448" t="s">
        <v>182</v>
      </c>
      <c r="E448" s="2" t="s">
        <v>184</v>
      </c>
      <c r="F448" s="2" t="s">
        <v>184</v>
      </c>
      <c r="G448" s="2" t="s">
        <v>184</v>
      </c>
      <c r="H448" s="3" t="s">
        <v>183</v>
      </c>
      <c r="I448" s="2" t="s">
        <v>15</v>
      </c>
      <c r="J448" s="2" t="s">
        <v>15</v>
      </c>
      <c r="K448" s="8" t="s">
        <v>183</v>
      </c>
      <c r="L448" s="2" t="s">
        <v>60</v>
      </c>
      <c r="M448" s="2"/>
      <c r="N448" t="s">
        <v>186</v>
      </c>
      <c r="O448" s="3" t="s">
        <v>188</v>
      </c>
      <c r="P448" s="130">
        <v>-1.6943219211650211</v>
      </c>
      <c r="Q448" s="130" t="s">
        <v>201</v>
      </c>
      <c r="R448" s="7" t="s">
        <v>185</v>
      </c>
      <c r="S448" s="2" t="s">
        <v>184</v>
      </c>
      <c r="T448" s="2" t="s">
        <v>184</v>
      </c>
      <c r="U448">
        <v>67</v>
      </c>
      <c r="V448">
        <v>0</v>
      </c>
      <c r="W448">
        <v>26</v>
      </c>
      <c r="X448" t="s">
        <v>184</v>
      </c>
      <c r="Y448" s="2" t="s">
        <v>184</v>
      </c>
      <c r="Z448" s="2" t="s">
        <v>184</v>
      </c>
      <c r="AA448" s="2" t="s">
        <v>184</v>
      </c>
      <c r="AB448">
        <v>29</v>
      </c>
      <c r="AC448">
        <v>15</v>
      </c>
      <c r="AD448">
        <v>0</v>
      </c>
      <c r="AE448" s="2" t="s">
        <v>184</v>
      </c>
      <c r="AF448" s="2" t="s">
        <v>184</v>
      </c>
      <c r="AG448" s="2" t="s">
        <v>183</v>
      </c>
      <c r="AH448" t="s">
        <v>83</v>
      </c>
      <c r="AI448" s="8" t="s">
        <v>183</v>
      </c>
      <c r="AJ448" s="1" t="s">
        <v>183</v>
      </c>
    </row>
    <row r="449" spans="1:36" hidden="1" x14ac:dyDescent="0.3">
      <c r="A449" s="2" t="s">
        <v>8</v>
      </c>
      <c r="B449">
        <v>118210</v>
      </c>
      <c r="C449">
        <v>448</v>
      </c>
      <c r="D449" t="s">
        <v>181</v>
      </c>
      <c r="E449" s="2" t="s">
        <v>184</v>
      </c>
      <c r="F449" s="2" t="s">
        <v>184</v>
      </c>
      <c r="G449" s="2" t="s">
        <v>184</v>
      </c>
      <c r="H449" s="3" t="s">
        <v>183</v>
      </c>
      <c r="I449" s="2" t="s">
        <v>13</v>
      </c>
      <c r="J449" s="2" t="s">
        <v>12</v>
      </c>
      <c r="K449" s="8" t="s">
        <v>183</v>
      </c>
      <c r="L449" s="2"/>
      <c r="M449" s="2" t="s">
        <v>60</v>
      </c>
      <c r="N449" t="s">
        <v>187</v>
      </c>
      <c r="O449" s="2" t="s">
        <v>188</v>
      </c>
      <c r="P449" s="128">
        <v>1.1103040365258898</v>
      </c>
      <c r="Q449" s="128" t="s">
        <v>201</v>
      </c>
      <c r="R449" s="6" t="s">
        <v>184</v>
      </c>
      <c r="S449" s="2" t="s">
        <v>183</v>
      </c>
      <c r="T449" s="2" t="s">
        <v>184</v>
      </c>
      <c r="U449">
        <v>9</v>
      </c>
      <c r="V449">
        <v>0</v>
      </c>
      <c r="W449">
        <v>0</v>
      </c>
      <c r="X449" t="s">
        <v>183</v>
      </c>
      <c r="Y449" s="2" t="s">
        <v>184</v>
      </c>
      <c r="Z449" s="2" t="s">
        <v>184</v>
      </c>
      <c r="AA449" s="2" t="s">
        <v>184</v>
      </c>
      <c r="AB449">
        <v>2</v>
      </c>
      <c r="AC449">
        <v>0</v>
      </c>
      <c r="AD449">
        <v>0</v>
      </c>
      <c r="AE449" s="2" t="s">
        <v>184</v>
      </c>
      <c r="AF449" s="2" t="s">
        <v>184</v>
      </c>
      <c r="AG449" s="2" t="s">
        <v>184</v>
      </c>
      <c r="AH449" t="s">
        <v>84</v>
      </c>
      <c r="AI449" s="8" t="s">
        <v>183</v>
      </c>
      <c r="AJ449" s="1" t="s">
        <v>184</v>
      </c>
    </row>
    <row r="450" spans="1:36" x14ac:dyDescent="0.3">
      <c r="A450" s="2" t="s">
        <v>8</v>
      </c>
      <c r="B450">
        <v>118213</v>
      </c>
      <c r="C450">
        <v>449</v>
      </c>
      <c r="D450" t="s">
        <v>182</v>
      </c>
      <c r="E450" s="2" t="s">
        <v>184</v>
      </c>
      <c r="F450" s="2" t="s">
        <v>184</v>
      </c>
      <c r="G450" s="2" t="s">
        <v>184</v>
      </c>
      <c r="H450" s="3" t="s">
        <v>183</v>
      </c>
      <c r="I450" s="2" t="s">
        <v>12</v>
      </c>
      <c r="J450" s="2" t="s">
        <v>12</v>
      </c>
      <c r="K450" s="8" t="s">
        <v>183</v>
      </c>
      <c r="L450" s="2"/>
      <c r="M450" s="2" t="s">
        <v>60</v>
      </c>
      <c r="N450" t="s">
        <v>186</v>
      </c>
      <c r="O450" s="2" t="s">
        <v>189</v>
      </c>
      <c r="P450" s="128">
        <v>-0.99152248277229682</v>
      </c>
      <c r="Q450" s="128" t="s">
        <v>203</v>
      </c>
      <c r="R450" s="7" t="s">
        <v>183</v>
      </c>
      <c r="S450" s="2" t="s">
        <v>184</v>
      </c>
      <c r="T450" s="2" t="s">
        <v>184</v>
      </c>
      <c r="U450">
        <v>35</v>
      </c>
      <c r="V450">
        <v>5</v>
      </c>
      <c r="W450">
        <v>58</v>
      </c>
      <c r="X450" t="s">
        <v>184</v>
      </c>
      <c r="Y450" s="2" t="s">
        <v>184</v>
      </c>
      <c r="Z450" s="2" t="s">
        <v>184</v>
      </c>
      <c r="AA450" s="2" t="s">
        <v>184</v>
      </c>
      <c r="AB450">
        <v>11</v>
      </c>
      <c r="AC450">
        <v>3</v>
      </c>
      <c r="AD450">
        <v>0</v>
      </c>
      <c r="AE450" s="2" t="s">
        <v>184</v>
      </c>
      <c r="AF450" s="2" t="s">
        <v>184</v>
      </c>
      <c r="AG450" s="2" t="s">
        <v>183</v>
      </c>
      <c r="AH450" t="s">
        <v>83</v>
      </c>
      <c r="AI450" s="8" t="s">
        <v>183</v>
      </c>
      <c r="AJ450" s="1" t="s">
        <v>184</v>
      </c>
    </row>
    <row r="451" spans="1:36" x14ac:dyDescent="0.3">
      <c r="A451" s="3" t="s">
        <v>7</v>
      </c>
      <c r="B451">
        <v>118321</v>
      </c>
      <c r="C451">
        <v>450</v>
      </c>
      <c r="D451" t="s">
        <v>181</v>
      </c>
      <c r="E451" s="2" t="s">
        <v>183</v>
      </c>
      <c r="F451" s="2" t="s">
        <v>184</v>
      </c>
      <c r="G451" s="2" t="s">
        <v>184</v>
      </c>
      <c r="H451" s="3" t="s">
        <v>183</v>
      </c>
      <c r="I451" s="2" t="s">
        <v>12</v>
      </c>
      <c r="J451" s="2" t="s">
        <v>13</v>
      </c>
      <c r="K451" s="8" t="s">
        <v>184</v>
      </c>
      <c r="L451" s="2" t="s">
        <v>162</v>
      </c>
      <c r="M451" s="2" t="s">
        <v>60</v>
      </c>
      <c r="N451" t="s">
        <v>187</v>
      </c>
      <c r="O451" s="2" t="s">
        <v>189</v>
      </c>
      <c r="P451" s="128">
        <v>-3.8692597495163423</v>
      </c>
      <c r="Q451" s="128" t="s">
        <v>203</v>
      </c>
      <c r="R451" s="7" t="s">
        <v>183</v>
      </c>
      <c r="S451" s="2" t="s">
        <v>184</v>
      </c>
      <c r="T451" s="2" t="s">
        <v>184</v>
      </c>
      <c r="U451">
        <v>0</v>
      </c>
      <c r="V451">
        <v>0</v>
      </c>
      <c r="W451">
        <v>0</v>
      </c>
      <c r="X451" t="s">
        <v>183</v>
      </c>
      <c r="Y451" s="2" t="s">
        <v>184</v>
      </c>
      <c r="Z451" s="2" t="s">
        <v>183</v>
      </c>
      <c r="AA451" s="2" t="s">
        <v>184</v>
      </c>
      <c r="AB451">
        <v>0</v>
      </c>
      <c r="AC451">
        <v>0</v>
      </c>
      <c r="AD451">
        <v>0</v>
      </c>
      <c r="AE451" s="2" t="s">
        <v>184</v>
      </c>
      <c r="AF451" s="2" t="s">
        <v>184</v>
      </c>
      <c r="AG451" s="2" t="s">
        <v>184</v>
      </c>
      <c r="AH451" t="s">
        <v>82</v>
      </c>
      <c r="AI451" t="s">
        <v>183</v>
      </c>
      <c r="AJ451" s="1" t="s">
        <v>184</v>
      </c>
    </row>
    <row r="452" spans="1:36" x14ac:dyDescent="0.3">
      <c r="A452" s="2" t="s">
        <v>8</v>
      </c>
      <c r="B452">
        <v>118345</v>
      </c>
      <c r="C452">
        <v>451</v>
      </c>
      <c r="D452" t="s">
        <v>181</v>
      </c>
      <c r="E452" s="2" t="s">
        <v>183</v>
      </c>
      <c r="F452" s="2" t="s">
        <v>184</v>
      </c>
      <c r="G452" s="2" t="s">
        <v>184</v>
      </c>
      <c r="H452" s="2" t="s">
        <v>183</v>
      </c>
      <c r="I452" s="2" t="s">
        <v>16</v>
      </c>
      <c r="J452" s="2" t="s">
        <v>14</v>
      </c>
      <c r="K452" s="8" t="s">
        <v>183</v>
      </c>
      <c r="L452" s="2" t="s">
        <v>61</v>
      </c>
      <c r="M452" s="2"/>
      <c r="N452" t="s">
        <v>187</v>
      </c>
      <c r="O452" s="3" t="s">
        <v>188</v>
      </c>
      <c r="P452" s="130">
        <v>-1.4240266626268745</v>
      </c>
      <c r="Q452" s="130" t="s">
        <v>203</v>
      </c>
      <c r="R452" s="6" t="s">
        <v>183</v>
      </c>
      <c r="S452" s="2" t="s">
        <v>184</v>
      </c>
      <c r="T452" s="2" t="s">
        <v>183</v>
      </c>
      <c r="U452">
        <v>40</v>
      </c>
      <c r="V452">
        <v>24</v>
      </c>
      <c r="W452">
        <v>37</v>
      </c>
      <c r="X452" t="s">
        <v>183</v>
      </c>
      <c r="Y452" s="2" t="s">
        <v>184</v>
      </c>
      <c r="Z452" s="2" t="s">
        <v>183</v>
      </c>
      <c r="AA452" s="2" t="s">
        <v>184</v>
      </c>
      <c r="AB452">
        <v>26</v>
      </c>
      <c r="AC452">
        <v>7</v>
      </c>
      <c r="AD452">
        <v>0</v>
      </c>
      <c r="AE452" s="2" t="s">
        <v>184</v>
      </c>
      <c r="AF452" s="2" t="s">
        <v>184</v>
      </c>
      <c r="AG452" s="2" t="s">
        <v>185</v>
      </c>
      <c r="AH452" t="s">
        <v>83</v>
      </c>
      <c r="AI452" s="8" t="s">
        <v>183</v>
      </c>
      <c r="AJ452" s="1" t="s">
        <v>183</v>
      </c>
    </row>
    <row r="453" spans="1:36" hidden="1" x14ac:dyDescent="0.3">
      <c r="A453" s="2" t="s">
        <v>8</v>
      </c>
      <c r="B453">
        <v>118413</v>
      </c>
      <c r="C453">
        <v>452</v>
      </c>
      <c r="D453" t="s">
        <v>182</v>
      </c>
      <c r="E453" s="2" t="s">
        <v>184</v>
      </c>
      <c r="F453" s="2" t="s">
        <v>184</v>
      </c>
      <c r="G453" s="2" t="s">
        <v>184</v>
      </c>
      <c r="H453" s="3" t="s">
        <v>183</v>
      </c>
      <c r="I453" s="2" t="s">
        <v>15</v>
      </c>
      <c r="J453" s="2" t="s">
        <v>12</v>
      </c>
      <c r="K453" s="8" t="s">
        <v>183</v>
      </c>
      <c r="L453" s="2" t="s">
        <v>60</v>
      </c>
      <c r="M453" s="2"/>
      <c r="N453" t="s">
        <v>186</v>
      </c>
      <c r="O453" s="3" t="s">
        <v>188</v>
      </c>
      <c r="P453" s="130">
        <v>-1.4492753623188406</v>
      </c>
      <c r="Q453" s="130" t="s">
        <v>201</v>
      </c>
      <c r="R453" s="7" t="s">
        <v>185</v>
      </c>
      <c r="S453" s="2" t="s">
        <v>184</v>
      </c>
      <c r="T453" s="2" t="s">
        <v>184</v>
      </c>
      <c r="U453">
        <v>73</v>
      </c>
      <c r="V453">
        <v>60</v>
      </c>
      <c r="W453">
        <v>123</v>
      </c>
      <c r="X453" t="s">
        <v>184</v>
      </c>
      <c r="Y453" s="2" t="s">
        <v>184</v>
      </c>
      <c r="Z453" s="2" t="s">
        <v>184</v>
      </c>
      <c r="AA453" s="2" t="s">
        <v>184</v>
      </c>
      <c r="AB453">
        <v>1</v>
      </c>
      <c r="AC453">
        <v>0</v>
      </c>
      <c r="AD453">
        <v>0</v>
      </c>
      <c r="AE453" s="2" t="s">
        <v>184</v>
      </c>
      <c r="AF453" s="2" t="s">
        <v>183</v>
      </c>
      <c r="AG453" s="2" t="s">
        <v>184</v>
      </c>
      <c r="AH453" t="s">
        <v>83</v>
      </c>
      <c r="AI453" s="8" t="s">
        <v>183</v>
      </c>
      <c r="AJ453" s="9" t="s">
        <v>183</v>
      </c>
    </row>
    <row r="454" spans="1:36" x14ac:dyDescent="0.3">
      <c r="A454" s="3" t="s">
        <v>7</v>
      </c>
      <c r="B454">
        <v>118441</v>
      </c>
      <c r="C454">
        <v>453</v>
      </c>
      <c r="D454" t="s">
        <v>181</v>
      </c>
      <c r="E454" s="2" t="s">
        <v>184</v>
      </c>
      <c r="F454" s="2" t="s">
        <v>184</v>
      </c>
      <c r="G454" s="2" t="s">
        <v>184</v>
      </c>
      <c r="H454" s="3" t="s">
        <v>183</v>
      </c>
      <c r="I454" s="2" t="s">
        <v>13</v>
      </c>
      <c r="J454" s="2" t="s">
        <v>15</v>
      </c>
      <c r="K454" s="8" t="s">
        <v>184</v>
      </c>
      <c r="L454" s="2"/>
      <c r="M454" s="2" t="s">
        <v>60</v>
      </c>
      <c r="N454" t="s">
        <v>186</v>
      </c>
      <c r="O454" s="3" t="s">
        <v>188</v>
      </c>
      <c r="P454" s="130">
        <v>-1.7489375612945408</v>
      </c>
      <c r="Q454" s="130" t="s">
        <v>203</v>
      </c>
      <c r="R454" s="6" t="s">
        <v>185</v>
      </c>
      <c r="S454" s="2" t="s">
        <v>184</v>
      </c>
      <c r="T454" s="2" t="s">
        <v>184</v>
      </c>
      <c r="U454">
        <v>37</v>
      </c>
      <c r="V454">
        <v>13</v>
      </c>
      <c r="W454">
        <v>6</v>
      </c>
      <c r="X454" t="s">
        <v>183</v>
      </c>
      <c r="Y454" s="2" t="s">
        <v>184</v>
      </c>
      <c r="Z454" s="2" t="s">
        <v>184</v>
      </c>
      <c r="AA454" s="2" t="s">
        <v>184</v>
      </c>
      <c r="AB454">
        <v>11</v>
      </c>
      <c r="AC454">
        <v>2</v>
      </c>
      <c r="AD454">
        <v>0</v>
      </c>
      <c r="AE454" s="2" t="s">
        <v>184</v>
      </c>
      <c r="AF454" s="2" t="s">
        <v>184</v>
      </c>
      <c r="AG454" s="2" t="s">
        <v>185</v>
      </c>
      <c r="AH454" t="s">
        <v>83</v>
      </c>
      <c r="AI454" s="8" t="s">
        <v>183</v>
      </c>
      <c r="AJ454" s="9" t="s">
        <v>184</v>
      </c>
    </row>
    <row r="455" spans="1:36" x14ac:dyDescent="0.3">
      <c r="A455" s="3" t="s">
        <v>7</v>
      </c>
      <c r="B455">
        <v>118464</v>
      </c>
      <c r="C455">
        <v>454</v>
      </c>
      <c r="D455" t="s">
        <v>182</v>
      </c>
      <c r="E455" s="2" t="s">
        <v>184</v>
      </c>
      <c r="F455" s="2" t="s">
        <v>184</v>
      </c>
      <c r="G455" s="2" t="s">
        <v>184</v>
      </c>
      <c r="H455" s="3" t="s">
        <v>183</v>
      </c>
      <c r="I455" s="2" t="s">
        <v>17</v>
      </c>
      <c r="J455" s="2" t="s">
        <v>13</v>
      </c>
      <c r="K455" s="8" t="s">
        <v>183</v>
      </c>
      <c r="L455" s="2"/>
      <c r="M455" s="2" t="s">
        <v>60</v>
      </c>
      <c r="N455" t="s">
        <v>186</v>
      </c>
      <c r="O455" s="3" t="s">
        <v>189</v>
      </c>
      <c r="P455" s="130">
        <v>-0.17079419299743809</v>
      </c>
      <c r="Q455" s="130" t="s">
        <v>203</v>
      </c>
      <c r="R455" s="6" t="s">
        <v>183</v>
      </c>
      <c r="S455" s="2" t="s">
        <v>184</v>
      </c>
      <c r="T455" s="2" t="s">
        <v>184</v>
      </c>
      <c r="U455">
        <v>32</v>
      </c>
      <c r="V455">
        <v>25</v>
      </c>
      <c r="W455">
        <v>0</v>
      </c>
      <c r="X455" t="s">
        <v>184</v>
      </c>
      <c r="Y455" s="2" t="s">
        <v>184</v>
      </c>
      <c r="Z455" s="2" t="s">
        <v>184</v>
      </c>
      <c r="AA455" s="2" t="s">
        <v>184</v>
      </c>
      <c r="AB455">
        <v>4</v>
      </c>
      <c r="AC455">
        <v>0</v>
      </c>
      <c r="AD455">
        <v>0</v>
      </c>
      <c r="AE455" s="2" t="s">
        <v>184</v>
      </c>
      <c r="AF455" s="2" t="s">
        <v>185</v>
      </c>
      <c r="AG455" s="2" t="s">
        <v>185</v>
      </c>
      <c r="AH455" t="s">
        <v>82</v>
      </c>
      <c r="AI455" s="8" t="s">
        <v>184</v>
      </c>
      <c r="AJ455" s="9" t="s">
        <v>184</v>
      </c>
    </row>
    <row r="456" spans="1:36" x14ac:dyDescent="0.3">
      <c r="A456" s="3" t="s">
        <v>7</v>
      </c>
      <c r="B456">
        <v>118467</v>
      </c>
      <c r="C456">
        <v>455</v>
      </c>
      <c r="D456" t="s">
        <v>182</v>
      </c>
      <c r="E456" s="2" t="s">
        <v>184</v>
      </c>
      <c r="F456" s="2" t="s">
        <v>184</v>
      </c>
      <c r="G456" s="2" t="s">
        <v>184</v>
      </c>
      <c r="H456" s="2" t="s">
        <v>183</v>
      </c>
      <c r="I456" s="2" t="s">
        <v>13</v>
      </c>
      <c r="J456" s="2" t="s">
        <v>15</v>
      </c>
      <c r="K456" s="8" t="s">
        <v>183</v>
      </c>
      <c r="L456" s="2" t="s">
        <v>60</v>
      </c>
      <c r="M456" s="2"/>
      <c r="N456" t="s">
        <v>187</v>
      </c>
      <c r="O456" s="3" t="s">
        <v>188</v>
      </c>
      <c r="P456" s="130">
        <v>-1.4585536937037245</v>
      </c>
      <c r="Q456" s="130" t="s">
        <v>203</v>
      </c>
      <c r="R456" s="7" t="s">
        <v>183</v>
      </c>
      <c r="S456" s="2" t="s">
        <v>184</v>
      </c>
      <c r="T456" s="2" t="s">
        <v>184</v>
      </c>
      <c r="U456">
        <v>37</v>
      </c>
      <c r="V456">
        <v>0</v>
      </c>
      <c r="W456">
        <v>18</v>
      </c>
      <c r="X456" t="s">
        <v>183</v>
      </c>
      <c r="Y456" s="2" t="s">
        <v>184</v>
      </c>
      <c r="Z456" s="2" t="s">
        <v>184</v>
      </c>
      <c r="AA456" s="2" t="s">
        <v>184</v>
      </c>
      <c r="AB456">
        <v>11</v>
      </c>
      <c r="AC456">
        <v>6</v>
      </c>
      <c r="AD456">
        <v>0</v>
      </c>
      <c r="AE456" s="2" t="s">
        <v>183</v>
      </c>
      <c r="AF456" s="2" t="s">
        <v>185</v>
      </c>
      <c r="AG456" s="2" t="s">
        <v>185</v>
      </c>
      <c r="AH456" t="s">
        <v>82</v>
      </c>
      <c r="AI456" s="8" t="s">
        <v>184</v>
      </c>
      <c r="AJ456" s="9" t="s">
        <v>184</v>
      </c>
    </row>
    <row r="457" spans="1:36" x14ac:dyDescent="0.3">
      <c r="A457" s="3" t="s">
        <v>7</v>
      </c>
      <c r="B457">
        <v>118491</v>
      </c>
      <c r="C457">
        <v>456</v>
      </c>
      <c r="D457" t="s">
        <v>181</v>
      </c>
      <c r="E457" s="2" t="s">
        <v>184</v>
      </c>
      <c r="F457" s="2" t="s">
        <v>184</v>
      </c>
      <c r="G457" s="2" t="s">
        <v>184</v>
      </c>
      <c r="H457" s="3" t="s">
        <v>183</v>
      </c>
      <c r="I457" s="2" t="s">
        <v>16</v>
      </c>
      <c r="J457" s="2" t="s">
        <v>12</v>
      </c>
      <c r="K457" s="8" t="s">
        <v>183</v>
      </c>
      <c r="L457" s="2"/>
      <c r="M457" s="2" t="s">
        <v>60</v>
      </c>
      <c r="N457" t="s">
        <v>186</v>
      </c>
      <c r="O457" s="3" t="s">
        <v>188</v>
      </c>
      <c r="P457" s="130">
        <v>-0.1677617782748497</v>
      </c>
      <c r="Q457" s="130" t="s">
        <v>203</v>
      </c>
      <c r="R457" s="7" t="s">
        <v>183</v>
      </c>
      <c r="S457" s="2" t="s">
        <v>184</v>
      </c>
      <c r="T457" s="2" t="s">
        <v>184</v>
      </c>
      <c r="U457">
        <v>43</v>
      </c>
      <c r="V457">
        <v>0</v>
      </c>
      <c r="W457">
        <v>6</v>
      </c>
      <c r="X457" t="s">
        <v>184</v>
      </c>
      <c r="Y457" s="2" t="s">
        <v>184</v>
      </c>
      <c r="Z457" s="2" t="s">
        <v>183</v>
      </c>
      <c r="AA457" s="2" t="s">
        <v>184</v>
      </c>
      <c r="AB457">
        <v>3</v>
      </c>
      <c r="AC457">
        <v>0</v>
      </c>
      <c r="AD457">
        <v>0</v>
      </c>
      <c r="AE457" s="2" t="s">
        <v>184</v>
      </c>
      <c r="AF457" s="2" t="s">
        <v>184</v>
      </c>
      <c r="AG457" s="2" t="s">
        <v>183</v>
      </c>
      <c r="AH457" t="s">
        <v>83</v>
      </c>
      <c r="AI457" s="8" t="s">
        <v>183</v>
      </c>
      <c r="AJ457" s="1" t="s">
        <v>184</v>
      </c>
    </row>
    <row r="458" spans="1:36" x14ac:dyDescent="0.3">
      <c r="A458" s="3" t="s">
        <v>7</v>
      </c>
      <c r="B458">
        <v>118502</v>
      </c>
      <c r="C458">
        <v>457</v>
      </c>
      <c r="D458" t="s">
        <v>181</v>
      </c>
      <c r="E458" s="2" t="s">
        <v>184</v>
      </c>
      <c r="F458" s="2" t="s">
        <v>184</v>
      </c>
      <c r="G458" s="2" t="s">
        <v>184</v>
      </c>
      <c r="H458" s="3" t="s">
        <v>183</v>
      </c>
      <c r="I458" s="2" t="s">
        <v>16</v>
      </c>
      <c r="J458" s="2" t="s">
        <v>16</v>
      </c>
      <c r="K458" s="8" t="s">
        <v>183</v>
      </c>
      <c r="L458" s="2"/>
      <c r="M458" s="2" t="s">
        <v>60</v>
      </c>
      <c r="N458" t="s">
        <v>186</v>
      </c>
      <c r="O458" s="2" t="s">
        <v>188</v>
      </c>
      <c r="P458" s="128">
        <v>-0.12740882306099696</v>
      </c>
      <c r="Q458" s="128" t="s">
        <v>203</v>
      </c>
      <c r="R458" s="7" t="s">
        <v>183</v>
      </c>
      <c r="S458" s="2" t="s">
        <v>184</v>
      </c>
      <c r="T458" s="2" t="s">
        <v>184</v>
      </c>
      <c r="U458">
        <v>29</v>
      </c>
      <c r="V458">
        <v>9</v>
      </c>
      <c r="W458">
        <v>8</v>
      </c>
      <c r="X458" t="s">
        <v>184</v>
      </c>
      <c r="Y458" s="2" t="s">
        <v>184</v>
      </c>
      <c r="Z458" s="2" t="s">
        <v>184</v>
      </c>
      <c r="AA458" s="2" t="s">
        <v>184</v>
      </c>
      <c r="AB458">
        <v>9</v>
      </c>
      <c r="AC458">
        <v>2</v>
      </c>
      <c r="AD458">
        <v>0</v>
      </c>
      <c r="AE458" s="2" t="s">
        <v>184</v>
      </c>
      <c r="AF458" s="2" t="s">
        <v>184</v>
      </c>
      <c r="AG458" s="2" t="s">
        <v>183</v>
      </c>
      <c r="AH458" t="s">
        <v>82</v>
      </c>
      <c r="AI458" s="8" t="s">
        <v>183</v>
      </c>
      <c r="AJ458" s="1" t="s">
        <v>183</v>
      </c>
    </row>
    <row r="459" spans="1:36" x14ac:dyDescent="0.3">
      <c r="A459" s="3" t="s">
        <v>7</v>
      </c>
      <c r="B459">
        <v>118542</v>
      </c>
      <c r="C459">
        <v>458</v>
      </c>
      <c r="D459" t="s">
        <v>181</v>
      </c>
      <c r="E459" s="2" t="s">
        <v>183</v>
      </c>
      <c r="F459" s="2" t="s">
        <v>184</v>
      </c>
      <c r="G459" s="2" t="s">
        <v>184</v>
      </c>
      <c r="H459" s="2" t="s">
        <v>183</v>
      </c>
      <c r="I459" s="2" t="s">
        <v>12</v>
      </c>
      <c r="J459" s="2" t="s">
        <v>12</v>
      </c>
      <c r="K459" s="8" t="s">
        <v>183</v>
      </c>
      <c r="L459" s="2"/>
      <c r="M459" s="2" t="s">
        <v>61</v>
      </c>
      <c r="N459" t="s">
        <v>187</v>
      </c>
      <c r="O459" s="3" t="s">
        <v>188</v>
      </c>
      <c r="P459" s="130">
        <v>0.50799342596742858</v>
      </c>
      <c r="Q459" s="130" t="s">
        <v>203</v>
      </c>
      <c r="R459" s="7" t="s">
        <v>183</v>
      </c>
      <c r="S459" s="2" t="s">
        <v>184</v>
      </c>
      <c r="T459" s="2" t="s">
        <v>184</v>
      </c>
      <c r="U459">
        <v>5</v>
      </c>
      <c r="V459">
        <v>0</v>
      </c>
      <c r="W459">
        <v>7</v>
      </c>
      <c r="X459" t="s">
        <v>183</v>
      </c>
      <c r="Y459" s="2" t="s">
        <v>184</v>
      </c>
      <c r="Z459" s="2" t="s">
        <v>184</v>
      </c>
      <c r="AA459" s="2" t="s">
        <v>184</v>
      </c>
      <c r="AB459">
        <v>1</v>
      </c>
      <c r="AC459">
        <v>0</v>
      </c>
      <c r="AD459">
        <v>0</v>
      </c>
      <c r="AE459" s="2" t="s">
        <v>184</v>
      </c>
      <c r="AF459" s="2" t="s">
        <v>184</v>
      </c>
      <c r="AG459" s="2" t="s">
        <v>184</v>
      </c>
      <c r="AH459" t="s">
        <v>84</v>
      </c>
      <c r="AI459" t="s">
        <v>183</v>
      </c>
      <c r="AJ459" s="1" t="s">
        <v>184</v>
      </c>
    </row>
    <row r="460" spans="1:36" x14ac:dyDescent="0.3">
      <c r="A460" s="3" t="s">
        <v>7</v>
      </c>
      <c r="B460">
        <v>118577</v>
      </c>
      <c r="C460">
        <v>459</v>
      </c>
      <c r="D460" t="s">
        <v>182</v>
      </c>
      <c r="E460" s="2" t="s">
        <v>184</v>
      </c>
      <c r="F460" s="2" t="s">
        <v>184</v>
      </c>
      <c r="G460" s="2" t="s">
        <v>184</v>
      </c>
      <c r="H460" s="3" t="s">
        <v>183</v>
      </c>
      <c r="I460" s="2" t="s">
        <v>15</v>
      </c>
      <c r="J460" s="2" t="s">
        <v>14</v>
      </c>
      <c r="K460" s="8" t="s">
        <v>183</v>
      </c>
      <c r="L460" s="2"/>
      <c r="M460" s="2" t="s">
        <v>60</v>
      </c>
      <c r="N460" t="s">
        <v>187</v>
      </c>
      <c r="O460" s="3" t="s">
        <v>189</v>
      </c>
      <c r="P460" s="130">
        <v>-1.6083843519767562</v>
      </c>
      <c r="Q460" s="130" t="s">
        <v>203</v>
      </c>
      <c r="R460" s="6" t="s">
        <v>183</v>
      </c>
      <c r="S460" s="2" t="s">
        <v>183</v>
      </c>
      <c r="T460" s="2" t="s">
        <v>184</v>
      </c>
      <c r="U460">
        <v>0</v>
      </c>
      <c r="V460">
        <v>0</v>
      </c>
      <c r="W460">
        <v>2</v>
      </c>
      <c r="X460" t="s">
        <v>184</v>
      </c>
      <c r="Y460" s="2" t="s">
        <v>183</v>
      </c>
      <c r="Z460" s="2" t="s">
        <v>184</v>
      </c>
      <c r="AA460" s="2" t="s">
        <v>184</v>
      </c>
      <c r="AB460">
        <v>0</v>
      </c>
      <c r="AC460">
        <v>0</v>
      </c>
      <c r="AD460">
        <v>0</v>
      </c>
      <c r="AE460" s="2" t="s">
        <v>183</v>
      </c>
      <c r="AF460" s="2" t="s">
        <v>185</v>
      </c>
      <c r="AG460" s="2" t="s">
        <v>185</v>
      </c>
      <c r="AH460" t="s">
        <v>82</v>
      </c>
      <c r="AI460" t="s">
        <v>184</v>
      </c>
      <c r="AJ460" s="1" t="s">
        <v>184</v>
      </c>
    </row>
    <row r="461" spans="1:36" x14ac:dyDescent="0.3">
      <c r="A461" s="2" t="s">
        <v>8</v>
      </c>
      <c r="B461">
        <v>118660</v>
      </c>
      <c r="C461">
        <v>460</v>
      </c>
      <c r="D461" t="s">
        <v>182</v>
      </c>
      <c r="E461" s="2" t="s">
        <v>184</v>
      </c>
      <c r="F461" s="2" t="s">
        <v>184</v>
      </c>
      <c r="G461" s="2" t="s">
        <v>184</v>
      </c>
      <c r="H461" s="3" t="s">
        <v>183</v>
      </c>
      <c r="I461" s="2" t="s">
        <v>15</v>
      </c>
      <c r="J461" s="2" t="s">
        <v>16</v>
      </c>
      <c r="K461" s="8" t="s">
        <v>183</v>
      </c>
      <c r="L461" s="2"/>
      <c r="M461" s="2" t="s">
        <v>60</v>
      </c>
      <c r="N461" t="s">
        <v>186</v>
      </c>
      <c r="O461" s="2" t="s">
        <v>188</v>
      </c>
      <c r="P461" s="128">
        <v>-1.0239445494643982</v>
      </c>
      <c r="Q461" s="128" t="s">
        <v>203</v>
      </c>
      <c r="R461" s="6" t="s">
        <v>184</v>
      </c>
      <c r="S461" s="2" t="s">
        <v>184</v>
      </c>
      <c r="T461" s="2" t="s">
        <v>184</v>
      </c>
      <c r="U461">
        <v>16</v>
      </c>
      <c r="V461">
        <v>21</v>
      </c>
      <c r="W461">
        <v>4</v>
      </c>
      <c r="X461" t="s">
        <v>184</v>
      </c>
      <c r="Y461" s="2" t="s">
        <v>184</v>
      </c>
      <c r="Z461" s="2" t="s">
        <v>183</v>
      </c>
      <c r="AA461" s="2" t="s">
        <v>184</v>
      </c>
      <c r="AB461">
        <v>4</v>
      </c>
      <c r="AC461">
        <v>1</v>
      </c>
      <c r="AD461">
        <v>0</v>
      </c>
      <c r="AE461" s="2" t="s">
        <v>183</v>
      </c>
      <c r="AF461" s="2" t="s">
        <v>184</v>
      </c>
      <c r="AG461" s="2" t="s">
        <v>183</v>
      </c>
      <c r="AH461" t="s">
        <v>83</v>
      </c>
      <c r="AI461" s="8" t="s">
        <v>183</v>
      </c>
      <c r="AJ461" s="1" t="s">
        <v>184</v>
      </c>
    </row>
    <row r="462" spans="1:36" x14ac:dyDescent="0.3">
      <c r="A462" s="3" t="s">
        <v>7</v>
      </c>
      <c r="B462">
        <v>118671</v>
      </c>
      <c r="C462">
        <v>461</v>
      </c>
      <c r="D462" t="s">
        <v>181</v>
      </c>
      <c r="E462" s="2" t="s">
        <v>183</v>
      </c>
      <c r="F462" s="2" t="s">
        <v>184</v>
      </c>
      <c r="G462" s="2" t="s">
        <v>184</v>
      </c>
      <c r="H462" s="3" t="s">
        <v>183</v>
      </c>
      <c r="I462" s="2" t="s">
        <v>13</v>
      </c>
      <c r="J462" s="2" t="s">
        <v>16</v>
      </c>
      <c r="K462" s="8" t="s">
        <v>183</v>
      </c>
      <c r="L462" s="2"/>
      <c r="M462" s="2" t="s">
        <v>60</v>
      </c>
      <c r="N462" t="s">
        <v>186</v>
      </c>
      <c r="O462" s="2" t="s">
        <v>189</v>
      </c>
      <c r="P462" s="128">
        <v>-0.96723721018443887</v>
      </c>
      <c r="Q462" s="128" t="s">
        <v>203</v>
      </c>
      <c r="R462" s="7" t="s">
        <v>183</v>
      </c>
      <c r="S462" s="2" t="s">
        <v>184</v>
      </c>
      <c r="T462" s="2" t="s">
        <v>184</v>
      </c>
      <c r="U462">
        <v>35</v>
      </c>
      <c r="V462">
        <v>12</v>
      </c>
      <c r="W462">
        <v>20</v>
      </c>
      <c r="X462" t="s">
        <v>184</v>
      </c>
      <c r="Y462" s="2" t="s">
        <v>184</v>
      </c>
      <c r="Z462" s="2" t="s">
        <v>183</v>
      </c>
      <c r="AA462" s="2" t="s">
        <v>184</v>
      </c>
      <c r="AB462">
        <v>15</v>
      </c>
      <c r="AC462">
        <v>6</v>
      </c>
      <c r="AD462">
        <v>0</v>
      </c>
      <c r="AE462" s="2" t="s">
        <v>184</v>
      </c>
      <c r="AF462" s="2" t="s">
        <v>184</v>
      </c>
      <c r="AG462" s="2" t="s">
        <v>183</v>
      </c>
      <c r="AH462" t="s">
        <v>82</v>
      </c>
      <c r="AI462" s="8" t="s">
        <v>183</v>
      </c>
      <c r="AJ462" s="9" t="s">
        <v>183</v>
      </c>
    </row>
    <row r="463" spans="1:36" x14ac:dyDescent="0.3">
      <c r="A463" s="3" t="s">
        <v>7</v>
      </c>
      <c r="B463">
        <v>118750</v>
      </c>
      <c r="C463">
        <v>462</v>
      </c>
      <c r="D463" t="s">
        <v>181</v>
      </c>
      <c r="E463" s="2" t="s">
        <v>184</v>
      </c>
      <c r="F463" s="2" t="s">
        <v>184</v>
      </c>
      <c r="G463" s="2" t="s">
        <v>184</v>
      </c>
      <c r="H463" s="3" t="s">
        <v>184</v>
      </c>
      <c r="I463" s="2" t="s">
        <v>13</v>
      </c>
      <c r="J463" s="2" t="s">
        <v>12</v>
      </c>
      <c r="K463" s="8" t="s">
        <v>184</v>
      </c>
      <c r="L463" s="2"/>
      <c r="M463" s="2" t="s">
        <v>61</v>
      </c>
      <c r="N463" t="s">
        <v>186</v>
      </c>
      <c r="O463" s="2" t="s">
        <v>189</v>
      </c>
      <c r="P463" s="128">
        <v>5.2173913043478258E-2</v>
      </c>
      <c r="Q463" s="128" t="s">
        <v>203</v>
      </c>
      <c r="R463" s="7" t="s">
        <v>184</v>
      </c>
      <c r="S463" s="2" t="s">
        <v>184</v>
      </c>
      <c r="T463" s="2" t="s">
        <v>184</v>
      </c>
      <c r="U463">
        <v>0</v>
      </c>
      <c r="V463">
        <v>0</v>
      </c>
      <c r="W463">
        <v>4</v>
      </c>
      <c r="X463" t="s">
        <v>184</v>
      </c>
      <c r="Y463" s="2" t="s">
        <v>184</v>
      </c>
      <c r="Z463" s="2" t="s">
        <v>183</v>
      </c>
      <c r="AA463" s="2" t="s">
        <v>184</v>
      </c>
      <c r="AB463">
        <v>3</v>
      </c>
      <c r="AC463">
        <v>0</v>
      </c>
      <c r="AD463">
        <v>0</v>
      </c>
      <c r="AE463" s="2" t="s">
        <v>184</v>
      </c>
      <c r="AF463" s="2" t="s">
        <v>184</v>
      </c>
      <c r="AG463" s="2" t="s">
        <v>184</v>
      </c>
      <c r="AH463" t="s">
        <v>83</v>
      </c>
      <c r="AI463" t="s">
        <v>183</v>
      </c>
      <c r="AJ463" s="1" t="s">
        <v>183</v>
      </c>
    </row>
    <row r="464" spans="1:36" x14ac:dyDescent="0.3">
      <c r="A464" s="3" t="s">
        <v>7</v>
      </c>
      <c r="B464">
        <v>118755</v>
      </c>
      <c r="C464">
        <v>463</v>
      </c>
      <c r="D464" t="s">
        <v>182</v>
      </c>
      <c r="E464" s="2" t="s">
        <v>183</v>
      </c>
      <c r="F464" s="2" t="s">
        <v>184</v>
      </c>
      <c r="G464" s="2" t="s">
        <v>184</v>
      </c>
      <c r="H464" s="3" t="s">
        <v>183</v>
      </c>
      <c r="I464" s="2" t="s">
        <v>12</v>
      </c>
      <c r="J464" s="2" t="s">
        <v>16</v>
      </c>
      <c r="K464" s="8" t="s">
        <v>183</v>
      </c>
      <c r="L464" s="2"/>
      <c r="M464" s="2" t="s">
        <v>60</v>
      </c>
      <c r="N464" t="s">
        <v>186</v>
      </c>
      <c r="O464" s="2" t="s">
        <v>188</v>
      </c>
      <c r="P464" s="128">
        <v>-0.81915563957151849</v>
      </c>
      <c r="Q464" s="128" t="s">
        <v>203</v>
      </c>
      <c r="R464" s="6" t="s">
        <v>185</v>
      </c>
      <c r="S464" s="2" t="s">
        <v>184</v>
      </c>
      <c r="T464" s="2" t="s">
        <v>184</v>
      </c>
      <c r="U464">
        <v>12</v>
      </c>
      <c r="V464">
        <v>3</v>
      </c>
      <c r="W464">
        <v>0</v>
      </c>
      <c r="X464" t="s">
        <v>184</v>
      </c>
      <c r="Y464" s="2" t="s">
        <v>184</v>
      </c>
      <c r="Z464" s="2" t="s">
        <v>184</v>
      </c>
      <c r="AA464" s="2" t="s">
        <v>184</v>
      </c>
      <c r="AB464">
        <v>3</v>
      </c>
      <c r="AC464">
        <v>1</v>
      </c>
      <c r="AD464">
        <v>0</v>
      </c>
      <c r="AE464" s="2" t="s">
        <v>184</v>
      </c>
      <c r="AF464" s="2" t="s">
        <v>184</v>
      </c>
      <c r="AG464" s="2" t="s">
        <v>184</v>
      </c>
      <c r="AH464" t="s">
        <v>83</v>
      </c>
      <c r="AI464" s="8" t="s">
        <v>183</v>
      </c>
      <c r="AJ464" s="9" t="s">
        <v>184</v>
      </c>
    </row>
    <row r="465" spans="1:36" x14ac:dyDescent="0.3">
      <c r="A465" s="3" t="s">
        <v>7</v>
      </c>
      <c r="B465">
        <v>118763</v>
      </c>
      <c r="C465">
        <v>464</v>
      </c>
      <c r="D465" t="s">
        <v>182</v>
      </c>
      <c r="E465" s="2" t="s">
        <v>183</v>
      </c>
      <c r="F465" s="2" t="s">
        <v>184</v>
      </c>
      <c r="G465" s="2" t="s">
        <v>184</v>
      </c>
      <c r="H465" s="3" t="s">
        <v>183</v>
      </c>
      <c r="I465" s="2" t="s">
        <v>15</v>
      </c>
      <c r="J465" s="2" t="s">
        <v>16</v>
      </c>
      <c r="K465" s="8" t="s">
        <v>183</v>
      </c>
      <c r="L465" s="2" t="s">
        <v>162</v>
      </c>
      <c r="M465" s="2" t="s">
        <v>60</v>
      </c>
      <c r="N465" t="s">
        <v>186</v>
      </c>
      <c r="O465" s="2" t="s">
        <v>189</v>
      </c>
      <c r="P465" s="128">
        <v>-2.5865456753956626</v>
      </c>
      <c r="Q465" s="128" t="s">
        <v>203</v>
      </c>
      <c r="R465" s="6" t="s">
        <v>183</v>
      </c>
      <c r="S465" s="2" t="s">
        <v>184</v>
      </c>
      <c r="T465" s="2" t="s">
        <v>183</v>
      </c>
      <c r="U465">
        <v>12</v>
      </c>
      <c r="V465">
        <v>0</v>
      </c>
      <c r="W465">
        <v>1</v>
      </c>
      <c r="X465" t="s">
        <v>184</v>
      </c>
      <c r="Y465" s="2" t="s">
        <v>184</v>
      </c>
      <c r="Z465" s="2" t="s">
        <v>183</v>
      </c>
      <c r="AA465" s="2" t="s">
        <v>183</v>
      </c>
      <c r="AB465">
        <v>5</v>
      </c>
      <c r="AC465">
        <v>0</v>
      </c>
      <c r="AD465">
        <v>0</v>
      </c>
      <c r="AE465" s="2" t="s">
        <v>183</v>
      </c>
      <c r="AF465" s="2" t="s">
        <v>184</v>
      </c>
      <c r="AG465" s="2" t="s">
        <v>184</v>
      </c>
      <c r="AH465" t="s">
        <v>83</v>
      </c>
      <c r="AI465" s="8" t="s">
        <v>183</v>
      </c>
      <c r="AJ465" s="1" t="s">
        <v>183</v>
      </c>
    </row>
    <row r="466" spans="1:36" x14ac:dyDescent="0.3">
      <c r="A466" s="3" t="s">
        <v>7</v>
      </c>
      <c r="B466">
        <v>118775</v>
      </c>
      <c r="C466">
        <v>465</v>
      </c>
      <c r="D466" t="s">
        <v>181</v>
      </c>
      <c r="E466" s="2" t="s">
        <v>183</v>
      </c>
      <c r="F466" s="2" t="s">
        <v>184</v>
      </c>
      <c r="G466" s="2" t="s">
        <v>184</v>
      </c>
      <c r="H466" s="2" t="s">
        <v>183</v>
      </c>
      <c r="I466" s="2" t="s">
        <v>16</v>
      </c>
      <c r="J466" s="2" t="s">
        <v>16</v>
      </c>
      <c r="K466" s="8" t="s">
        <v>183</v>
      </c>
      <c r="L466" s="2" t="s">
        <v>162</v>
      </c>
      <c r="M466" s="2" t="s">
        <v>60</v>
      </c>
      <c r="N466" t="s">
        <v>186</v>
      </c>
      <c r="O466" s="2" t="s">
        <v>188</v>
      </c>
      <c r="P466" s="128">
        <v>-2.5310947528737713</v>
      </c>
      <c r="Q466" s="128" t="s">
        <v>203</v>
      </c>
      <c r="R466" s="6" t="s">
        <v>184</v>
      </c>
      <c r="S466" s="2" t="s">
        <v>184</v>
      </c>
      <c r="T466" s="2" t="s">
        <v>183</v>
      </c>
      <c r="U466">
        <v>10</v>
      </c>
      <c r="V466">
        <v>0</v>
      </c>
      <c r="W466">
        <v>4</v>
      </c>
      <c r="X466" t="s">
        <v>184</v>
      </c>
      <c r="Y466" s="2" t="s">
        <v>184</v>
      </c>
      <c r="Z466" s="2" t="s">
        <v>183</v>
      </c>
      <c r="AA466" s="2" t="s">
        <v>184</v>
      </c>
      <c r="AB466">
        <v>6</v>
      </c>
      <c r="AC466">
        <v>3</v>
      </c>
      <c r="AD466">
        <v>0</v>
      </c>
      <c r="AE466" s="2" t="s">
        <v>184</v>
      </c>
      <c r="AF466" s="2" t="s">
        <v>184</v>
      </c>
      <c r="AG466" s="2" t="s">
        <v>183</v>
      </c>
      <c r="AH466" t="s">
        <v>83</v>
      </c>
      <c r="AI466" s="8" t="s">
        <v>183</v>
      </c>
      <c r="AJ466" s="9" t="s">
        <v>183</v>
      </c>
    </row>
    <row r="467" spans="1:36" x14ac:dyDescent="0.3">
      <c r="A467" s="3" t="s">
        <v>7</v>
      </c>
      <c r="B467">
        <v>118784</v>
      </c>
      <c r="C467">
        <v>466</v>
      </c>
      <c r="D467" t="s">
        <v>181</v>
      </c>
      <c r="E467" s="2" t="s">
        <v>184</v>
      </c>
      <c r="F467" s="2" t="s">
        <v>184</v>
      </c>
      <c r="G467" s="2" t="s">
        <v>183</v>
      </c>
      <c r="H467" s="3" t="s">
        <v>183</v>
      </c>
      <c r="I467" s="2" t="s">
        <v>17</v>
      </c>
      <c r="J467" s="2" t="s">
        <v>12</v>
      </c>
      <c r="K467" s="8" t="s">
        <v>183</v>
      </c>
      <c r="L467" s="2" t="s">
        <v>60</v>
      </c>
      <c r="M467" s="2"/>
      <c r="N467" t="s">
        <v>187</v>
      </c>
      <c r="O467" s="2" t="s">
        <v>189</v>
      </c>
      <c r="P467" s="128">
        <v>1.4473759188557751</v>
      </c>
      <c r="Q467" s="128" t="s">
        <v>203</v>
      </c>
      <c r="R467" s="7" t="s">
        <v>183</v>
      </c>
      <c r="S467" s="2" t="s">
        <v>183</v>
      </c>
      <c r="T467" s="2" t="s">
        <v>184</v>
      </c>
      <c r="U467">
        <v>16</v>
      </c>
      <c r="V467">
        <v>2</v>
      </c>
      <c r="W467">
        <v>17</v>
      </c>
      <c r="X467" t="s">
        <v>184</v>
      </c>
      <c r="Y467" s="2" t="s">
        <v>183</v>
      </c>
      <c r="Z467" s="2" t="s">
        <v>184</v>
      </c>
      <c r="AA467" s="2" t="s">
        <v>184</v>
      </c>
      <c r="AB467">
        <v>2</v>
      </c>
      <c r="AC467">
        <v>0</v>
      </c>
      <c r="AD467">
        <v>0</v>
      </c>
      <c r="AE467" s="2" t="s">
        <v>183</v>
      </c>
      <c r="AF467" s="2" t="s">
        <v>184</v>
      </c>
      <c r="AG467" s="2" t="s">
        <v>184</v>
      </c>
      <c r="AH467" t="s">
        <v>83</v>
      </c>
      <c r="AI467" s="8" t="s">
        <v>183</v>
      </c>
      <c r="AJ467" s="1" t="s">
        <v>183</v>
      </c>
    </row>
    <row r="468" spans="1:36" hidden="1" x14ac:dyDescent="0.3">
      <c r="A468" s="2" t="s">
        <v>8</v>
      </c>
      <c r="B468">
        <v>118804</v>
      </c>
      <c r="C468">
        <v>467</v>
      </c>
      <c r="D468" t="s">
        <v>181</v>
      </c>
      <c r="E468" s="2" t="s">
        <v>184</v>
      </c>
      <c r="F468" s="2" t="s">
        <v>184</v>
      </c>
      <c r="G468" s="2" t="s">
        <v>184</v>
      </c>
      <c r="H468" s="2" t="s">
        <v>183</v>
      </c>
      <c r="I468" s="2" t="s">
        <v>16</v>
      </c>
      <c r="J468" s="2" t="s">
        <v>12</v>
      </c>
      <c r="K468" s="8" t="s">
        <v>183</v>
      </c>
      <c r="L468" s="2" t="s">
        <v>162</v>
      </c>
      <c r="M468" s="2" t="s">
        <v>60</v>
      </c>
      <c r="N468" t="s">
        <v>186</v>
      </c>
      <c r="O468" s="2" t="s">
        <v>188</v>
      </c>
      <c r="P468" s="128">
        <v>-2.5100851636037649</v>
      </c>
      <c r="Q468" s="128" t="s">
        <v>201</v>
      </c>
      <c r="R468" s="6" t="s">
        <v>184</v>
      </c>
      <c r="S468" s="2" t="s">
        <v>184</v>
      </c>
      <c r="T468" s="2" t="s">
        <v>183</v>
      </c>
      <c r="U468">
        <v>64</v>
      </c>
      <c r="V468">
        <v>0</v>
      </c>
      <c r="W468">
        <v>0</v>
      </c>
      <c r="X468" t="s">
        <v>184</v>
      </c>
      <c r="Y468" s="2" t="s">
        <v>184</v>
      </c>
      <c r="Z468" s="2" t="s">
        <v>183</v>
      </c>
      <c r="AA468" s="2" t="s">
        <v>184</v>
      </c>
      <c r="AB468">
        <v>0</v>
      </c>
      <c r="AC468">
        <v>0</v>
      </c>
      <c r="AD468">
        <v>0</v>
      </c>
      <c r="AE468" s="2" t="s">
        <v>184</v>
      </c>
      <c r="AF468" s="2" t="s">
        <v>185</v>
      </c>
      <c r="AG468" s="2" t="s">
        <v>185</v>
      </c>
      <c r="AH468" t="s">
        <v>83</v>
      </c>
      <c r="AI468" s="8" t="s">
        <v>184</v>
      </c>
      <c r="AJ468" s="1" t="s">
        <v>184</v>
      </c>
    </row>
    <row r="469" spans="1:36" x14ac:dyDescent="0.3">
      <c r="A469" s="3" t="s">
        <v>7</v>
      </c>
      <c r="B469">
        <v>118811</v>
      </c>
      <c r="C469">
        <v>468</v>
      </c>
      <c r="D469" t="s">
        <v>182</v>
      </c>
      <c r="E469" s="2" t="s">
        <v>183</v>
      </c>
      <c r="F469" s="2" t="s">
        <v>184</v>
      </c>
      <c r="G469" s="2" t="s">
        <v>184</v>
      </c>
      <c r="H469" s="3" t="s">
        <v>183</v>
      </c>
      <c r="I469" s="2" t="s">
        <v>12</v>
      </c>
      <c r="J469" s="2" t="s">
        <v>12</v>
      </c>
      <c r="K469" s="8" t="s">
        <v>183</v>
      </c>
      <c r="L469" s="2"/>
      <c r="M469" s="2" t="s">
        <v>60</v>
      </c>
      <c r="N469" t="s">
        <v>187</v>
      </c>
      <c r="O469" s="3" t="s">
        <v>189</v>
      </c>
      <c r="P469" s="130">
        <v>-0.34656584751102709</v>
      </c>
      <c r="Q469" s="130" t="s">
        <v>203</v>
      </c>
      <c r="R469" s="7" t="s">
        <v>183</v>
      </c>
      <c r="S469" s="2" t="s">
        <v>183</v>
      </c>
      <c r="T469" s="2" t="s">
        <v>184</v>
      </c>
      <c r="U469">
        <v>35</v>
      </c>
      <c r="V469">
        <v>0</v>
      </c>
      <c r="W469">
        <v>2</v>
      </c>
      <c r="X469" t="s">
        <v>184</v>
      </c>
      <c r="Y469" s="2" t="s">
        <v>184</v>
      </c>
      <c r="Z469" s="2" t="s">
        <v>184</v>
      </c>
      <c r="AA469" s="2" t="s">
        <v>183</v>
      </c>
      <c r="AB469">
        <v>6</v>
      </c>
      <c r="AC469">
        <v>0</v>
      </c>
      <c r="AD469">
        <v>0</v>
      </c>
      <c r="AE469" s="2" t="s">
        <v>184</v>
      </c>
      <c r="AF469" s="2" t="s">
        <v>184</v>
      </c>
      <c r="AG469" s="2" t="s">
        <v>184</v>
      </c>
      <c r="AH469" t="s">
        <v>84</v>
      </c>
      <c r="AI469" s="8" t="s">
        <v>183</v>
      </c>
      <c r="AJ469" s="1" t="s">
        <v>184</v>
      </c>
    </row>
    <row r="470" spans="1:36" x14ac:dyDescent="0.3">
      <c r="A470" s="3" t="s">
        <v>7</v>
      </c>
      <c r="B470">
        <v>118832</v>
      </c>
      <c r="C470">
        <v>469</v>
      </c>
      <c r="D470" t="s">
        <v>181</v>
      </c>
      <c r="E470" s="2" t="s">
        <v>184</v>
      </c>
      <c r="F470" s="2" t="s">
        <v>184</v>
      </c>
      <c r="G470" s="2" t="s">
        <v>184</v>
      </c>
      <c r="H470" s="3" t="s">
        <v>183</v>
      </c>
      <c r="I470" s="2" t="s">
        <v>12</v>
      </c>
      <c r="J470" s="2" t="s">
        <v>16</v>
      </c>
      <c r="K470" s="8" t="s">
        <v>184</v>
      </c>
      <c r="L470" s="2"/>
      <c r="M470" s="2" t="s">
        <v>60</v>
      </c>
      <c r="N470" t="s">
        <v>186</v>
      </c>
      <c r="O470" s="2" t="s">
        <v>189</v>
      </c>
      <c r="P470" s="128">
        <v>-1.4374154984700775</v>
      </c>
      <c r="Q470" s="128" t="s">
        <v>203</v>
      </c>
      <c r="R470" s="7" t="s">
        <v>185</v>
      </c>
      <c r="S470" s="2" t="s">
        <v>184</v>
      </c>
      <c r="T470" s="2" t="s">
        <v>184</v>
      </c>
      <c r="U470">
        <v>20</v>
      </c>
      <c r="V470">
        <v>13</v>
      </c>
      <c r="W470">
        <v>15</v>
      </c>
      <c r="X470" t="s">
        <v>183</v>
      </c>
      <c r="Y470" s="2" t="s">
        <v>184</v>
      </c>
      <c r="Z470" s="2" t="s">
        <v>184</v>
      </c>
      <c r="AA470" s="2" t="s">
        <v>184</v>
      </c>
      <c r="AB470">
        <v>8</v>
      </c>
      <c r="AC470">
        <v>6</v>
      </c>
      <c r="AD470">
        <v>0</v>
      </c>
      <c r="AE470" s="2" t="s">
        <v>184</v>
      </c>
      <c r="AF470" s="2" t="s">
        <v>184</v>
      </c>
      <c r="AG470" s="2" t="s">
        <v>184</v>
      </c>
      <c r="AH470" t="s">
        <v>84</v>
      </c>
      <c r="AI470" s="8" t="s">
        <v>183</v>
      </c>
      <c r="AJ470" s="1" t="s">
        <v>184</v>
      </c>
    </row>
    <row r="471" spans="1:36" hidden="1" x14ac:dyDescent="0.3">
      <c r="A471" s="3" t="s">
        <v>7</v>
      </c>
      <c r="B471">
        <v>118890</v>
      </c>
      <c r="C471">
        <v>470</v>
      </c>
      <c r="D471" t="s">
        <v>182</v>
      </c>
      <c r="E471" s="2" t="s">
        <v>184</v>
      </c>
      <c r="F471" s="2" t="s">
        <v>184</v>
      </c>
      <c r="G471" s="2" t="s">
        <v>184</v>
      </c>
      <c r="H471" s="3" t="s">
        <v>183</v>
      </c>
      <c r="I471" s="2" t="s">
        <v>15</v>
      </c>
      <c r="J471" s="2" t="s">
        <v>13</v>
      </c>
      <c r="K471" s="8" t="s">
        <v>183</v>
      </c>
      <c r="L471" s="2" t="s">
        <v>61</v>
      </c>
      <c r="M471" s="2"/>
      <c r="N471" t="s">
        <v>186</v>
      </c>
      <c r="O471" s="2" t="s">
        <v>188</v>
      </c>
      <c r="P471" s="128">
        <v>0.35515838918485415</v>
      </c>
      <c r="Q471" s="128" t="s">
        <v>201</v>
      </c>
      <c r="R471" s="7" t="s">
        <v>185</v>
      </c>
      <c r="S471" s="2" t="s">
        <v>184</v>
      </c>
      <c r="T471" s="2" t="s">
        <v>184</v>
      </c>
      <c r="U471">
        <v>0</v>
      </c>
      <c r="V471">
        <v>0</v>
      </c>
      <c r="W471">
        <v>2</v>
      </c>
      <c r="X471" t="s">
        <v>183</v>
      </c>
      <c r="Y471" s="2" t="s">
        <v>184</v>
      </c>
      <c r="Z471" s="2" t="s">
        <v>184</v>
      </c>
      <c r="AA471" s="2" t="s">
        <v>184</v>
      </c>
      <c r="AB471">
        <v>4</v>
      </c>
      <c r="AC471">
        <v>2</v>
      </c>
      <c r="AD471">
        <v>0</v>
      </c>
      <c r="AE471" s="2" t="s">
        <v>184</v>
      </c>
      <c r="AF471" s="2" t="s">
        <v>184</v>
      </c>
      <c r="AG471" s="2" t="s">
        <v>184</v>
      </c>
      <c r="AH471" t="s">
        <v>83</v>
      </c>
      <c r="AI471" t="s">
        <v>183</v>
      </c>
      <c r="AJ471" s="1" t="s">
        <v>183</v>
      </c>
    </row>
    <row r="472" spans="1:36" hidden="1" x14ac:dyDescent="0.3">
      <c r="A472" s="3" t="s">
        <v>7</v>
      </c>
      <c r="B472">
        <v>118894</v>
      </c>
      <c r="C472">
        <v>471</v>
      </c>
      <c r="D472" t="s">
        <v>182</v>
      </c>
      <c r="E472" s="2" t="s">
        <v>184</v>
      </c>
      <c r="F472" s="2" t="s">
        <v>184</v>
      </c>
      <c r="G472" s="2" t="s">
        <v>184</v>
      </c>
      <c r="H472" s="3" t="s">
        <v>183</v>
      </c>
      <c r="I472" s="2" t="s">
        <v>14</v>
      </c>
      <c r="J472" s="2" t="s">
        <v>15</v>
      </c>
      <c r="K472" s="8" t="s">
        <v>183</v>
      </c>
      <c r="L472" s="2" t="s">
        <v>60</v>
      </c>
      <c r="M472" s="2"/>
      <c r="N472" t="s">
        <v>186</v>
      </c>
      <c r="O472" s="3" t="s">
        <v>188</v>
      </c>
      <c r="P472" s="130">
        <v>-1.4092401313155576</v>
      </c>
      <c r="Q472" s="130" t="s">
        <v>201</v>
      </c>
      <c r="R472" s="7" t="s">
        <v>183</v>
      </c>
      <c r="S472" s="2" t="s">
        <v>183</v>
      </c>
      <c r="T472" s="2" t="s">
        <v>184</v>
      </c>
      <c r="U472">
        <v>36</v>
      </c>
      <c r="V472">
        <v>0</v>
      </c>
      <c r="W472">
        <v>25</v>
      </c>
      <c r="X472" t="s">
        <v>184</v>
      </c>
      <c r="Y472" s="2" t="s">
        <v>183</v>
      </c>
      <c r="Z472" s="2" t="s">
        <v>184</v>
      </c>
      <c r="AA472" s="2" t="s">
        <v>184</v>
      </c>
      <c r="AB472">
        <v>21</v>
      </c>
      <c r="AC472">
        <v>9</v>
      </c>
      <c r="AD472">
        <v>0</v>
      </c>
      <c r="AE472" s="2" t="s">
        <v>183</v>
      </c>
      <c r="AF472" s="2" t="s">
        <v>184</v>
      </c>
      <c r="AG472" s="2" t="s">
        <v>183</v>
      </c>
      <c r="AH472" t="s">
        <v>84</v>
      </c>
      <c r="AI472" s="8" t="s">
        <v>183</v>
      </c>
      <c r="AJ472" s="1" t="s">
        <v>184</v>
      </c>
    </row>
    <row r="473" spans="1:36" hidden="1" x14ac:dyDescent="0.3">
      <c r="A473" s="2" t="s">
        <v>8</v>
      </c>
      <c r="B473">
        <v>118913</v>
      </c>
      <c r="C473">
        <v>472</v>
      </c>
      <c r="D473" t="s">
        <v>182</v>
      </c>
      <c r="E473" s="2" t="s">
        <v>184</v>
      </c>
      <c r="F473" s="2" t="s">
        <v>184</v>
      </c>
      <c r="G473" s="2" t="s">
        <v>184</v>
      </c>
      <c r="H473" s="3" t="s">
        <v>183</v>
      </c>
      <c r="I473" s="2" t="s">
        <v>14</v>
      </c>
      <c r="J473" s="2" t="s">
        <v>17</v>
      </c>
      <c r="K473" s="8" t="s">
        <v>183</v>
      </c>
      <c r="L473" s="2"/>
      <c r="M473" s="2" t="s">
        <v>60</v>
      </c>
      <c r="N473" t="s">
        <v>186</v>
      </c>
      <c r="O473" s="2" t="s">
        <v>188</v>
      </c>
      <c r="P473" s="128" t="s">
        <v>67</v>
      </c>
      <c r="Q473" s="130" t="s">
        <v>201</v>
      </c>
      <c r="R473" s="7" t="s">
        <v>183</v>
      </c>
      <c r="S473" s="2" t="s">
        <v>183</v>
      </c>
      <c r="T473" s="2" t="s">
        <v>184</v>
      </c>
      <c r="U473">
        <v>53</v>
      </c>
      <c r="V473">
        <v>0</v>
      </c>
      <c r="W473">
        <v>14</v>
      </c>
      <c r="X473" t="s">
        <v>184</v>
      </c>
      <c r="Y473" s="2" t="s">
        <v>183</v>
      </c>
      <c r="Z473" s="2" t="s">
        <v>184</v>
      </c>
      <c r="AA473" s="2" t="s">
        <v>184</v>
      </c>
      <c r="AB473">
        <v>3</v>
      </c>
      <c r="AC473">
        <v>0</v>
      </c>
      <c r="AD473">
        <v>0</v>
      </c>
      <c r="AE473" s="2" t="s">
        <v>183</v>
      </c>
      <c r="AF473" s="2" t="s">
        <v>184</v>
      </c>
      <c r="AG473" s="2" t="s">
        <v>184</v>
      </c>
      <c r="AH473" t="s">
        <v>84</v>
      </c>
      <c r="AI473" s="8" t="s">
        <v>183</v>
      </c>
      <c r="AJ473" s="9" t="s">
        <v>184</v>
      </c>
    </row>
    <row r="474" spans="1:36" x14ac:dyDescent="0.3">
      <c r="A474" s="3" t="s">
        <v>7</v>
      </c>
      <c r="B474">
        <v>118926</v>
      </c>
      <c r="C474">
        <v>473</v>
      </c>
      <c r="D474" t="s">
        <v>181</v>
      </c>
      <c r="E474" s="2" t="s">
        <v>184</v>
      </c>
      <c r="F474" s="2" t="s">
        <v>184</v>
      </c>
      <c r="G474" s="2" t="s">
        <v>184</v>
      </c>
      <c r="H474" s="3" t="s">
        <v>183</v>
      </c>
      <c r="I474" s="2" t="s">
        <v>13</v>
      </c>
      <c r="J474" s="2" t="s">
        <v>13</v>
      </c>
      <c r="K474" s="8" t="s">
        <v>183</v>
      </c>
      <c r="L474" s="2" t="s">
        <v>162</v>
      </c>
      <c r="M474" s="2" t="s">
        <v>60</v>
      </c>
      <c r="N474" t="s">
        <v>186</v>
      </c>
      <c r="O474" s="2" t="s">
        <v>189</v>
      </c>
      <c r="P474" s="128">
        <v>-2.0234253181999491</v>
      </c>
      <c r="Q474" s="128" t="s">
        <v>203</v>
      </c>
      <c r="R474" s="7" t="s">
        <v>184</v>
      </c>
      <c r="S474" s="2" t="s">
        <v>183</v>
      </c>
      <c r="T474" s="2" t="s">
        <v>184</v>
      </c>
      <c r="U474">
        <v>20</v>
      </c>
      <c r="V474">
        <v>0</v>
      </c>
      <c r="W474">
        <v>1</v>
      </c>
      <c r="X474" t="s">
        <v>184</v>
      </c>
      <c r="Y474" s="2" t="s">
        <v>184</v>
      </c>
      <c r="Z474" s="2" t="s">
        <v>183</v>
      </c>
      <c r="AA474" s="2" t="s">
        <v>184</v>
      </c>
      <c r="AB474">
        <v>5</v>
      </c>
      <c r="AC474">
        <v>1</v>
      </c>
      <c r="AD474">
        <v>0</v>
      </c>
      <c r="AE474" s="2" t="s">
        <v>184</v>
      </c>
      <c r="AF474" s="2" t="s">
        <v>184</v>
      </c>
      <c r="AG474" s="2" t="s">
        <v>185</v>
      </c>
      <c r="AH474" t="s">
        <v>83</v>
      </c>
      <c r="AI474" t="s">
        <v>183</v>
      </c>
      <c r="AJ474" s="1" t="s">
        <v>183</v>
      </c>
    </row>
    <row r="475" spans="1:36" x14ac:dyDescent="0.3">
      <c r="A475" s="3" t="s">
        <v>7</v>
      </c>
      <c r="B475">
        <v>118955</v>
      </c>
      <c r="C475">
        <v>474</v>
      </c>
      <c r="D475" t="s">
        <v>181</v>
      </c>
      <c r="E475" s="2" t="s">
        <v>184</v>
      </c>
      <c r="F475" s="2" t="s">
        <v>184</v>
      </c>
      <c r="G475" s="2" t="s">
        <v>184</v>
      </c>
      <c r="H475" s="3" t="s">
        <v>183</v>
      </c>
      <c r="I475" s="2" t="s">
        <v>13</v>
      </c>
      <c r="J475" s="2" t="s">
        <v>14</v>
      </c>
      <c r="K475" s="8" t="s">
        <v>183</v>
      </c>
      <c r="L475" s="2"/>
      <c r="M475" s="2" t="s">
        <v>60</v>
      </c>
      <c r="N475" t="s">
        <v>186</v>
      </c>
      <c r="O475" s="2" t="s">
        <v>189</v>
      </c>
      <c r="P475" s="128">
        <v>-0.90155591100770682</v>
      </c>
      <c r="Q475" s="128" t="s">
        <v>203</v>
      </c>
      <c r="R475" s="6" t="s">
        <v>185</v>
      </c>
      <c r="S475" s="2" t="s">
        <v>184</v>
      </c>
      <c r="T475" s="2" t="s">
        <v>184</v>
      </c>
      <c r="U475">
        <v>51</v>
      </c>
      <c r="V475">
        <v>24</v>
      </c>
      <c r="W475">
        <v>13</v>
      </c>
      <c r="X475" t="s">
        <v>184</v>
      </c>
      <c r="Y475" s="2" t="s">
        <v>184</v>
      </c>
      <c r="Z475" s="2" t="s">
        <v>184</v>
      </c>
      <c r="AA475" s="2" t="s">
        <v>184</v>
      </c>
      <c r="AB475">
        <v>7</v>
      </c>
      <c r="AC475">
        <v>1</v>
      </c>
      <c r="AD475">
        <v>0</v>
      </c>
      <c r="AE475" s="2" t="s">
        <v>184</v>
      </c>
      <c r="AF475" s="2" t="s">
        <v>184</v>
      </c>
      <c r="AG475" s="2" t="s">
        <v>183</v>
      </c>
      <c r="AH475" t="s">
        <v>83</v>
      </c>
      <c r="AI475" s="8" t="s">
        <v>183</v>
      </c>
      <c r="AJ475" s="1" t="s">
        <v>183</v>
      </c>
    </row>
    <row r="476" spans="1:36" x14ac:dyDescent="0.3">
      <c r="A476" s="3" t="s">
        <v>7</v>
      </c>
      <c r="B476">
        <v>119003</v>
      </c>
      <c r="C476">
        <v>475</v>
      </c>
      <c r="D476" t="s">
        <v>181</v>
      </c>
      <c r="E476" s="2" t="s">
        <v>184</v>
      </c>
      <c r="F476" s="2" t="s">
        <v>184</v>
      </c>
      <c r="G476" s="2" t="s">
        <v>184</v>
      </c>
      <c r="H476" s="3" t="s">
        <v>183</v>
      </c>
      <c r="I476" s="2" t="s">
        <v>13</v>
      </c>
      <c r="J476" s="2" t="s">
        <v>13</v>
      </c>
      <c r="K476" s="8" t="s">
        <v>183</v>
      </c>
      <c r="L476" s="2"/>
      <c r="M476" s="2" t="s">
        <v>60</v>
      </c>
      <c r="N476" t="s">
        <v>187</v>
      </c>
      <c r="O476" s="2" t="s">
        <v>189</v>
      </c>
      <c r="P476" s="128">
        <v>-1.4741770008466555</v>
      </c>
      <c r="Q476" s="128" t="s">
        <v>203</v>
      </c>
      <c r="R476" s="7" t="s">
        <v>185</v>
      </c>
      <c r="S476" s="2" t="s">
        <v>184</v>
      </c>
      <c r="T476" s="2" t="s">
        <v>184</v>
      </c>
      <c r="U476">
        <v>22</v>
      </c>
      <c r="V476">
        <v>17</v>
      </c>
      <c r="W476">
        <v>17</v>
      </c>
      <c r="X476" t="s">
        <v>184</v>
      </c>
      <c r="Y476" s="2" t="s">
        <v>184</v>
      </c>
      <c r="Z476" s="2" t="s">
        <v>184</v>
      </c>
      <c r="AA476" s="2" t="s">
        <v>184</v>
      </c>
      <c r="AB476">
        <v>5</v>
      </c>
      <c r="AC476">
        <v>2</v>
      </c>
      <c r="AD476">
        <v>0</v>
      </c>
      <c r="AE476" s="2" t="s">
        <v>184</v>
      </c>
      <c r="AF476" s="2" t="s">
        <v>185</v>
      </c>
      <c r="AG476" s="2" t="s">
        <v>185</v>
      </c>
      <c r="AH476" t="s">
        <v>83</v>
      </c>
      <c r="AI476" s="8" t="s">
        <v>184</v>
      </c>
      <c r="AJ476" s="9" t="s">
        <v>184</v>
      </c>
    </row>
    <row r="477" spans="1:36" x14ac:dyDescent="0.3">
      <c r="A477" s="3" t="s">
        <v>7</v>
      </c>
      <c r="B477">
        <v>119007</v>
      </c>
      <c r="C477">
        <v>476</v>
      </c>
      <c r="D477" t="s">
        <v>181</v>
      </c>
      <c r="E477" s="2" t="s">
        <v>184</v>
      </c>
      <c r="F477" s="2" t="s">
        <v>184</v>
      </c>
      <c r="G477" s="2" t="s">
        <v>184</v>
      </c>
      <c r="H477" s="3" t="s">
        <v>183</v>
      </c>
      <c r="I477" s="2" t="s">
        <v>13</v>
      </c>
      <c r="J477" s="2" t="s">
        <v>13</v>
      </c>
      <c r="K477" s="8" t="s">
        <v>183</v>
      </c>
      <c r="L477" s="2" t="s">
        <v>162</v>
      </c>
      <c r="M477" s="2" t="s">
        <v>60</v>
      </c>
      <c r="N477" t="s">
        <v>187</v>
      </c>
      <c r="O477" s="2" t="s">
        <v>189</v>
      </c>
      <c r="P477" s="128">
        <v>-2.7192589272374121</v>
      </c>
      <c r="Q477" s="128" t="s">
        <v>203</v>
      </c>
      <c r="R477" s="7" t="s">
        <v>185</v>
      </c>
      <c r="S477" s="2" t="s">
        <v>184</v>
      </c>
      <c r="T477" s="2" t="s">
        <v>184</v>
      </c>
      <c r="U477">
        <v>32</v>
      </c>
      <c r="V477">
        <v>26</v>
      </c>
      <c r="W477">
        <v>26</v>
      </c>
      <c r="X477" t="s">
        <v>184</v>
      </c>
      <c r="Y477" s="2" t="s">
        <v>184</v>
      </c>
      <c r="Z477" s="2" t="s">
        <v>184</v>
      </c>
      <c r="AA477" s="2" t="s">
        <v>184</v>
      </c>
      <c r="AB477">
        <v>9</v>
      </c>
      <c r="AC477">
        <v>7</v>
      </c>
      <c r="AD477">
        <v>0</v>
      </c>
      <c r="AE477" s="2" t="s">
        <v>184</v>
      </c>
      <c r="AF477" s="2" t="s">
        <v>185</v>
      </c>
      <c r="AG477" s="2" t="s">
        <v>185</v>
      </c>
      <c r="AH477" t="s">
        <v>83</v>
      </c>
      <c r="AI477" s="8" t="s">
        <v>184</v>
      </c>
      <c r="AJ477" s="9" t="s">
        <v>184</v>
      </c>
    </row>
    <row r="478" spans="1:36" x14ac:dyDescent="0.3">
      <c r="A478" s="3" t="s">
        <v>7</v>
      </c>
      <c r="B478">
        <v>119116</v>
      </c>
      <c r="C478">
        <v>477</v>
      </c>
      <c r="D478" t="s">
        <v>181</v>
      </c>
      <c r="E478" s="2" t="s">
        <v>184</v>
      </c>
      <c r="F478" s="2" t="s">
        <v>184</v>
      </c>
      <c r="G478" s="2" t="s">
        <v>183</v>
      </c>
      <c r="H478" s="2" t="s">
        <v>183</v>
      </c>
      <c r="I478" s="2" t="s">
        <v>13</v>
      </c>
      <c r="J478" s="2" t="s">
        <v>13</v>
      </c>
      <c r="K478" s="8" t="s">
        <v>183</v>
      </c>
      <c r="L478" s="2"/>
      <c r="M478" s="2" t="s">
        <v>61</v>
      </c>
      <c r="N478" t="s">
        <v>187</v>
      </c>
      <c r="O478" s="2" t="s">
        <v>188</v>
      </c>
      <c r="P478" s="128">
        <v>-0.65900506308767981</v>
      </c>
      <c r="Q478" s="128" t="s">
        <v>203</v>
      </c>
      <c r="R478" s="7" t="s">
        <v>183</v>
      </c>
      <c r="S478" s="2" t="s">
        <v>184</v>
      </c>
      <c r="T478" s="2" t="s">
        <v>184</v>
      </c>
      <c r="U478">
        <v>0</v>
      </c>
      <c r="V478">
        <v>0</v>
      </c>
      <c r="W478">
        <v>0</v>
      </c>
      <c r="X478" t="s">
        <v>184</v>
      </c>
      <c r="Y478" s="2" t="s">
        <v>184</v>
      </c>
      <c r="Z478" s="2" t="s">
        <v>184</v>
      </c>
      <c r="AA478" s="2" t="s">
        <v>184</v>
      </c>
      <c r="AB478">
        <v>0</v>
      </c>
      <c r="AC478">
        <v>0</v>
      </c>
      <c r="AD478">
        <v>0</v>
      </c>
      <c r="AE478" s="2" t="s">
        <v>184</v>
      </c>
      <c r="AF478" s="2" t="s">
        <v>185</v>
      </c>
      <c r="AG478" s="2" t="s">
        <v>185</v>
      </c>
      <c r="AH478" t="s">
        <v>82</v>
      </c>
      <c r="AI478" s="8" t="s">
        <v>184</v>
      </c>
      <c r="AJ478" s="1" t="s">
        <v>184</v>
      </c>
    </row>
    <row r="479" spans="1:36" x14ac:dyDescent="0.3">
      <c r="A479" s="3" t="s">
        <v>7</v>
      </c>
      <c r="B479">
        <v>119164</v>
      </c>
      <c r="C479">
        <v>478</v>
      </c>
      <c r="D479" t="s">
        <v>181</v>
      </c>
      <c r="E479" s="2" t="s">
        <v>184</v>
      </c>
      <c r="F479" s="2" t="s">
        <v>184</v>
      </c>
      <c r="G479" s="2" t="s">
        <v>184</v>
      </c>
      <c r="H479" s="3" t="s">
        <v>183</v>
      </c>
      <c r="I479" s="2" t="s">
        <v>13</v>
      </c>
      <c r="J479" s="2" t="s">
        <v>17</v>
      </c>
      <c r="K479" s="8" t="s">
        <v>183</v>
      </c>
      <c r="L479" s="2" t="s">
        <v>60</v>
      </c>
      <c r="M479" s="2"/>
      <c r="N479" t="s">
        <v>187</v>
      </c>
      <c r="O479" s="3" t="s">
        <v>188</v>
      </c>
      <c r="P479" s="130">
        <v>-0.57491915199425081</v>
      </c>
      <c r="Q479" s="130" t="s">
        <v>203</v>
      </c>
      <c r="R479" s="7" t="s">
        <v>183</v>
      </c>
      <c r="S479" s="2" t="s">
        <v>183</v>
      </c>
      <c r="T479" s="2" t="s">
        <v>183</v>
      </c>
      <c r="U479">
        <v>49</v>
      </c>
      <c r="V479">
        <v>0</v>
      </c>
      <c r="W479">
        <v>32</v>
      </c>
      <c r="X479" t="s">
        <v>184</v>
      </c>
      <c r="Y479" s="2" t="s">
        <v>183</v>
      </c>
      <c r="Z479" s="2" t="s">
        <v>183</v>
      </c>
      <c r="AA479" s="2" t="s">
        <v>184</v>
      </c>
      <c r="AB479">
        <v>20</v>
      </c>
      <c r="AC479">
        <v>14</v>
      </c>
      <c r="AD479">
        <v>0</v>
      </c>
      <c r="AE479" s="2" t="s">
        <v>183</v>
      </c>
      <c r="AF479" s="2" t="s">
        <v>185</v>
      </c>
      <c r="AG479" s="2" t="s">
        <v>185</v>
      </c>
      <c r="AH479" t="s">
        <v>83</v>
      </c>
      <c r="AI479" s="8" t="s">
        <v>184</v>
      </c>
      <c r="AJ479" s="1" t="s">
        <v>184</v>
      </c>
    </row>
    <row r="480" spans="1:36" x14ac:dyDescent="0.3">
      <c r="A480" s="3" t="s">
        <v>7</v>
      </c>
      <c r="B480">
        <v>119168</v>
      </c>
      <c r="C480">
        <v>479</v>
      </c>
      <c r="D480" t="s">
        <v>181</v>
      </c>
      <c r="E480" s="2" t="s">
        <v>184</v>
      </c>
      <c r="F480" s="2" t="s">
        <v>184</v>
      </c>
      <c r="G480" s="2" t="s">
        <v>184</v>
      </c>
      <c r="H480" s="3" t="s">
        <v>183</v>
      </c>
      <c r="I480" s="2" t="s">
        <v>14</v>
      </c>
      <c r="J480" s="2" t="s">
        <v>15</v>
      </c>
      <c r="K480" s="8" t="s">
        <v>183</v>
      </c>
      <c r="L480" s="2" t="s">
        <v>60</v>
      </c>
      <c r="M480" s="2"/>
      <c r="N480" t="s">
        <v>186</v>
      </c>
      <c r="O480" s="3" t="s">
        <v>188</v>
      </c>
      <c r="P480" s="130">
        <v>-1.6243086186375411</v>
      </c>
      <c r="Q480" s="130" t="s">
        <v>203</v>
      </c>
      <c r="R480" s="7" t="s">
        <v>185</v>
      </c>
      <c r="S480" s="2" t="s">
        <v>184</v>
      </c>
      <c r="T480" s="2" t="s">
        <v>184</v>
      </c>
      <c r="U480">
        <v>0</v>
      </c>
      <c r="V480">
        <v>0</v>
      </c>
      <c r="W480">
        <v>2</v>
      </c>
      <c r="X480" t="s">
        <v>184</v>
      </c>
      <c r="Y480" s="2" t="s">
        <v>184</v>
      </c>
      <c r="Z480" s="2" t="s">
        <v>184</v>
      </c>
      <c r="AA480" s="2" t="s">
        <v>184</v>
      </c>
      <c r="AB480">
        <v>4</v>
      </c>
      <c r="AC480">
        <v>2</v>
      </c>
      <c r="AD480">
        <v>0</v>
      </c>
      <c r="AE480" s="2" t="s">
        <v>184</v>
      </c>
      <c r="AF480" s="2" t="s">
        <v>184</v>
      </c>
      <c r="AG480" s="2" t="s">
        <v>183</v>
      </c>
      <c r="AH480" t="s">
        <v>83</v>
      </c>
      <c r="AI480" t="s">
        <v>183</v>
      </c>
      <c r="AJ480" s="1" t="s">
        <v>184</v>
      </c>
    </row>
    <row r="481" spans="1:36" x14ac:dyDescent="0.3">
      <c r="A481" s="3" t="s">
        <v>7</v>
      </c>
      <c r="B481">
        <v>119169</v>
      </c>
      <c r="C481">
        <v>480</v>
      </c>
      <c r="D481" t="s">
        <v>182</v>
      </c>
      <c r="E481" s="2" t="s">
        <v>184</v>
      </c>
      <c r="F481" s="2" t="s">
        <v>184</v>
      </c>
      <c r="G481" s="2" t="s">
        <v>184</v>
      </c>
      <c r="H481" s="2" t="s">
        <v>183</v>
      </c>
      <c r="I481" s="2" t="s">
        <v>15</v>
      </c>
      <c r="J481" s="2" t="s">
        <v>15</v>
      </c>
      <c r="K481" s="8" t="s">
        <v>183</v>
      </c>
      <c r="L481" s="2" t="s">
        <v>60</v>
      </c>
      <c r="M481" s="2"/>
      <c r="N481" t="s">
        <v>186</v>
      </c>
      <c r="O481" s="3" t="s">
        <v>188</v>
      </c>
      <c r="P481" s="130">
        <v>0.37002775208140609</v>
      </c>
      <c r="Q481" s="130" t="s">
        <v>203</v>
      </c>
      <c r="R481" s="6" t="s">
        <v>185</v>
      </c>
      <c r="S481" s="2" t="s">
        <v>184</v>
      </c>
      <c r="T481" s="2" t="s">
        <v>184</v>
      </c>
      <c r="U481">
        <v>0</v>
      </c>
      <c r="V481">
        <v>0</v>
      </c>
      <c r="W481">
        <v>0</v>
      </c>
      <c r="X481" t="s">
        <v>184</v>
      </c>
      <c r="Y481" s="2" t="s">
        <v>184</v>
      </c>
      <c r="Z481" s="2" t="s">
        <v>184</v>
      </c>
      <c r="AA481" s="2" t="s">
        <v>184</v>
      </c>
      <c r="AB481">
        <v>0</v>
      </c>
      <c r="AC481">
        <v>0</v>
      </c>
      <c r="AD481">
        <v>0</v>
      </c>
      <c r="AE481" s="2" t="s">
        <v>184</v>
      </c>
      <c r="AF481" s="2" t="s">
        <v>184</v>
      </c>
      <c r="AG481" s="2" t="s">
        <v>183</v>
      </c>
      <c r="AH481" t="s">
        <v>83</v>
      </c>
      <c r="AI481" t="s">
        <v>183</v>
      </c>
      <c r="AJ481" s="1" t="s">
        <v>184</v>
      </c>
    </row>
    <row r="482" spans="1:36" hidden="1" x14ac:dyDescent="0.3">
      <c r="A482" s="3" t="s">
        <v>7</v>
      </c>
      <c r="B482">
        <v>119170</v>
      </c>
      <c r="C482">
        <v>481</v>
      </c>
      <c r="D482" t="s">
        <v>181</v>
      </c>
      <c r="E482" s="2" t="s">
        <v>184</v>
      </c>
      <c r="F482" s="2" t="s">
        <v>184</v>
      </c>
      <c r="G482" s="2" t="s">
        <v>184</v>
      </c>
      <c r="H482" s="3" t="s">
        <v>183</v>
      </c>
      <c r="I482" s="2" t="s">
        <v>16</v>
      </c>
      <c r="J482" s="2" t="s">
        <v>12</v>
      </c>
      <c r="K482" s="8" t="s">
        <v>183</v>
      </c>
      <c r="L482" s="2" t="s">
        <v>60</v>
      </c>
      <c r="M482" s="2"/>
      <c r="N482" t="s">
        <v>186</v>
      </c>
      <c r="O482" s="2" t="s">
        <v>188</v>
      </c>
      <c r="P482" s="128">
        <v>-6.8379964670351581E-2</v>
      </c>
      <c r="Q482" s="128" t="s">
        <v>201</v>
      </c>
      <c r="R482" s="7" t="s">
        <v>183</v>
      </c>
      <c r="S482" s="2" t="s">
        <v>184</v>
      </c>
      <c r="T482" s="2" t="s">
        <v>184</v>
      </c>
      <c r="U482">
        <v>41</v>
      </c>
      <c r="V482">
        <v>0</v>
      </c>
      <c r="W482">
        <v>31</v>
      </c>
      <c r="X482" t="s">
        <v>184</v>
      </c>
      <c r="Y482" s="2" t="s">
        <v>184</v>
      </c>
      <c r="Z482" s="2" t="s">
        <v>184</v>
      </c>
      <c r="AA482" s="2" t="s">
        <v>184</v>
      </c>
      <c r="AB482">
        <v>5</v>
      </c>
      <c r="AC482">
        <v>1</v>
      </c>
      <c r="AD482">
        <v>0</v>
      </c>
      <c r="AE482" s="2" t="s">
        <v>183</v>
      </c>
      <c r="AF482" s="2" t="s">
        <v>185</v>
      </c>
      <c r="AG482" s="2" t="s">
        <v>185</v>
      </c>
      <c r="AH482" t="s">
        <v>82</v>
      </c>
      <c r="AI482" s="8" t="s">
        <v>184</v>
      </c>
      <c r="AJ482" s="9" t="s">
        <v>184</v>
      </c>
    </row>
    <row r="483" spans="1:36" x14ac:dyDescent="0.3">
      <c r="A483" s="3" t="s">
        <v>7</v>
      </c>
      <c r="B483">
        <v>119171</v>
      </c>
      <c r="C483">
        <v>482</v>
      </c>
      <c r="D483" t="s">
        <v>182</v>
      </c>
      <c r="E483" s="2" t="s">
        <v>183</v>
      </c>
      <c r="F483" s="2" t="s">
        <v>184</v>
      </c>
      <c r="G483" s="2" t="s">
        <v>184</v>
      </c>
      <c r="H483" s="2" t="s">
        <v>183</v>
      </c>
      <c r="I483" s="2" t="s">
        <v>16</v>
      </c>
      <c r="J483" s="2" t="s">
        <v>15</v>
      </c>
      <c r="K483" s="8" t="s">
        <v>183</v>
      </c>
      <c r="L483" s="2" t="s">
        <v>60</v>
      </c>
      <c r="M483" s="2"/>
      <c r="N483" t="s">
        <v>187</v>
      </c>
      <c r="O483" s="3" t="s">
        <v>188</v>
      </c>
      <c r="P483" s="130">
        <v>-0.46253469010175757</v>
      </c>
      <c r="Q483" s="130" t="s">
        <v>203</v>
      </c>
      <c r="R483" s="6" t="s">
        <v>183</v>
      </c>
      <c r="S483" s="2" t="s">
        <v>184</v>
      </c>
      <c r="T483" s="2" t="s">
        <v>183</v>
      </c>
      <c r="U483">
        <v>0</v>
      </c>
      <c r="V483">
        <v>0</v>
      </c>
      <c r="W483">
        <v>0</v>
      </c>
      <c r="X483" t="s">
        <v>184</v>
      </c>
      <c r="Y483" s="2" t="s">
        <v>184</v>
      </c>
      <c r="Z483" s="2" t="s">
        <v>183</v>
      </c>
      <c r="AA483" s="2" t="s">
        <v>183</v>
      </c>
      <c r="AB483">
        <v>0</v>
      </c>
      <c r="AC483">
        <v>0</v>
      </c>
      <c r="AD483">
        <v>0</v>
      </c>
      <c r="AE483" s="2" t="s">
        <v>183</v>
      </c>
      <c r="AF483" s="2" t="s">
        <v>183</v>
      </c>
      <c r="AG483" s="2" t="s">
        <v>184</v>
      </c>
      <c r="AH483" t="s">
        <v>83</v>
      </c>
      <c r="AI483" t="s">
        <v>183</v>
      </c>
      <c r="AJ483" s="1" t="s">
        <v>184</v>
      </c>
    </row>
    <row r="484" spans="1:36" x14ac:dyDescent="0.3">
      <c r="A484" s="3" t="s">
        <v>7</v>
      </c>
      <c r="B484">
        <v>119172</v>
      </c>
      <c r="C484">
        <v>483</v>
      </c>
      <c r="D484" t="s">
        <v>182</v>
      </c>
      <c r="E484" s="2" t="s">
        <v>184</v>
      </c>
      <c r="F484" s="2" t="s">
        <v>184</v>
      </c>
      <c r="G484" s="2" t="s">
        <v>184</v>
      </c>
      <c r="H484" s="2" t="s">
        <v>183</v>
      </c>
      <c r="I484" s="2" t="s">
        <v>16</v>
      </c>
      <c r="J484" s="2" t="s">
        <v>15</v>
      </c>
      <c r="K484" s="8" t="s">
        <v>183</v>
      </c>
      <c r="L484" s="2" t="s">
        <v>60</v>
      </c>
      <c r="M484" s="2" t="s">
        <v>162</v>
      </c>
      <c r="N484" t="s">
        <v>187</v>
      </c>
      <c r="O484" s="3" t="s">
        <v>189</v>
      </c>
      <c r="P484" s="130">
        <v>-2.3126734505087878</v>
      </c>
      <c r="Q484" s="130" t="s">
        <v>203</v>
      </c>
      <c r="R484" s="6" t="s">
        <v>183</v>
      </c>
      <c r="S484" s="2" t="s">
        <v>184</v>
      </c>
      <c r="T484" s="2" t="s">
        <v>184</v>
      </c>
      <c r="U484">
        <v>0</v>
      </c>
      <c r="V484">
        <v>0</v>
      </c>
      <c r="W484">
        <v>0</v>
      </c>
      <c r="X484" t="s">
        <v>183</v>
      </c>
      <c r="Y484" s="2" t="s">
        <v>184</v>
      </c>
      <c r="Z484" s="2" t="s">
        <v>184</v>
      </c>
      <c r="AA484" s="2" t="s">
        <v>184</v>
      </c>
      <c r="AB484">
        <v>0</v>
      </c>
      <c r="AC484">
        <v>0</v>
      </c>
      <c r="AD484">
        <v>0</v>
      </c>
      <c r="AE484" s="2" t="s">
        <v>183</v>
      </c>
      <c r="AF484" s="2" t="s">
        <v>185</v>
      </c>
      <c r="AG484" s="2" t="s">
        <v>185</v>
      </c>
      <c r="AH484" t="s">
        <v>82</v>
      </c>
      <c r="AI484" t="s">
        <v>184</v>
      </c>
      <c r="AJ484" s="1" t="s">
        <v>184</v>
      </c>
    </row>
    <row r="485" spans="1:36" x14ac:dyDescent="0.3">
      <c r="A485" s="3" t="s">
        <v>7</v>
      </c>
      <c r="B485">
        <v>119184</v>
      </c>
      <c r="C485">
        <v>484</v>
      </c>
      <c r="D485" t="s">
        <v>181</v>
      </c>
      <c r="E485" s="2" t="s">
        <v>183</v>
      </c>
      <c r="F485" s="2" t="s">
        <v>184</v>
      </c>
      <c r="G485" s="2" t="s">
        <v>184</v>
      </c>
      <c r="H485" s="3" t="s">
        <v>183</v>
      </c>
      <c r="I485" s="2" t="s">
        <v>16</v>
      </c>
      <c r="J485" s="2" t="s">
        <v>17</v>
      </c>
      <c r="K485" s="8" t="s">
        <v>183</v>
      </c>
      <c r="L485" s="2" t="s">
        <v>60</v>
      </c>
      <c r="M485" s="2"/>
      <c r="N485" t="s">
        <v>186</v>
      </c>
      <c r="O485" s="3" t="s">
        <v>188</v>
      </c>
      <c r="P485" s="130">
        <v>-0.39081582804103571</v>
      </c>
      <c r="Q485" s="130" t="s">
        <v>203</v>
      </c>
      <c r="R485" s="7" t="s">
        <v>183</v>
      </c>
      <c r="S485" s="2" t="s">
        <v>184</v>
      </c>
      <c r="T485" s="2" t="s">
        <v>183</v>
      </c>
      <c r="U485">
        <v>73</v>
      </c>
      <c r="V485">
        <v>16</v>
      </c>
      <c r="W485">
        <v>37</v>
      </c>
      <c r="X485" t="s">
        <v>184</v>
      </c>
      <c r="Y485" s="2" t="s">
        <v>184</v>
      </c>
      <c r="Z485" s="2" t="s">
        <v>183</v>
      </c>
      <c r="AA485" s="2" t="s">
        <v>184</v>
      </c>
      <c r="AB485">
        <v>23</v>
      </c>
      <c r="AC485">
        <v>17</v>
      </c>
      <c r="AD485">
        <v>0</v>
      </c>
      <c r="AE485" s="2" t="s">
        <v>183</v>
      </c>
      <c r="AF485" s="2" t="s">
        <v>184</v>
      </c>
      <c r="AG485" s="2" t="s">
        <v>184</v>
      </c>
      <c r="AH485" t="s">
        <v>83</v>
      </c>
      <c r="AI485" s="8" t="s">
        <v>183</v>
      </c>
      <c r="AJ485" s="1" t="s">
        <v>183</v>
      </c>
    </row>
    <row r="486" spans="1:36" x14ac:dyDescent="0.3">
      <c r="A486" s="3" t="s">
        <v>7</v>
      </c>
      <c r="B486">
        <v>119203</v>
      </c>
      <c r="C486">
        <v>485</v>
      </c>
      <c r="D486" t="s">
        <v>181</v>
      </c>
      <c r="E486" s="2" t="s">
        <v>184</v>
      </c>
      <c r="F486" s="2" t="s">
        <v>184</v>
      </c>
      <c r="G486" s="2" t="s">
        <v>184</v>
      </c>
      <c r="H486" s="3" t="s">
        <v>183</v>
      </c>
      <c r="I486" s="2" t="s">
        <v>16</v>
      </c>
      <c r="J486" s="2" t="s">
        <v>15</v>
      </c>
      <c r="K486" s="8" t="s">
        <v>183</v>
      </c>
      <c r="L486" s="2" t="s">
        <v>60</v>
      </c>
      <c r="M486" s="2"/>
      <c r="N486" t="s">
        <v>186</v>
      </c>
      <c r="O486" s="3" t="s">
        <v>188</v>
      </c>
      <c r="P486" s="130">
        <v>2.8719585161547663</v>
      </c>
      <c r="Q486" s="130" t="s">
        <v>203</v>
      </c>
      <c r="R486" s="6" t="s">
        <v>183</v>
      </c>
      <c r="S486" s="2" t="s">
        <v>184</v>
      </c>
      <c r="T486" s="2" t="s">
        <v>184</v>
      </c>
      <c r="U486">
        <v>0</v>
      </c>
      <c r="V486">
        <v>0</v>
      </c>
      <c r="W486">
        <v>2</v>
      </c>
      <c r="X486" t="s">
        <v>183</v>
      </c>
      <c r="Y486" s="2" t="s">
        <v>184</v>
      </c>
      <c r="Z486" s="2" t="s">
        <v>183</v>
      </c>
      <c r="AA486" s="2" t="s">
        <v>184</v>
      </c>
      <c r="AB486">
        <v>4</v>
      </c>
      <c r="AC486">
        <v>1</v>
      </c>
      <c r="AD486">
        <v>0</v>
      </c>
      <c r="AE486" s="2" t="s">
        <v>184</v>
      </c>
      <c r="AF486" s="2" t="s">
        <v>184</v>
      </c>
      <c r="AG486" s="2" t="s">
        <v>185</v>
      </c>
      <c r="AH486" t="s">
        <v>83</v>
      </c>
      <c r="AI486" t="s">
        <v>183</v>
      </c>
      <c r="AJ486" s="1" t="s">
        <v>184</v>
      </c>
    </row>
    <row r="487" spans="1:36" hidden="1" x14ac:dyDescent="0.3">
      <c r="A487" s="3" t="s">
        <v>7</v>
      </c>
      <c r="B487">
        <v>119223</v>
      </c>
      <c r="C487">
        <v>486</v>
      </c>
      <c r="D487" t="s">
        <v>181</v>
      </c>
      <c r="E487" s="2" t="s">
        <v>184</v>
      </c>
      <c r="F487" s="2" t="s">
        <v>184</v>
      </c>
      <c r="G487" s="2" t="s">
        <v>184</v>
      </c>
      <c r="H487" s="2" t="s">
        <v>183</v>
      </c>
      <c r="I487" s="2" t="s">
        <v>16</v>
      </c>
      <c r="J487" s="2" t="s">
        <v>13</v>
      </c>
      <c r="K487" s="8" t="s">
        <v>183</v>
      </c>
      <c r="L487" s="2"/>
      <c r="M487" s="2" t="s">
        <v>61</v>
      </c>
      <c r="N487" t="s">
        <v>186</v>
      </c>
      <c r="O487" s="2" t="s">
        <v>189</v>
      </c>
      <c r="P487" s="128">
        <v>-1.116533569949719</v>
      </c>
      <c r="Q487" s="128" t="s">
        <v>201</v>
      </c>
      <c r="R487" s="6" t="s">
        <v>183</v>
      </c>
      <c r="S487" s="2" t="s">
        <v>184</v>
      </c>
      <c r="T487" s="2" t="s">
        <v>184</v>
      </c>
      <c r="U487">
        <v>9</v>
      </c>
      <c r="V487">
        <v>7</v>
      </c>
      <c r="W487">
        <v>5</v>
      </c>
      <c r="X487" t="s">
        <v>184</v>
      </c>
      <c r="Y487" s="2" t="s">
        <v>184</v>
      </c>
      <c r="Z487" s="2" t="s">
        <v>184</v>
      </c>
      <c r="AA487" s="2" t="s">
        <v>184</v>
      </c>
      <c r="AB487">
        <v>5</v>
      </c>
      <c r="AC487">
        <v>1</v>
      </c>
      <c r="AD487">
        <v>0</v>
      </c>
      <c r="AE487" s="2" t="s">
        <v>184</v>
      </c>
      <c r="AF487" s="2" t="s">
        <v>185</v>
      </c>
      <c r="AG487" s="2" t="s">
        <v>185</v>
      </c>
      <c r="AH487" t="s">
        <v>82</v>
      </c>
      <c r="AI487" s="8" t="s">
        <v>184</v>
      </c>
      <c r="AJ487" s="9" t="s">
        <v>184</v>
      </c>
    </row>
    <row r="488" spans="1:36" x14ac:dyDescent="0.3">
      <c r="A488" s="3" t="s">
        <v>7</v>
      </c>
      <c r="B488">
        <v>119291</v>
      </c>
      <c r="C488">
        <v>487</v>
      </c>
      <c r="D488" t="s">
        <v>181</v>
      </c>
      <c r="E488" s="2" t="s">
        <v>183</v>
      </c>
      <c r="F488" s="2" t="s">
        <v>184</v>
      </c>
      <c r="G488" s="2" t="s">
        <v>184</v>
      </c>
      <c r="H488" s="3" t="s">
        <v>183</v>
      </c>
      <c r="I488" s="2" t="s">
        <v>12</v>
      </c>
      <c r="J488" s="2" t="s">
        <v>15</v>
      </c>
      <c r="K488" s="8" t="s">
        <v>184</v>
      </c>
      <c r="L488" s="2"/>
      <c r="M488" s="2" t="s">
        <v>60</v>
      </c>
      <c r="N488" t="s">
        <v>187</v>
      </c>
      <c r="O488" s="3" t="s">
        <v>189</v>
      </c>
      <c r="P488" s="130">
        <v>-0.39327070133275066</v>
      </c>
      <c r="Q488" s="130" t="s">
        <v>203</v>
      </c>
      <c r="R488" s="6" t="s">
        <v>184</v>
      </c>
      <c r="S488" s="2" t="s">
        <v>184</v>
      </c>
      <c r="T488" s="2" t="s">
        <v>184</v>
      </c>
      <c r="U488">
        <v>61</v>
      </c>
      <c r="V488">
        <v>0</v>
      </c>
      <c r="W488">
        <v>4</v>
      </c>
      <c r="X488" t="s">
        <v>184</v>
      </c>
      <c r="Y488" s="2" t="s">
        <v>184</v>
      </c>
      <c r="Z488" s="2" t="s">
        <v>184</v>
      </c>
      <c r="AA488" s="2" t="s">
        <v>184</v>
      </c>
      <c r="AB488">
        <v>11</v>
      </c>
      <c r="AC488">
        <v>0</v>
      </c>
      <c r="AD488">
        <v>0</v>
      </c>
      <c r="AE488" s="2" t="s">
        <v>184</v>
      </c>
      <c r="AF488" s="2" t="s">
        <v>183</v>
      </c>
      <c r="AG488" s="2" t="s">
        <v>185</v>
      </c>
      <c r="AH488" t="s">
        <v>85</v>
      </c>
      <c r="AI488" s="8" t="s">
        <v>183</v>
      </c>
      <c r="AJ488" s="9" t="s">
        <v>184</v>
      </c>
    </row>
    <row r="489" spans="1:36" x14ac:dyDescent="0.3">
      <c r="A489" s="3" t="s">
        <v>7</v>
      </c>
      <c r="B489">
        <v>119413</v>
      </c>
      <c r="C489">
        <v>488</v>
      </c>
      <c r="D489" t="s">
        <v>182</v>
      </c>
      <c r="E489" s="2" t="s">
        <v>184</v>
      </c>
      <c r="F489" s="2" t="s">
        <v>184</v>
      </c>
      <c r="G489" s="2" t="s">
        <v>184</v>
      </c>
      <c r="H489" s="2" t="s">
        <v>183</v>
      </c>
      <c r="I489" s="2" t="s">
        <v>13</v>
      </c>
      <c r="J489" s="2" t="s">
        <v>13</v>
      </c>
      <c r="K489" s="8" t="s">
        <v>183</v>
      </c>
      <c r="L489" s="2" t="s">
        <v>60</v>
      </c>
      <c r="M489" s="2"/>
      <c r="N489" t="s">
        <v>187</v>
      </c>
      <c r="O489" s="3" t="s">
        <v>189</v>
      </c>
      <c r="P489" s="130">
        <v>2.726602800294768</v>
      </c>
      <c r="Q489" s="130" t="s">
        <v>203</v>
      </c>
      <c r="R489" s="7" t="s">
        <v>185</v>
      </c>
      <c r="S489" s="2" t="s">
        <v>184</v>
      </c>
      <c r="T489" s="2" t="s">
        <v>184</v>
      </c>
      <c r="U489">
        <v>52</v>
      </c>
      <c r="V489">
        <v>13</v>
      </c>
      <c r="W489">
        <v>15</v>
      </c>
      <c r="X489" t="s">
        <v>184</v>
      </c>
      <c r="Y489" s="2" t="s">
        <v>184</v>
      </c>
      <c r="Z489" s="2" t="s">
        <v>184</v>
      </c>
      <c r="AA489" s="2" t="s">
        <v>184</v>
      </c>
      <c r="AB489">
        <v>6</v>
      </c>
      <c r="AC489">
        <v>6</v>
      </c>
      <c r="AD489">
        <v>0</v>
      </c>
      <c r="AE489" s="2" t="s">
        <v>184</v>
      </c>
      <c r="AF489" s="2" t="s">
        <v>185</v>
      </c>
      <c r="AG489" s="2" t="s">
        <v>185</v>
      </c>
      <c r="AH489" t="s">
        <v>83</v>
      </c>
      <c r="AI489" s="8" t="s">
        <v>184</v>
      </c>
      <c r="AJ489" s="9" t="s">
        <v>184</v>
      </c>
    </row>
    <row r="490" spans="1:36" x14ac:dyDescent="0.3">
      <c r="A490" s="2" t="s">
        <v>8</v>
      </c>
      <c r="B490">
        <v>119456</v>
      </c>
      <c r="C490">
        <v>489</v>
      </c>
      <c r="D490" t="s">
        <v>181</v>
      </c>
      <c r="E490" s="2" t="s">
        <v>184</v>
      </c>
      <c r="F490" s="2" t="s">
        <v>184</v>
      </c>
      <c r="G490" s="2" t="s">
        <v>184</v>
      </c>
      <c r="H490" s="3" t="s">
        <v>184</v>
      </c>
      <c r="I490" s="2" t="s">
        <v>12</v>
      </c>
      <c r="J490" s="2" t="s">
        <v>16</v>
      </c>
      <c r="K490" s="8" t="s">
        <v>183</v>
      </c>
      <c r="L490" s="2"/>
      <c r="M490" s="2" t="s">
        <v>61</v>
      </c>
      <c r="N490" t="s">
        <v>186</v>
      </c>
      <c r="O490" s="2" t="s">
        <v>188</v>
      </c>
      <c r="P490" s="128">
        <v>-1.5505500261917233</v>
      </c>
      <c r="Q490" s="128" t="s">
        <v>203</v>
      </c>
      <c r="R490" s="6" t="s">
        <v>183</v>
      </c>
      <c r="S490" s="2" t="s">
        <v>184</v>
      </c>
      <c r="T490" s="2" t="s">
        <v>184</v>
      </c>
      <c r="U490">
        <v>37</v>
      </c>
      <c r="V490">
        <v>0</v>
      </c>
      <c r="W490">
        <v>2</v>
      </c>
      <c r="X490" t="s">
        <v>184</v>
      </c>
      <c r="Y490" s="2" t="s">
        <v>184</v>
      </c>
      <c r="Z490" s="2" t="s">
        <v>184</v>
      </c>
      <c r="AA490" s="2" t="s">
        <v>184</v>
      </c>
      <c r="AB490">
        <v>2</v>
      </c>
      <c r="AC490">
        <v>9</v>
      </c>
      <c r="AD490">
        <v>0</v>
      </c>
      <c r="AE490" s="2" t="s">
        <v>184</v>
      </c>
      <c r="AF490" s="2" t="s">
        <v>184</v>
      </c>
      <c r="AG490" s="2" t="s">
        <v>184</v>
      </c>
      <c r="AH490" t="s">
        <v>84</v>
      </c>
      <c r="AI490" s="8" t="s">
        <v>183</v>
      </c>
      <c r="AJ490" s="9" t="s">
        <v>184</v>
      </c>
    </row>
    <row r="491" spans="1:36" hidden="1" x14ac:dyDescent="0.3">
      <c r="A491" s="2" t="s">
        <v>8</v>
      </c>
      <c r="B491">
        <v>119489</v>
      </c>
      <c r="C491">
        <v>490</v>
      </c>
      <c r="D491" t="s">
        <v>181</v>
      </c>
      <c r="E491" s="2" t="s">
        <v>183</v>
      </c>
      <c r="F491" s="2" t="s">
        <v>183</v>
      </c>
      <c r="G491" s="2" t="s">
        <v>184</v>
      </c>
      <c r="H491" s="3" t="s">
        <v>183</v>
      </c>
      <c r="I491" s="2" t="s">
        <v>15</v>
      </c>
      <c r="J491" s="2" t="s">
        <v>16</v>
      </c>
      <c r="K491" s="8" t="s">
        <v>183</v>
      </c>
      <c r="L491" s="2"/>
      <c r="M491" s="2" t="s">
        <v>61</v>
      </c>
      <c r="N491" t="s">
        <v>186</v>
      </c>
      <c r="O491" s="2" t="s">
        <v>188</v>
      </c>
      <c r="P491" s="128">
        <v>-0.66352365985681849</v>
      </c>
      <c r="Q491" s="128" t="s">
        <v>201</v>
      </c>
      <c r="R491" s="6" t="s">
        <v>184</v>
      </c>
      <c r="S491" s="2" t="s">
        <v>184</v>
      </c>
      <c r="T491" s="2" t="s">
        <v>184</v>
      </c>
      <c r="U491">
        <v>29</v>
      </c>
      <c r="V491">
        <v>0</v>
      </c>
      <c r="W491">
        <v>0</v>
      </c>
      <c r="X491" t="s">
        <v>184</v>
      </c>
      <c r="Y491" s="2" t="s">
        <v>184</v>
      </c>
      <c r="Z491" s="2" t="s">
        <v>184</v>
      </c>
      <c r="AA491" s="2" t="s">
        <v>184</v>
      </c>
      <c r="AB491">
        <v>0</v>
      </c>
      <c r="AC491">
        <v>6</v>
      </c>
      <c r="AD491">
        <v>0</v>
      </c>
      <c r="AE491" s="2" t="s">
        <v>184</v>
      </c>
      <c r="AF491" s="2" t="s">
        <v>184</v>
      </c>
      <c r="AG491" s="2" t="s">
        <v>183</v>
      </c>
      <c r="AH491" t="s">
        <v>83</v>
      </c>
      <c r="AI491" s="8" t="s">
        <v>183</v>
      </c>
      <c r="AJ491" s="9" t="s">
        <v>184</v>
      </c>
    </row>
    <row r="492" spans="1:36" x14ac:dyDescent="0.3">
      <c r="A492" s="3" t="s">
        <v>7</v>
      </c>
      <c r="B492">
        <v>119521</v>
      </c>
      <c r="C492">
        <v>491</v>
      </c>
      <c r="D492" t="s">
        <v>182</v>
      </c>
      <c r="E492" s="2" t="s">
        <v>184</v>
      </c>
      <c r="F492" s="2" t="s">
        <v>184</v>
      </c>
      <c r="G492" s="2" t="s">
        <v>184</v>
      </c>
      <c r="H492" s="3" t="s">
        <v>184</v>
      </c>
      <c r="I492" s="2" t="s">
        <v>13</v>
      </c>
      <c r="J492" s="2" t="s">
        <v>14</v>
      </c>
      <c r="K492" s="8" t="s">
        <v>184</v>
      </c>
      <c r="L492" s="2"/>
      <c r="M492" s="2" t="s">
        <v>60</v>
      </c>
      <c r="N492" t="s">
        <v>187</v>
      </c>
      <c r="O492" s="2" t="s">
        <v>189</v>
      </c>
      <c r="P492" s="128">
        <v>-0.20451446750492347</v>
      </c>
      <c r="Q492" s="128" t="s">
        <v>203</v>
      </c>
      <c r="R492" s="6" t="s">
        <v>183</v>
      </c>
      <c r="S492" s="2" t="s">
        <v>184</v>
      </c>
      <c r="T492" s="2" t="s">
        <v>184</v>
      </c>
      <c r="U492">
        <v>29</v>
      </c>
      <c r="V492">
        <v>12</v>
      </c>
      <c r="W492">
        <v>0</v>
      </c>
      <c r="X492" t="s">
        <v>184</v>
      </c>
      <c r="Y492" s="2" t="s">
        <v>184</v>
      </c>
      <c r="Z492" s="2" t="s">
        <v>184</v>
      </c>
      <c r="AA492" s="2" t="s">
        <v>184</v>
      </c>
      <c r="AB492">
        <v>4</v>
      </c>
      <c r="AC492">
        <v>0</v>
      </c>
      <c r="AD492">
        <v>0</v>
      </c>
      <c r="AE492" s="2" t="s">
        <v>184</v>
      </c>
      <c r="AF492" s="2" t="s">
        <v>185</v>
      </c>
      <c r="AG492" s="2" t="s">
        <v>185</v>
      </c>
      <c r="AH492" t="s">
        <v>82</v>
      </c>
      <c r="AI492" s="8" t="s">
        <v>184</v>
      </c>
      <c r="AJ492" s="9" t="s">
        <v>184</v>
      </c>
    </row>
    <row r="493" spans="1:36" x14ac:dyDescent="0.3">
      <c r="A493" s="3" t="s">
        <v>7</v>
      </c>
      <c r="B493">
        <v>119532</v>
      </c>
      <c r="C493">
        <v>492</v>
      </c>
      <c r="D493" t="s">
        <v>182</v>
      </c>
      <c r="E493" s="2" t="s">
        <v>183</v>
      </c>
      <c r="F493" s="2" t="s">
        <v>183</v>
      </c>
      <c r="G493" s="2" t="s">
        <v>184</v>
      </c>
      <c r="H493" s="3" t="s">
        <v>183</v>
      </c>
      <c r="I493" s="2" t="s">
        <v>17</v>
      </c>
      <c r="J493" s="2" t="s">
        <v>13</v>
      </c>
      <c r="K493" s="8" t="s">
        <v>183</v>
      </c>
      <c r="L493" s="2"/>
      <c r="M493" s="2" t="s">
        <v>61</v>
      </c>
      <c r="N493" t="s">
        <v>187</v>
      </c>
      <c r="O493" s="2" t="s">
        <v>189</v>
      </c>
      <c r="P493" s="128">
        <v>-0.11027095148078134</v>
      </c>
      <c r="Q493" s="128" t="s">
        <v>203</v>
      </c>
      <c r="R493" s="7" t="s">
        <v>183</v>
      </c>
      <c r="S493" s="2" t="s">
        <v>183</v>
      </c>
      <c r="T493" s="2" t="s">
        <v>183</v>
      </c>
      <c r="U493">
        <v>31</v>
      </c>
      <c r="V493">
        <v>0</v>
      </c>
      <c r="W493">
        <v>9</v>
      </c>
      <c r="X493" t="s">
        <v>183</v>
      </c>
      <c r="Y493" s="2" t="s">
        <v>183</v>
      </c>
      <c r="Z493" s="2" t="s">
        <v>184</v>
      </c>
      <c r="AA493" s="2" t="s">
        <v>184</v>
      </c>
      <c r="AB493">
        <v>9</v>
      </c>
      <c r="AC493">
        <v>2</v>
      </c>
      <c r="AD493">
        <v>0</v>
      </c>
      <c r="AE493" s="2" t="s">
        <v>183</v>
      </c>
      <c r="AF493" s="2" t="s">
        <v>183</v>
      </c>
      <c r="AG493" s="2" t="s">
        <v>184</v>
      </c>
      <c r="AH493" t="s">
        <v>84</v>
      </c>
      <c r="AI493" s="8" t="s">
        <v>184</v>
      </c>
      <c r="AJ493" s="1" t="s">
        <v>184</v>
      </c>
    </row>
    <row r="494" spans="1:36" hidden="1" x14ac:dyDescent="0.3">
      <c r="A494" s="3" t="s">
        <v>7</v>
      </c>
      <c r="B494">
        <v>119597</v>
      </c>
      <c r="C494">
        <v>493</v>
      </c>
      <c r="D494" t="s">
        <v>181</v>
      </c>
      <c r="E494" s="2" t="s">
        <v>184</v>
      </c>
      <c r="F494" s="2" t="s">
        <v>184</v>
      </c>
      <c r="G494" s="2" t="s">
        <v>184</v>
      </c>
      <c r="H494" s="3" t="s">
        <v>183</v>
      </c>
      <c r="I494" s="2" t="s">
        <v>17</v>
      </c>
      <c r="J494" s="2" t="s">
        <v>12</v>
      </c>
      <c r="K494" s="8" t="s">
        <v>183</v>
      </c>
      <c r="L494" s="2" t="s">
        <v>60</v>
      </c>
      <c r="M494" s="2"/>
      <c r="N494" t="s">
        <v>187</v>
      </c>
      <c r="O494" s="3" t="s">
        <v>188</v>
      </c>
      <c r="P494" s="130">
        <v>-1.1873581281648331</v>
      </c>
      <c r="Q494" s="130" t="s">
        <v>201</v>
      </c>
      <c r="R494" s="7" t="s">
        <v>183</v>
      </c>
      <c r="S494" s="2" t="s">
        <v>183</v>
      </c>
      <c r="T494" s="2" t="s">
        <v>183</v>
      </c>
      <c r="U494">
        <v>0</v>
      </c>
      <c r="V494">
        <v>0</v>
      </c>
      <c r="W494">
        <v>1</v>
      </c>
      <c r="X494" t="s">
        <v>184</v>
      </c>
      <c r="Y494" s="2" t="s">
        <v>183</v>
      </c>
      <c r="Z494" s="2" t="s">
        <v>184</v>
      </c>
      <c r="AA494" s="2" t="s">
        <v>183</v>
      </c>
      <c r="AB494">
        <v>1</v>
      </c>
      <c r="AC494">
        <v>0</v>
      </c>
      <c r="AD494">
        <v>0</v>
      </c>
      <c r="AE494" s="2" t="s">
        <v>183</v>
      </c>
      <c r="AF494" s="2" t="s">
        <v>185</v>
      </c>
      <c r="AG494" s="2" t="s">
        <v>185</v>
      </c>
      <c r="AH494" t="s">
        <v>83</v>
      </c>
      <c r="AI494" t="s">
        <v>184</v>
      </c>
      <c r="AJ494" s="1" t="s">
        <v>184</v>
      </c>
    </row>
    <row r="495" spans="1:36" x14ac:dyDescent="0.3">
      <c r="A495" s="3" t="s">
        <v>7</v>
      </c>
      <c r="B495">
        <v>119601</v>
      </c>
      <c r="C495">
        <v>494</v>
      </c>
      <c r="D495" t="s">
        <v>181</v>
      </c>
      <c r="E495" s="2" t="s">
        <v>183</v>
      </c>
      <c r="F495" s="2" t="s">
        <v>184</v>
      </c>
      <c r="G495" s="2" t="s">
        <v>184</v>
      </c>
      <c r="H495" s="3" t="s">
        <v>183</v>
      </c>
      <c r="I495" s="2" t="s">
        <v>15</v>
      </c>
      <c r="J495" s="2" t="s">
        <v>12</v>
      </c>
      <c r="K495" s="8" t="s">
        <v>183</v>
      </c>
      <c r="L495" s="2" t="s">
        <v>60</v>
      </c>
      <c r="M495" s="2"/>
      <c r="N495" t="s">
        <v>187</v>
      </c>
      <c r="O495" s="3" t="s">
        <v>189</v>
      </c>
      <c r="P495" s="130">
        <v>-0.17461148943600488</v>
      </c>
      <c r="Q495" s="130" t="s">
        <v>203</v>
      </c>
      <c r="R495" s="7" t="s">
        <v>185</v>
      </c>
      <c r="S495" s="2" t="s">
        <v>184</v>
      </c>
      <c r="T495" s="2" t="s">
        <v>184</v>
      </c>
      <c r="U495">
        <v>0</v>
      </c>
      <c r="V495">
        <v>0</v>
      </c>
      <c r="W495">
        <v>28</v>
      </c>
      <c r="X495" t="s">
        <v>183</v>
      </c>
      <c r="Y495" s="2" t="s">
        <v>184</v>
      </c>
      <c r="Z495" s="2" t="s">
        <v>183</v>
      </c>
      <c r="AA495" s="2" t="s">
        <v>184</v>
      </c>
      <c r="AB495">
        <v>8</v>
      </c>
      <c r="AC495">
        <v>1</v>
      </c>
      <c r="AD495">
        <v>0</v>
      </c>
      <c r="AE495" s="2" t="s">
        <v>184</v>
      </c>
      <c r="AF495" s="2" t="s">
        <v>183</v>
      </c>
      <c r="AG495" s="2" t="s">
        <v>184</v>
      </c>
      <c r="AH495" t="s">
        <v>83</v>
      </c>
      <c r="AI495" t="s">
        <v>183</v>
      </c>
      <c r="AJ495" s="1" t="s">
        <v>184</v>
      </c>
    </row>
    <row r="496" spans="1:36" x14ac:dyDescent="0.3">
      <c r="A496" s="3" t="s">
        <v>7</v>
      </c>
      <c r="B496">
        <v>119753</v>
      </c>
      <c r="C496">
        <v>495</v>
      </c>
      <c r="D496" t="s">
        <v>181</v>
      </c>
      <c r="E496" s="2" t="s">
        <v>183</v>
      </c>
      <c r="F496" s="2" t="s">
        <v>183</v>
      </c>
      <c r="G496" s="2" t="s">
        <v>184</v>
      </c>
      <c r="H496" s="3" t="s">
        <v>184</v>
      </c>
      <c r="I496" s="2" t="s">
        <v>15</v>
      </c>
      <c r="J496" s="2" t="s">
        <v>16</v>
      </c>
      <c r="K496" s="8" t="s">
        <v>183</v>
      </c>
      <c r="L496" s="2" t="s">
        <v>60</v>
      </c>
      <c r="M496" s="2" t="s">
        <v>162</v>
      </c>
      <c r="N496" t="s">
        <v>187</v>
      </c>
      <c r="O496" s="3" t="s">
        <v>189</v>
      </c>
      <c r="P496" s="130">
        <v>-4.2666272975566546</v>
      </c>
      <c r="Q496" s="130" t="s">
        <v>203</v>
      </c>
      <c r="R496" s="6" t="s">
        <v>184</v>
      </c>
      <c r="S496" s="2" t="s">
        <v>183</v>
      </c>
      <c r="T496" s="2" t="s">
        <v>184</v>
      </c>
      <c r="U496">
        <v>0</v>
      </c>
      <c r="V496">
        <v>0</v>
      </c>
      <c r="W496">
        <v>0</v>
      </c>
      <c r="X496" t="s">
        <v>184</v>
      </c>
      <c r="Y496" s="2" t="s">
        <v>183</v>
      </c>
      <c r="Z496" s="2" t="s">
        <v>184</v>
      </c>
      <c r="AA496" s="2" t="s">
        <v>183</v>
      </c>
      <c r="AB496">
        <v>0</v>
      </c>
      <c r="AC496">
        <v>0</v>
      </c>
      <c r="AD496">
        <v>0</v>
      </c>
      <c r="AE496" s="2" t="s">
        <v>183</v>
      </c>
      <c r="AF496" s="2" t="s">
        <v>184</v>
      </c>
      <c r="AG496" s="2" t="s">
        <v>184</v>
      </c>
      <c r="AH496" t="s">
        <v>83</v>
      </c>
      <c r="AI496" t="s">
        <v>183</v>
      </c>
      <c r="AJ496" s="1" t="s">
        <v>183</v>
      </c>
    </row>
    <row r="497" spans="1:36" x14ac:dyDescent="0.3">
      <c r="A497" s="3" t="s">
        <v>7</v>
      </c>
      <c r="B497">
        <v>119755</v>
      </c>
      <c r="C497">
        <v>496</v>
      </c>
      <c r="D497" t="s">
        <v>182</v>
      </c>
      <c r="E497" s="2" t="s">
        <v>183</v>
      </c>
      <c r="F497" s="2" t="s">
        <v>184</v>
      </c>
      <c r="G497" s="2" t="s">
        <v>184</v>
      </c>
      <c r="H497" s="2" t="s">
        <v>183</v>
      </c>
      <c r="I497" s="2" t="s">
        <v>16</v>
      </c>
      <c r="J497" s="2" t="s">
        <v>16</v>
      </c>
      <c r="K497" s="8" t="s">
        <v>183</v>
      </c>
      <c r="L497" s="2" t="s">
        <v>60</v>
      </c>
      <c r="M497" s="2"/>
      <c r="N497" t="s">
        <v>187</v>
      </c>
      <c r="O497" s="3" t="s">
        <v>188</v>
      </c>
      <c r="P497" s="130">
        <v>-0.95799557848194539</v>
      </c>
      <c r="Q497" s="130" t="s">
        <v>203</v>
      </c>
      <c r="R497" s="6" t="s">
        <v>183</v>
      </c>
      <c r="S497" s="2" t="s">
        <v>183</v>
      </c>
      <c r="T497" s="2" t="s">
        <v>183</v>
      </c>
      <c r="U497">
        <v>0</v>
      </c>
      <c r="V497">
        <v>0</v>
      </c>
      <c r="W497">
        <v>0</v>
      </c>
      <c r="X497" t="s">
        <v>183</v>
      </c>
      <c r="Y497" s="2" t="s">
        <v>184</v>
      </c>
      <c r="Z497" s="2" t="s">
        <v>184</v>
      </c>
      <c r="AA497" s="2" t="s">
        <v>184</v>
      </c>
      <c r="AB497">
        <v>0</v>
      </c>
      <c r="AC497">
        <v>0</v>
      </c>
      <c r="AD497">
        <v>0</v>
      </c>
      <c r="AE497" s="2" t="s">
        <v>184</v>
      </c>
      <c r="AF497" s="2" t="s">
        <v>183</v>
      </c>
      <c r="AG497" s="2" t="s">
        <v>184</v>
      </c>
      <c r="AH497" t="s">
        <v>83</v>
      </c>
      <c r="AI497" t="s">
        <v>183</v>
      </c>
      <c r="AJ497" s="1" t="s">
        <v>184</v>
      </c>
    </row>
    <row r="498" spans="1:36" hidden="1" x14ac:dyDescent="0.3">
      <c r="A498" s="3" t="s">
        <v>7</v>
      </c>
      <c r="B498">
        <v>119757</v>
      </c>
      <c r="C498">
        <v>497</v>
      </c>
      <c r="D498" t="s">
        <v>182</v>
      </c>
      <c r="E498" s="2" t="s">
        <v>184</v>
      </c>
      <c r="F498" s="2" t="s">
        <v>184</v>
      </c>
      <c r="G498" s="2" t="s">
        <v>184</v>
      </c>
      <c r="H498" s="2" t="s">
        <v>183</v>
      </c>
      <c r="I498" s="2" t="s">
        <v>15</v>
      </c>
      <c r="J498" s="2" t="s">
        <v>16</v>
      </c>
      <c r="K498" s="8" t="s">
        <v>184</v>
      </c>
      <c r="L498" s="2" t="s">
        <v>60</v>
      </c>
      <c r="M498" s="2"/>
      <c r="N498" t="s">
        <v>187</v>
      </c>
      <c r="O498" s="3" t="s">
        <v>189</v>
      </c>
      <c r="P498" s="130">
        <v>-0.79051383399209474</v>
      </c>
      <c r="Q498" s="130" t="s">
        <v>201</v>
      </c>
      <c r="R498" s="6" t="s">
        <v>185</v>
      </c>
      <c r="S498" s="2" t="s">
        <v>184</v>
      </c>
      <c r="T498" s="2" t="s">
        <v>184</v>
      </c>
      <c r="U498">
        <v>0</v>
      </c>
      <c r="V498">
        <v>0</v>
      </c>
      <c r="W498">
        <v>0</v>
      </c>
      <c r="X498" t="s">
        <v>184</v>
      </c>
      <c r="Y498" s="2" t="s">
        <v>184</v>
      </c>
      <c r="Z498" s="2" t="s">
        <v>184</v>
      </c>
      <c r="AA498" s="2" t="s">
        <v>184</v>
      </c>
      <c r="AB498">
        <v>0</v>
      </c>
      <c r="AC498">
        <v>0</v>
      </c>
      <c r="AD498">
        <v>0</v>
      </c>
      <c r="AE498" s="2" t="s">
        <v>184</v>
      </c>
      <c r="AF498" s="2" t="s">
        <v>185</v>
      </c>
      <c r="AG498" s="2" t="s">
        <v>185</v>
      </c>
      <c r="AH498" t="s">
        <v>83</v>
      </c>
      <c r="AI498" t="s">
        <v>184</v>
      </c>
      <c r="AJ498" s="1" t="s">
        <v>184</v>
      </c>
    </row>
    <row r="499" spans="1:36" x14ac:dyDescent="0.3">
      <c r="A499" s="2" t="s">
        <v>8</v>
      </c>
      <c r="B499">
        <v>119762</v>
      </c>
      <c r="C499">
        <v>498</v>
      </c>
      <c r="D499" t="s">
        <v>181</v>
      </c>
      <c r="E499" s="2" t="s">
        <v>184</v>
      </c>
      <c r="F499" s="2" t="s">
        <v>184</v>
      </c>
      <c r="G499" s="2" t="s">
        <v>184</v>
      </c>
      <c r="H499" s="3" t="s">
        <v>183</v>
      </c>
      <c r="I499" s="2" t="s">
        <v>15</v>
      </c>
      <c r="J499" s="2" t="s">
        <v>15</v>
      </c>
      <c r="K499" s="8" t="s">
        <v>184</v>
      </c>
      <c r="L499" s="2" t="s">
        <v>60</v>
      </c>
      <c r="M499" s="2" t="s">
        <v>162</v>
      </c>
      <c r="N499" t="s">
        <v>187</v>
      </c>
      <c r="O499" s="2" t="s">
        <v>189</v>
      </c>
      <c r="P499" s="128">
        <v>-2.404943494961866</v>
      </c>
      <c r="Q499" s="128" t="s">
        <v>203</v>
      </c>
      <c r="R499" s="7" t="s">
        <v>185</v>
      </c>
      <c r="S499" s="2" t="s">
        <v>184</v>
      </c>
      <c r="T499" s="2" t="s">
        <v>184</v>
      </c>
      <c r="U499">
        <v>46</v>
      </c>
      <c r="V499">
        <v>15</v>
      </c>
      <c r="W499">
        <v>29</v>
      </c>
      <c r="X499" t="s">
        <v>184</v>
      </c>
      <c r="Y499" s="2" t="s">
        <v>184</v>
      </c>
      <c r="Z499" s="2" t="s">
        <v>184</v>
      </c>
      <c r="AA499" s="2" t="s">
        <v>184</v>
      </c>
      <c r="AB499">
        <v>29</v>
      </c>
      <c r="AC499">
        <v>11</v>
      </c>
      <c r="AD499">
        <v>0</v>
      </c>
      <c r="AE499" s="2" t="s">
        <v>184</v>
      </c>
      <c r="AF499" s="2" t="s">
        <v>185</v>
      </c>
      <c r="AG499" s="2" t="s">
        <v>185</v>
      </c>
      <c r="AH499" t="s">
        <v>83</v>
      </c>
      <c r="AI499" s="8" t="s">
        <v>184</v>
      </c>
      <c r="AJ499" s="9" t="s">
        <v>184</v>
      </c>
    </row>
    <row r="500" spans="1:36" hidden="1" x14ac:dyDescent="0.3">
      <c r="A500" s="3" t="s">
        <v>7</v>
      </c>
      <c r="B500">
        <v>119768</v>
      </c>
      <c r="C500">
        <v>499</v>
      </c>
      <c r="D500" t="s">
        <v>181</v>
      </c>
      <c r="E500" s="2" t="s">
        <v>184</v>
      </c>
      <c r="F500" s="2" t="s">
        <v>184</v>
      </c>
      <c r="G500" s="2" t="s">
        <v>184</v>
      </c>
      <c r="H500" s="3" t="s">
        <v>183</v>
      </c>
      <c r="I500" s="2" t="s">
        <v>14</v>
      </c>
      <c r="J500" s="2" t="s">
        <v>15</v>
      </c>
      <c r="K500" s="8" t="s">
        <v>183</v>
      </c>
      <c r="L500" s="2" t="s">
        <v>162</v>
      </c>
      <c r="M500" s="2" t="s">
        <v>60</v>
      </c>
      <c r="N500" t="s">
        <v>187</v>
      </c>
      <c r="O500" s="2" t="s">
        <v>189</v>
      </c>
      <c r="P500" s="128">
        <v>-4.1137506847950593</v>
      </c>
      <c r="Q500" s="128" t="s">
        <v>201</v>
      </c>
      <c r="R500" s="6" t="s">
        <v>183</v>
      </c>
      <c r="S500" s="2" t="s">
        <v>184</v>
      </c>
      <c r="T500" s="2" t="s">
        <v>184</v>
      </c>
      <c r="U500">
        <v>39</v>
      </c>
      <c r="V500">
        <v>0</v>
      </c>
      <c r="W500">
        <v>11</v>
      </c>
      <c r="X500" t="s">
        <v>184</v>
      </c>
      <c r="Y500" s="2" t="s">
        <v>184</v>
      </c>
      <c r="Z500" s="2" t="s">
        <v>184</v>
      </c>
      <c r="AA500" s="2" t="s">
        <v>184</v>
      </c>
      <c r="AB500">
        <v>7</v>
      </c>
      <c r="AC500">
        <v>2</v>
      </c>
      <c r="AD500">
        <v>0</v>
      </c>
      <c r="AE500" s="2" t="s">
        <v>184</v>
      </c>
      <c r="AF500" s="2" t="s">
        <v>185</v>
      </c>
      <c r="AG500" s="2" t="s">
        <v>185</v>
      </c>
      <c r="AH500" t="s">
        <v>83</v>
      </c>
      <c r="AI500" s="8" t="s">
        <v>184</v>
      </c>
      <c r="AJ500" s="9" t="s">
        <v>184</v>
      </c>
    </row>
    <row r="501" spans="1:36" x14ac:dyDescent="0.3">
      <c r="A501" s="3" t="s">
        <v>7</v>
      </c>
      <c r="B501">
        <v>119771</v>
      </c>
      <c r="C501">
        <v>500</v>
      </c>
      <c r="D501" t="s">
        <v>181</v>
      </c>
      <c r="E501" s="2" t="s">
        <v>183</v>
      </c>
      <c r="F501" s="2" t="s">
        <v>184</v>
      </c>
      <c r="G501" s="2" t="s">
        <v>183</v>
      </c>
      <c r="H501" s="3" t="s">
        <v>183</v>
      </c>
      <c r="I501" s="2" t="s">
        <v>16</v>
      </c>
      <c r="J501" s="2" t="s">
        <v>16</v>
      </c>
      <c r="K501" s="8" t="s">
        <v>183</v>
      </c>
      <c r="L501" s="2" t="s">
        <v>60</v>
      </c>
      <c r="M501" s="2" t="s">
        <v>162</v>
      </c>
      <c r="N501" t="s">
        <v>187</v>
      </c>
      <c r="O501" s="2" t="s">
        <v>188</v>
      </c>
      <c r="P501" s="128">
        <v>-3.1391418915048401</v>
      </c>
      <c r="Q501" s="128" t="s">
        <v>203</v>
      </c>
      <c r="R501" s="7" t="s">
        <v>183</v>
      </c>
      <c r="S501" s="2" t="s">
        <v>184</v>
      </c>
      <c r="T501" s="2" t="s">
        <v>183</v>
      </c>
      <c r="U501">
        <v>35</v>
      </c>
      <c r="V501">
        <v>0</v>
      </c>
      <c r="W501">
        <v>7</v>
      </c>
      <c r="X501" t="s">
        <v>183</v>
      </c>
      <c r="Y501" s="2" t="s">
        <v>184</v>
      </c>
      <c r="Z501" s="2" t="s">
        <v>184</v>
      </c>
      <c r="AA501" s="2" t="s">
        <v>184</v>
      </c>
      <c r="AB501">
        <v>7</v>
      </c>
      <c r="AC501">
        <v>2</v>
      </c>
      <c r="AD501">
        <v>0</v>
      </c>
      <c r="AE501" s="2" t="s">
        <v>184</v>
      </c>
      <c r="AF501" s="2" t="s">
        <v>183</v>
      </c>
      <c r="AG501" s="2" t="s">
        <v>184</v>
      </c>
      <c r="AH501" t="s">
        <v>83</v>
      </c>
      <c r="AI501" s="8" t="s">
        <v>183</v>
      </c>
      <c r="AJ501" s="9" t="s">
        <v>183</v>
      </c>
    </row>
    <row r="502" spans="1:36" hidden="1" x14ac:dyDescent="0.3">
      <c r="A502" s="3" t="s">
        <v>7</v>
      </c>
      <c r="B502">
        <v>119773</v>
      </c>
      <c r="C502">
        <v>501</v>
      </c>
      <c r="D502" t="s">
        <v>181</v>
      </c>
      <c r="E502" s="2" t="s">
        <v>183</v>
      </c>
      <c r="F502" s="2" t="s">
        <v>184</v>
      </c>
      <c r="G502" s="2" t="s">
        <v>184</v>
      </c>
      <c r="H502" s="3" t="s">
        <v>183</v>
      </c>
      <c r="I502" s="2" t="s">
        <v>15</v>
      </c>
      <c r="J502" s="2" t="s">
        <v>15</v>
      </c>
      <c r="K502" s="8" t="s">
        <v>183</v>
      </c>
      <c r="L502" s="2"/>
      <c r="M502" s="2" t="s">
        <v>61</v>
      </c>
      <c r="N502" t="s">
        <v>186</v>
      </c>
      <c r="O502" s="3" t="s">
        <v>188</v>
      </c>
      <c r="P502" s="130">
        <v>-1.2526096033402923</v>
      </c>
      <c r="Q502" s="130" t="s">
        <v>201</v>
      </c>
      <c r="R502" s="6" t="s">
        <v>184</v>
      </c>
      <c r="S502" s="2" t="s">
        <v>184</v>
      </c>
      <c r="T502" s="2" t="s">
        <v>184</v>
      </c>
      <c r="U502">
        <v>18</v>
      </c>
      <c r="V502">
        <v>41</v>
      </c>
      <c r="W502">
        <v>0</v>
      </c>
      <c r="X502" t="s">
        <v>184</v>
      </c>
      <c r="Y502" s="2" t="s">
        <v>184</v>
      </c>
      <c r="Z502" s="2" t="s">
        <v>184</v>
      </c>
      <c r="AA502" s="2" t="s">
        <v>184</v>
      </c>
      <c r="AB502">
        <v>9</v>
      </c>
      <c r="AC502">
        <v>3</v>
      </c>
      <c r="AD502">
        <v>0</v>
      </c>
      <c r="AE502" s="2" t="s">
        <v>184</v>
      </c>
      <c r="AF502" s="2" t="s">
        <v>184</v>
      </c>
      <c r="AG502" s="2" t="s">
        <v>184</v>
      </c>
      <c r="AH502" t="s">
        <v>84</v>
      </c>
      <c r="AI502" s="8" t="s">
        <v>183</v>
      </c>
      <c r="AJ502" s="1" t="s">
        <v>183</v>
      </c>
    </row>
    <row r="503" spans="1:36" hidden="1" x14ac:dyDescent="0.3">
      <c r="A503" s="3" t="s">
        <v>7</v>
      </c>
      <c r="B503">
        <v>119842</v>
      </c>
      <c r="C503">
        <v>502</v>
      </c>
      <c r="D503" t="s">
        <v>181</v>
      </c>
      <c r="E503" s="2" t="s">
        <v>183</v>
      </c>
      <c r="F503" s="2" t="s">
        <v>184</v>
      </c>
      <c r="G503" s="2" t="s">
        <v>184</v>
      </c>
      <c r="H503" s="3" t="s">
        <v>183</v>
      </c>
      <c r="I503" s="2" t="s">
        <v>14</v>
      </c>
      <c r="J503" s="2" t="s">
        <v>17</v>
      </c>
      <c r="K503" s="8" t="s">
        <v>183</v>
      </c>
      <c r="L503" s="2" t="s">
        <v>60</v>
      </c>
      <c r="M503" s="2"/>
      <c r="N503" t="s">
        <v>186</v>
      </c>
      <c r="O503" s="2" t="s">
        <v>188</v>
      </c>
      <c r="P503" s="128">
        <v>-0.74231177094379641</v>
      </c>
      <c r="Q503" s="128" t="s">
        <v>201</v>
      </c>
      <c r="R503" s="7" t="s">
        <v>184</v>
      </c>
      <c r="S503" s="2" t="s">
        <v>183</v>
      </c>
      <c r="T503" s="2" t="s">
        <v>184</v>
      </c>
      <c r="U503">
        <v>36</v>
      </c>
      <c r="V503">
        <v>15</v>
      </c>
      <c r="W503">
        <v>38</v>
      </c>
      <c r="X503" t="s">
        <v>184</v>
      </c>
      <c r="Y503" s="2" t="s">
        <v>183</v>
      </c>
      <c r="Z503" s="2" t="s">
        <v>184</v>
      </c>
      <c r="AA503" s="2" t="s">
        <v>184</v>
      </c>
      <c r="AB503">
        <v>26</v>
      </c>
      <c r="AC503">
        <v>27</v>
      </c>
      <c r="AD503">
        <v>0</v>
      </c>
      <c r="AE503" s="2" t="s">
        <v>184</v>
      </c>
      <c r="AF503" s="2" t="s">
        <v>184</v>
      </c>
      <c r="AG503" s="2" t="s">
        <v>184</v>
      </c>
      <c r="AH503" t="s">
        <v>84</v>
      </c>
      <c r="AI503" s="8" t="s">
        <v>183</v>
      </c>
      <c r="AJ503" s="9" t="s">
        <v>184</v>
      </c>
    </row>
    <row r="504" spans="1:36" x14ac:dyDescent="0.3">
      <c r="A504" s="2" t="s">
        <v>8</v>
      </c>
      <c r="B504">
        <v>119843</v>
      </c>
      <c r="C504">
        <v>503</v>
      </c>
      <c r="D504" t="s">
        <v>181</v>
      </c>
      <c r="E504" s="2" t="s">
        <v>183</v>
      </c>
      <c r="F504" s="2" t="s">
        <v>184</v>
      </c>
      <c r="G504" s="2" t="s">
        <v>184</v>
      </c>
      <c r="H504" s="3" t="s">
        <v>183</v>
      </c>
      <c r="I504" s="2" t="s">
        <v>16</v>
      </c>
      <c r="J504" s="2" t="s">
        <v>17</v>
      </c>
      <c r="K504" s="8" t="s">
        <v>183</v>
      </c>
      <c r="L504" s="2" t="s">
        <v>60</v>
      </c>
      <c r="M504" s="2"/>
      <c r="N504" t="s">
        <v>186</v>
      </c>
      <c r="O504" s="2" t="s">
        <v>188</v>
      </c>
      <c r="P504" s="128">
        <v>-0.99495706692108488</v>
      </c>
      <c r="Q504" s="128" t="s">
        <v>203</v>
      </c>
      <c r="R504" s="7" t="s">
        <v>185</v>
      </c>
      <c r="S504" s="2" t="s">
        <v>183</v>
      </c>
      <c r="T504" s="2" t="s">
        <v>184</v>
      </c>
      <c r="U504">
        <v>21</v>
      </c>
      <c r="V504">
        <v>31</v>
      </c>
      <c r="W504">
        <v>107</v>
      </c>
      <c r="X504" t="s">
        <v>183</v>
      </c>
      <c r="Y504" s="2" t="s">
        <v>184</v>
      </c>
      <c r="Z504" s="2" t="s">
        <v>183</v>
      </c>
      <c r="AA504" s="2" t="s">
        <v>184</v>
      </c>
      <c r="AB504">
        <v>22</v>
      </c>
      <c r="AC504">
        <v>43</v>
      </c>
      <c r="AD504">
        <v>0</v>
      </c>
      <c r="AE504" s="2" t="s">
        <v>183</v>
      </c>
      <c r="AF504" s="2" t="s">
        <v>184</v>
      </c>
      <c r="AG504" s="2" t="s">
        <v>185</v>
      </c>
      <c r="AH504" t="s">
        <v>83</v>
      </c>
      <c r="AI504" s="8" t="s">
        <v>183</v>
      </c>
      <c r="AJ504" s="9" t="s">
        <v>183</v>
      </c>
    </row>
    <row r="505" spans="1:36" x14ac:dyDescent="0.3">
      <c r="A505" s="3" t="s">
        <v>7</v>
      </c>
      <c r="B505">
        <v>119856</v>
      </c>
      <c r="C505">
        <v>504</v>
      </c>
      <c r="D505" t="s">
        <v>182</v>
      </c>
      <c r="E505" s="2" t="s">
        <v>184</v>
      </c>
      <c r="F505" s="2" t="s">
        <v>184</v>
      </c>
      <c r="G505" s="2" t="s">
        <v>183</v>
      </c>
      <c r="H505" s="3" t="s">
        <v>183</v>
      </c>
      <c r="I505" s="2" t="s">
        <v>16</v>
      </c>
      <c r="J505" s="2" t="s">
        <v>12</v>
      </c>
      <c r="K505" s="8" t="s">
        <v>183</v>
      </c>
      <c r="L505" s="2" t="s">
        <v>60</v>
      </c>
      <c r="M505" s="2"/>
      <c r="N505" t="s">
        <v>187</v>
      </c>
      <c r="O505" s="3" t="s">
        <v>188</v>
      </c>
      <c r="P505" s="130">
        <v>-0.53022269353128315</v>
      </c>
      <c r="Q505" s="130" t="s">
        <v>203</v>
      </c>
      <c r="R505" s="7" t="s">
        <v>183</v>
      </c>
      <c r="S505" s="2" t="s">
        <v>184</v>
      </c>
      <c r="T505" s="2" t="s">
        <v>184</v>
      </c>
      <c r="U505">
        <v>0</v>
      </c>
      <c r="V505">
        <v>0</v>
      </c>
      <c r="W505">
        <v>2</v>
      </c>
      <c r="X505" t="s">
        <v>184</v>
      </c>
      <c r="Y505" s="2" t="s">
        <v>184</v>
      </c>
      <c r="Z505" s="2" t="s">
        <v>184</v>
      </c>
      <c r="AA505" s="2" t="s">
        <v>184</v>
      </c>
      <c r="AB505">
        <v>0</v>
      </c>
      <c r="AC505">
        <v>0</v>
      </c>
      <c r="AD505">
        <v>0</v>
      </c>
      <c r="AE505" s="2" t="s">
        <v>184</v>
      </c>
      <c r="AF505" s="2" t="s">
        <v>185</v>
      </c>
      <c r="AG505" s="2" t="s">
        <v>185</v>
      </c>
      <c r="AH505" t="s">
        <v>82</v>
      </c>
      <c r="AI505" t="s">
        <v>184</v>
      </c>
      <c r="AJ505" s="1" t="s">
        <v>184</v>
      </c>
    </row>
    <row r="506" spans="1:36" hidden="1" x14ac:dyDescent="0.3">
      <c r="A506" s="3" t="s">
        <v>7</v>
      </c>
      <c r="B506">
        <v>119857</v>
      </c>
      <c r="C506">
        <v>505</v>
      </c>
      <c r="D506" t="s">
        <v>182</v>
      </c>
      <c r="E506" s="2" t="s">
        <v>183</v>
      </c>
      <c r="F506" s="2" t="s">
        <v>184</v>
      </c>
      <c r="G506" s="2" t="s">
        <v>184</v>
      </c>
      <c r="H506" s="2" t="s">
        <v>183</v>
      </c>
      <c r="I506" s="2" t="s">
        <v>16</v>
      </c>
      <c r="J506" s="2" t="s">
        <v>12</v>
      </c>
      <c r="K506" s="8" t="s">
        <v>183</v>
      </c>
      <c r="L506" s="2" t="s">
        <v>60</v>
      </c>
      <c r="M506" s="2"/>
      <c r="N506" t="s">
        <v>186</v>
      </c>
      <c r="O506" s="2" t="s">
        <v>188</v>
      </c>
      <c r="P506" s="128" t="s">
        <v>67</v>
      </c>
      <c r="Q506" s="130" t="s">
        <v>201</v>
      </c>
      <c r="R506" s="7" t="s">
        <v>185</v>
      </c>
      <c r="S506" s="2" t="s">
        <v>184</v>
      </c>
      <c r="T506" s="2" t="s">
        <v>184</v>
      </c>
      <c r="U506">
        <v>0</v>
      </c>
      <c r="V506">
        <v>0</v>
      </c>
      <c r="W506">
        <v>60</v>
      </c>
      <c r="X506" t="s">
        <v>184</v>
      </c>
      <c r="Y506" s="2" t="s">
        <v>184</v>
      </c>
      <c r="Z506" s="2" t="s">
        <v>184</v>
      </c>
      <c r="AA506" s="2" t="s">
        <v>184</v>
      </c>
      <c r="AB506">
        <v>8</v>
      </c>
      <c r="AC506">
        <v>0</v>
      </c>
      <c r="AD506">
        <v>0</v>
      </c>
      <c r="AE506" s="2" t="s">
        <v>184</v>
      </c>
      <c r="AF506" s="2" t="s">
        <v>184</v>
      </c>
      <c r="AG506" s="2" t="s">
        <v>185</v>
      </c>
      <c r="AH506" t="s">
        <v>83</v>
      </c>
      <c r="AI506" t="s">
        <v>183</v>
      </c>
      <c r="AJ506" s="1" t="s">
        <v>184</v>
      </c>
    </row>
    <row r="507" spans="1:36" x14ac:dyDescent="0.3">
      <c r="A507" s="3" t="s">
        <v>7</v>
      </c>
      <c r="B507">
        <v>119858</v>
      </c>
      <c r="C507">
        <v>506</v>
      </c>
      <c r="D507" t="s">
        <v>181</v>
      </c>
      <c r="E507" s="2" t="s">
        <v>184</v>
      </c>
      <c r="F507" s="2" t="s">
        <v>184</v>
      </c>
      <c r="G507" s="2" t="s">
        <v>183</v>
      </c>
      <c r="H507" s="3" t="s">
        <v>183</v>
      </c>
      <c r="I507" s="2" t="s">
        <v>15</v>
      </c>
      <c r="J507" s="2" t="s">
        <v>12</v>
      </c>
      <c r="K507" s="8" t="s">
        <v>183</v>
      </c>
      <c r="L507" s="2" t="s">
        <v>162</v>
      </c>
      <c r="M507" s="2" t="s">
        <v>60</v>
      </c>
      <c r="N507" t="s">
        <v>187</v>
      </c>
      <c r="O507" s="2" t="s">
        <v>189</v>
      </c>
      <c r="P507" s="128">
        <v>-2.3557036812604149</v>
      </c>
      <c r="Q507" s="128" t="s">
        <v>203</v>
      </c>
      <c r="R507" s="6" t="s">
        <v>183</v>
      </c>
      <c r="S507" s="2" t="s">
        <v>184</v>
      </c>
      <c r="T507" s="2" t="s">
        <v>184</v>
      </c>
      <c r="U507">
        <v>3</v>
      </c>
      <c r="V507">
        <v>0</v>
      </c>
      <c r="W507">
        <v>0</v>
      </c>
      <c r="X507" t="s">
        <v>184</v>
      </c>
      <c r="Y507" s="2" t="s">
        <v>184</v>
      </c>
      <c r="Z507" s="2" t="s">
        <v>184</v>
      </c>
      <c r="AA507" s="2" t="s">
        <v>184</v>
      </c>
      <c r="AB507">
        <v>0</v>
      </c>
      <c r="AC507">
        <v>0</v>
      </c>
      <c r="AD507">
        <v>0</v>
      </c>
      <c r="AE507" s="2" t="s">
        <v>183</v>
      </c>
      <c r="AF507" s="2" t="s">
        <v>185</v>
      </c>
      <c r="AG507" s="2" t="s">
        <v>185</v>
      </c>
      <c r="AH507" t="s">
        <v>82</v>
      </c>
      <c r="AI507" s="8" t="s">
        <v>184</v>
      </c>
      <c r="AJ507" s="9" t="s">
        <v>184</v>
      </c>
    </row>
    <row r="508" spans="1:36" x14ac:dyDescent="0.3">
      <c r="A508" s="3" t="s">
        <v>7</v>
      </c>
      <c r="B508">
        <v>119886</v>
      </c>
      <c r="C508">
        <v>507</v>
      </c>
      <c r="D508" t="s">
        <v>182</v>
      </c>
      <c r="E508" s="2" t="s">
        <v>183</v>
      </c>
      <c r="F508" s="2" t="s">
        <v>184</v>
      </c>
      <c r="G508" s="2" t="s">
        <v>184</v>
      </c>
      <c r="H508" s="2" t="s">
        <v>184</v>
      </c>
      <c r="I508" s="2" t="s">
        <v>15</v>
      </c>
      <c r="J508" s="2" t="s">
        <v>13</v>
      </c>
      <c r="K508" s="8" t="s">
        <v>183</v>
      </c>
      <c r="L508" s="2"/>
      <c r="M508" s="2" t="s">
        <v>61</v>
      </c>
      <c r="N508" t="s">
        <v>187</v>
      </c>
      <c r="O508" s="2" t="s">
        <v>189</v>
      </c>
      <c r="P508" s="128">
        <v>1.6823246668123224</v>
      </c>
      <c r="Q508" s="128" t="s">
        <v>203</v>
      </c>
      <c r="R508" s="7" t="s">
        <v>184</v>
      </c>
      <c r="S508" s="2" t="s">
        <v>183</v>
      </c>
      <c r="T508" s="2" t="s">
        <v>183</v>
      </c>
      <c r="U508">
        <v>0</v>
      </c>
      <c r="V508">
        <v>0</v>
      </c>
      <c r="W508">
        <v>0</v>
      </c>
      <c r="X508" t="s">
        <v>183</v>
      </c>
      <c r="Y508" s="2" t="s">
        <v>183</v>
      </c>
      <c r="Z508" s="2" t="s">
        <v>183</v>
      </c>
      <c r="AA508" s="2" t="s">
        <v>183</v>
      </c>
      <c r="AB508">
        <v>0</v>
      </c>
      <c r="AC508">
        <v>0</v>
      </c>
      <c r="AD508">
        <v>0</v>
      </c>
      <c r="AE508" s="2" t="s">
        <v>183</v>
      </c>
      <c r="AF508" s="2" t="s">
        <v>183</v>
      </c>
      <c r="AG508" s="2" t="s">
        <v>184</v>
      </c>
      <c r="AH508" t="s">
        <v>84</v>
      </c>
      <c r="AI508" t="s">
        <v>183</v>
      </c>
      <c r="AJ508" s="1" t="s">
        <v>183</v>
      </c>
    </row>
    <row r="509" spans="1:36" hidden="1" x14ac:dyDescent="0.3">
      <c r="A509" s="3" t="s">
        <v>7</v>
      </c>
      <c r="B509">
        <v>119901</v>
      </c>
      <c r="C509">
        <v>508</v>
      </c>
      <c r="D509" t="s">
        <v>181</v>
      </c>
      <c r="E509" s="2" t="s">
        <v>183</v>
      </c>
      <c r="F509" s="2" t="s">
        <v>183</v>
      </c>
      <c r="G509" s="2" t="s">
        <v>184</v>
      </c>
      <c r="H509" s="3" t="s">
        <v>183</v>
      </c>
      <c r="I509" s="2" t="s">
        <v>15</v>
      </c>
      <c r="J509" s="2" t="s">
        <v>15</v>
      </c>
      <c r="K509" s="8" t="s">
        <v>183</v>
      </c>
      <c r="L509" s="2"/>
      <c r="M509" s="2" t="s">
        <v>61</v>
      </c>
      <c r="N509" t="s">
        <v>187</v>
      </c>
      <c r="O509" s="3" t="s">
        <v>188</v>
      </c>
      <c r="P509" s="130">
        <v>3.895028969277959E-2</v>
      </c>
      <c r="Q509" s="130" t="s">
        <v>201</v>
      </c>
      <c r="R509" s="7" t="s">
        <v>183</v>
      </c>
      <c r="S509" s="2" t="s">
        <v>183</v>
      </c>
      <c r="T509" s="2" t="s">
        <v>184</v>
      </c>
      <c r="U509">
        <v>49</v>
      </c>
      <c r="V509">
        <v>0</v>
      </c>
      <c r="W509">
        <v>15</v>
      </c>
      <c r="X509" t="s">
        <v>184</v>
      </c>
      <c r="Y509" s="2" t="s">
        <v>183</v>
      </c>
      <c r="Z509" s="2" t="s">
        <v>183</v>
      </c>
      <c r="AA509" s="2" t="s">
        <v>183</v>
      </c>
      <c r="AB509">
        <v>4</v>
      </c>
      <c r="AC509">
        <v>2</v>
      </c>
      <c r="AD509">
        <v>0</v>
      </c>
      <c r="AE509" s="2" t="s">
        <v>183</v>
      </c>
      <c r="AF509" s="2" t="s">
        <v>183</v>
      </c>
      <c r="AG509" s="2" t="s">
        <v>185</v>
      </c>
      <c r="AH509" t="s">
        <v>82</v>
      </c>
      <c r="AI509" s="8" t="s">
        <v>184</v>
      </c>
      <c r="AJ509" s="1" t="s">
        <v>184</v>
      </c>
    </row>
    <row r="510" spans="1:36" x14ac:dyDescent="0.3">
      <c r="A510" s="3" t="s">
        <v>7</v>
      </c>
      <c r="B510">
        <v>119913</v>
      </c>
      <c r="C510">
        <v>509</v>
      </c>
      <c r="D510" t="s">
        <v>181</v>
      </c>
      <c r="E510" s="2" t="s">
        <v>183</v>
      </c>
      <c r="F510" s="2" t="s">
        <v>184</v>
      </c>
      <c r="G510" s="2" t="s">
        <v>184</v>
      </c>
      <c r="H510" s="3" t="s">
        <v>183</v>
      </c>
      <c r="I510" s="2" t="s">
        <v>12</v>
      </c>
      <c r="J510" s="2" t="s">
        <v>14</v>
      </c>
      <c r="K510" s="8" t="s">
        <v>183</v>
      </c>
      <c r="L510" s="2" t="s">
        <v>60</v>
      </c>
      <c r="M510" s="2"/>
      <c r="N510" t="s">
        <v>186</v>
      </c>
      <c r="O510" s="3" t="s">
        <v>189</v>
      </c>
      <c r="P510" s="130">
        <v>0.11930010604453871</v>
      </c>
      <c r="Q510" s="130" t="s">
        <v>203</v>
      </c>
      <c r="R510" s="7" t="s">
        <v>183</v>
      </c>
      <c r="S510" s="2" t="s">
        <v>184</v>
      </c>
      <c r="T510" s="2" t="s">
        <v>184</v>
      </c>
      <c r="U510">
        <v>60</v>
      </c>
      <c r="V510">
        <v>10</v>
      </c>
      <c r="W510">
        <v>34</v>
      </c>
      <c r="X510" t="s">
        <v>184</v>
      </c>
      <c r="Y510" s="2" t="s">
        <v>184</v>
      </c>
      <c r="Z510" s="2" t="s">
        <v>183</v>
      </c>
      <c r="AA510" s="2" t="s">
        <v>183</v>
      </c>
      <c r="AB510">
        <v>17</v>
      </c>
      <c r="AC510">
        <v>7</v>
      </c>
      <c r="AD510">
        <v>0</v>
      </c>
      <c r="AE510" s="2" t="s">
        <v>184</v>
      </c>
      <c r="AF510" s="2" t="s">
        <v>183</v>
      </c>
      <c r="AG510" s="2" t="s">
        <v>184</v>
      </c>
      <c r="AH510" t="s">
        <v>83</v>
      </c>
      <c r="AI510" s="8" t="s">
        <v>183</v>
      </c>
      <c r="AJ510" s="1" t="s">
        <v>184</v>
      </c>
    </row>
    <row r="511" spans="1:36" x14ac:dyDescent="0.3">
      <c r="A511" s="2" t="s">
        <v>8</v>
      </c>
      <c r="B511">
        <v>120091</v>
      </c>
      <c r="C511">
        <v>510</v>
      </c>
      <c r="D511" t="s">
        <v>181</v>
      </c>
      <c r="E511" s="2" t="s">
        <v>184</v>
      </c>
      <c r="F511" s="2" t="s">
        <v>184</v>
      </c>
      <c r="G511" s="2" t="s">
        <v>184</v>
      </c>
      <c r="H511" s="3" t="s">
        <v>183</v>
      </c>
      <c r="I511" s="2" t="s">
        <v>16</v>
      </c>
      <c r="J511" s="2" t="s">
        <v>15</v>
      </c>
      <c r="K511" s="8" t="s">
        <v>183</v>
      </c>
      <c r="L511" s="2" t="s">
        <v>162</v>
      </c>
      <c r="M511" s="2" t="s">
        <v>61</v>
      </c>
      <c r="N511" t="s">
        <v>187</v>
      </c>
      <c r="O511" s="2" t="s">
        <v>189</v>
      </c>
      <c r="P511" s="128">
        <v>-2.6701323251417768</v>
      </c>
      <c r="Q511" s="128" t="s">
        <v>203</v>
      </c>
      <c r="R511" s="6" t="s">
        <v>183</v>
      </c>
      <c r="S511" s="2" t="s">
        <v>184</v>
      </c>
      <c r="T511" s="2" t="s">
        <v>183</v>
      </c>
      <c r="U511">
        <v>12</v>
      </c>
      <c r="V511">
        <v>0</v>
      </c>
      <c r="W511">
        <v>3</v>
      </c>
      <c r="X511" t="s">
        <v>183</v>
      </c>
      <c r="Y511" s="2" t="s">
        <v>184</v>
      </c>
      <c r="Z511" s="2" t="s">
        <v>183</v>
      </c>
      <c r="AA511" s="2" t="s">
        <v>184</v>
      </c>
      <c r="AB511">
        <v>5</v>
      </c>
      <c r="AC511">
        <v>0</v>
      </c>
      <c r="AD511">
        <v>0</v>
      </c>
      <c r="AE511" s="2" t="s">
        <v>184</v>
      </c>
      <c r="AF511" s="2" t="s">
        <v>184</v>
      </c>
      <c r="AG511" s="2" t="s">
        <v>183</v>
      </c>
      <c r="AH511" t="s">
        <v>83</v>
      </c>
      <c r="AI511" s="8" t="s">
        <v>183</v>
      </c>
      <c r="AJ511" s="9" t="s">
        <v>183</v>
      </c>
    </row>
    <row r="512" spans="1:36" x14ac:dyDescent="0.3">
      <c r="A512" s="2" t="s">
        <v>8</v>
      </c>
      <c r="B512">
        <v>120116</v>
      </c>
      <c r="C512">
        <v>511</v>
      </c>
      <c r="D512" t="s">
        <v>181</v>
      </c>
      <c r="E512" s="2" t="s">
        <v>184</v>
      </c>
      <c r="F512" s="2" t="s">
        <v>184</v>
      </c>
      <c r="G512" s="2" t="s">
        <v>183</v>
      </c>
      <c r="H512" s="2" t="s">
        <v>183</v>
      </c>
      <c r="I512" s="2" t="s">
        <v>15</v>
      </c>
      <c r="J512" s="2" t="s">
        <v>12</v>
      </c>
      <c r="K512" s="8" t="s">
        <v>183</v>
      </c>
      <c r="L512" s="2" t="s">
        <v>162</v>
      </c>
      <c r="M512" s="2" t="s">
        <v>60</v>
      </c>
      <c r="N512" t="s">
        <v>186</v>
      </c>
      <c r="O512" s="2" t="s">
        <v>189</v>
      </c>
      <c r="P512" s="128">
        <v>-3.1939237548079262</v>
      </c>
      <c r="Q512" s="128" t="s">
        <v>203</v>
      </c>
      <c r="R512" s="7" t="s">
        <v>184</v>
      </c>
      <c r="S512" s="2" t="s">
        <v>184</v>
      </c>
      <c r="T512" s="2" t="s">
        <v>184</v>
      </c>
      <c r="U512">
        <v>73</v>
      </c>
      <c r="V512">
        <v>24</v>
      </c>
      <c r="W512">
        <v>19</v>
      </c>
      <c r="X512" t="s">
        <v>184</v>
      </c>
      <c r="Y512" s="2" t="s">
        <v>184</v>
      </c>
      <c r="Z512" s="2" t="s">
        <v>184</v>
      </c>
      <c r="AA512" s="2" t="s">
        <v>183</v>
      </c>
      <c r="AB512">
        <v>6</v>
      </c>
      <c r="AC512">
        <v>1</v>
      </c>
      <c r="AD512">
        <v>0</v>
      </c>
      <c r="AE512" s="2" t="s">
        <v>183</v>
      </c>
      <c r="AF512" s="2" t="s">
        <v>184</v>
      </c>
      <c r="AG512" s="2" t="s">
        <v>184</v>
      </c>
      <c r="AH512" t="s">
        <v>84</v>
      </c>
      <c r="AI512" s="8" t="s">
        <v>183</v>
      </c>
      <c r="AJ512" s="1" t="s">
        <v>184</v>
      </c>
    </row>
    <row r="513" spans="1:36" x14ac:dyDescent="0.3">
      <c r="A513" s="3" t="s">
        <v>7</v>
      </c>
      <c r="B513">
        <v>120199</v>
      </c>
      <c r="C513">
        <v>512</v>
      </c>
      <c r="D513" t="s">
        <v>181</v>
      </c>
      <c r="E513" s="2" t="s">
        <v>183</v>
      </c>
      <c r="F513" s="2" t="s">
        <v>184</v>
      </c>
      <c r="G513" s="2" t="s">
        <v>184</v>
      </c>
      <c r="H513" s="3" t="s">
        <v>183</v>
      </c>
      <c r="I513" s="2" t="s">
        <v>15</v>
      </c>
      <c r="J513" s="2" t="s">
        <v>13</v>
      </c>
      <c r="K513" s="8" t="s">
        <v>183</v>
      </c>
      <c r="L513" s="2"/>
      <c r="M513" s="2" t="s">
        <v>60</v>
      </c>
      <c r="N513" t="s">
        <v>186</v>
      </c>
      <c r="O513" s="3" t="s">
        <v>189</v>
      </c>
      <c r="P513" s="130">
        <v>1.1527639103204139</v>
      </c>
      <c r="Q513" s="130" t="s">
        <v>203</v>
      </c>
      <c r="R513" s="7" t="s">
        <v>184</v>
      </c>
      <c r="S513" s="2" t="s">
        <v>183</v>
      </c>
      <c r="T513" s="2" t="s">
        <v>184</v>
      </c>
      <c r="U513">
        <v>38</v>
      </c>
      <c r="V513">
        <v>24</v>
      </c>
      <c r="W513">
        <v>10</v>
      </c>
      <c r="X513" t="s">
        <v>184</v>
      </c>
      <c r="Y513" s="2" t="s">
        <v>184</v>
      </c>
      <c r="Z513" s="2" t="s">
        <v>184</v>
      </c>
      <c r="AA513" s="2" t="s">
        <v>183</v>
      </c>
      <c r="AB513">
        <v>8</v>
      </c>
      <c r="AC513">
        <v>1</v>
      </c>
      <c r="AD513">
        <v>0</v>
      </c>
      <c r="AE513" s="2" t="s">
        <v>183</v>
      </c>
      <c r="AF513" s="2" t="s">
        <v>184</v>
      </c>
      <c r="AG513" s="2" t="s">
        <v>184</v>
      </c>
      <c r="AH513" t="s">
        <v>84</v>
      </c>
      <c r="AI513" s="8" t="s">
        <v>183</v>
      </c>
      <c r="AJ513" s="1" t="s">
        <v>183</v>
      </c>
    </row>
    <row r="514" spans="1:36" x14ac:dyDescent="0.3">
      <c r="A514" s="3" t="s">
        <v>7</v>
      </c>
      <c r="B514">
        <v>120205</v>
      </c>
      <c r="C514">
        <v>513</v>
      </c>
      <c r="D514" t="s">
        <v>182</v>
      </c>
      <c r="E514" s="2" t="s">
        <v>183</v>
      </c>
      <c r="F514" s="2" t="s">
        <v>184</v>
      </c>
      <c r="G514" s="2" t="s">
        <v>184</v>
      </c>
      <c r="H514" s="3" t="s">
        <v>183</v>
      </c>
      <c r="I514" s="2" t="s">
        <v>12</v>
      </c>
      <c r="J514" s="2" t="s">
        <v>12</v>
      </c>
      <c r="K514" s="8" t="s">
        <v>184</v>
      </c>
      <c r="L514" s="2" t="s">
        <v>60</v>
      </c>
      <c r="M514" s="2"/>
      <c r="N514" t="s">
        <v>187</v>
      </c>
      <c r="O514" s="3" t="s">
        <v>189</v>
      </c>
      <c r="P514" s="130">
        <v>0.33369319854745311</v>
      </c>
      <c r="Q514" s="130" t="s">
        <v>203</v>
      </c>
      <c r="R514" s="7" t="s">
        <v>184</v>
      </c>
      <c r="S514" s="2" t="s">
        <v>184</v>
      </c>
      <c r="T514" s="2" t="s">
        <v>184</v>
      </c>
      <c r="U514">
        <v>30</v>
      </c>
      <c r="V514">
        <v>4</v>
      </c>
      <c r="W514">
        <v>58</v>
      </c>
      <c r="X514" t="s">
        <v>184</v>
      </c>
      <c r="Y514" s="2" t="s">
        <v>184</v>
      </c>
      <c r="Z514" s="2" t="s">
        <v>184</v>
      </c>
      <c r="AA514" s="2" t="s">
        <v>184</v>
      </c>
      <c r="AB514">
        <v>6</v>
      </c>
      <c r="AC514">
        <v>0</v>
      </c>
      <c r="AD514">
        <v>0</v>
      </c>
      <c r="AE514" s="2" t="s">
        <v>184</v>
      </c>
      <c r="AF514" s="2" t="s">
        <v>184</v>
      </c>
      <c r="AG514" s="2" t="s">
        <v>184</v>
      </c>
      <c r="AH514" t="s">
        <v>84</v>
      </c>
      <c r="AI514" s="8" t="s">
        <v>183</v>
      </c>
      <c r="AJ514" s="1" t="s">
        <v>184</v>
      </c>
    </row>
    <row r="515" spans="1:36" x14ac:dyDescent="0.3">
      <c r="A515" s="3" t="s">
        <v>7</v>
      </c>
      <c r="B515">
        <v>120210</v>
      </c>
      <c r="C515">
        <v>514</v>
      </c>
      <c r="D515" t="s">
        <v>182</v>
      </c>
      <c r="E515" s="2" t="s">
        <v>184</v>
      </c>
      <c r="F515" s="2" t="s">
        <v>184</v>
      </c>
      <c r="G515" s="2" t="s">
        <v>184</v>
      </c>
      <c r="H515" s="2" t="s">
        <v>183</v>
      </c>
      <c r="I515" s="2" t="s">
        <v>12</v>
      </c>
      <c r="J515" s="2" t="s">
        <v>16</v>
      </c>
      <c r="K515" s="8" t="s">
        <v>183</v>
      </c>
      <c r="L515" s="2" t="s">
        <v>60</v>
      </c>
      <c r="M515" s="2"/>
      <c r="N515" t="s">
        <v>186</v>
      </c>
      <c r="O515" s="3" t="s">
        <v>188</v>
      </c>
      <c r="P515" s="130">
        <v>-0.38986354775828458</v>
      </c>
      <c r="Q515" s="130" t="s">
        <v>203</v>
      </c>
      <c r="R515" s="6" t="s">
        <v>183</v>
      </c>
      <c r="S515" s="2" t="s">
        <v>184</v>
      </c>
      <c r="T515" s="2" t="s">
        <v>184</v>
      </c>
      <c r="U515">
        <v>0</v>
      </c>
      <c r="V515">
        <v>0</v>
      </c>
      <c r="W515">
        <v>0</v>
      </c>
      <c r="X515" t="s">
        <v>184</v>
      </c>
      <c r="Y515" s="2" t="s">
        <v>184</v>
      </c>
      <c r="Z515" s="2" t="s">
        <v>184</v>
      </c>
      <c r="AA515" s="2" t="s">
        <v>184</v>
      </c>
      <c r="AB515">
        <v>0</v>
      </c>
      <c r="AC515">
        <v>0</v>
      </c>
      <c r="AD515">
        <v>0</v>
      </c>
      <c r="AE515" s="2" t="s">
        <v>184</v>
      </c>
      <c r="AF515" s="2" t="s">
        <v>184</v>
      </c>
      <c r="AG515" s="2" t="s">
        <v>183</v>
      </c>
      <c r="AH515" t="s">
        <v>84</v>
      </c>
      <c r="AI515" t="s">
        <v>183</v>
      </c>
      <c r="AJ515" s="1" t="s">
        <v>183</v>
      </c>
    </row>
    <row r="516" spans="1:36" hidden="1" x14ac:dyDescent="0.3">
      <c r="A516" s="3" t="s">
        <v>7</v>
      </c>
      <c r="B516">
        <v>120242</v>
      </c>
      <c r="C516">
        <v>515</v>
      </c>
      <c r="D516" t="s">
        <v>181</v>
      </c>
      <c r="E516" s="2" t="s">
        <v>183</v>
      </c>
      <c r="F516" s="2" t="s">
        <v>184</v>
      </c>
      <c r="G516" s="2" t="s">
        <v>184</v>
      </c>
      <c r="H516" s="3" t="s">
        <v>183</v>
      </c>
      <c r="I516" s="2" t="s">
        <v>17</v>
      </c>
      <c r="J516" s="2" t="s">
        <v>16</v>
      </c>
      <c r="K516" s="8" t="s">
        <v>183</v>
      </c>
      <c r="L516" s="2"/>
      <c r="M516" s="2" t="s">
        <v>60</v>
      </c>
      <c r="N516" t="s">
        <v>186</v>
      </c>
      <c r="O516" s="3" t="s">
        <v>188</v>
      </c>
      <c r="P516" s="130">
        <v>-0.75266234286171829</v>
      </c>
      <c r="Q516" s="130" t="s">
        <v>201</v>
      </c>
      <c r="R516" s="6" t="s">
        <v>183</v>
      </c>
      <c r="S516" s="2" t="s">
        <v>183</v>
      </c>
      <c r="T516" s="2" t="s">
        <v>184</v>
      </c>
      <c r="U516">
        <v>46</v>
      </c>
      <c r="V516">
        <v>21</v>
      </c>
      <c r="W516">
        <v>0</v>
      </c>
      <c r="X516" t="s">
        <v>184</v>
      </c>
      <c r="Y516" s="2" t="s">
        <v>184</v>
      </c>
      <c r="Z516" s="2" t="s">
        <v>183</v>
      </c>
      <c r="AA516" s="2" t="s">
        <v>184</v>
      </c>
      <c r="AB516">
        <v>10</v>
      </c>
      <c r="AC516">
        <v>0</v>
      </c>
      <c r="AD516">
        <v>0</v>
      </c>
      <c r="AE516" s="2" t="s">
        <v>184</v>
      </c>
      <c r="AF516" s="2" t="s">
        <v>184</v>
      </c>
      <c r="AG516" s="2" t="s">
        <v>183</v>
      </c>
      <c r="AH516" t="s">
        <v>84</v>
      </c>
      <c r="AI516" s="8" t="s">
        <v>183</v>
      </c>
      <c r="AJ516" s="1" t="s">
        <v>183</v>
      </c>
    </row>
    <row r="517" spans="1:36" x14ac:dyDescent="0.3">
      <c r="A517" s="3" t="s">
        <v>7</v>
      </c>
      <c r="B517">
        <v>120245</v>
      </c>
      <c r="C517">
        <v>516</v>
      </c>
      <c r="D517" t="s">
        <v>181</v>
      </c>
      <c r="E517" s="2" t="s">
        <v>184</v>
      </c>
      <c r="F517" s="2" t="s">
        <v>184</v>
      </c>
      <c r="G517" s="2" t="s">
        <v>184</v>
      </c>
      <c r="H517" s="3" t="s">
        <v>183</v>
      </c>
      <c r="I517" s="2" t="s">
        <v>12</v>
      </c>
      <c r="J517" s="2" t="s">
        <v>16</v>
      </c>
      <c r="K517" s="8" t="s">
        <v>183</v>
      </c>
      <c r="L517" s="2"/>
      <c r="M517" s="2" t="s">
        <v>60</v>
      </c>
      <c r="N517" t="s">
        <v>186</v>
      </c>
      <c r="O517" s="3" t="s">
        <v>188</v>
      </c>
      <c r="P517" s="130">
        <v>0.67282715155644501</v>
      </c>
      <c r="Q517" s="130" t="s">
        <v>203</v>
      </c>
      <c r="R517" s="7" t="s">
        <v>185</v>
      </c>
      <c r="S517" s="2" t="s">
        <v>184</v>
      </c>
      <c r="T517" s="2" t="s">
        <v>184</v>
      </c>
      <c r="U517">
        <v>23</v>
      </c>
      <c r="V517">
        <v>51</v>
      </c>
      <c r="W517">
        <v>16</v>
      </c>
      <c r="X517" t="s">
        <v>184</v>
      </c>
      <c r="Y517" s="2" t="s">
        <v>184</v>
      </c>
      <c r="Z517" s="2" t="s">
        <v>184</v>
      </c>
      <c r="AA517" s="2" t="s">
        <v>184</v>
      </c>
      <c r="AB517">
        <v>7</v>
      </c>
      <c r="AC517">
        <v>2</v>
      </c>
      <c r="AD517">
        <v>0</v>
      </c>
      <c r="AE517" s="2" t="s">
        <v>184</v>
      </c>
      <c r="AF517" s="2" t="s">
        <v>184</v>
      </c>
      <c r="AG517" s="2" t="s">
        <v>183</v>
      </c>
      <c r="AH517" t="s">
        <v>84</v>
      </c>
      <c r="AI517" s="8" t="s">
        <v>183</v>
      </c>
      <c r="AJ517" s="1" t="s">
        <v>183</v>
      </c>
    </row>
    <row r="518" spans="1:36" x14ac:dyDescent="0.3">
      <c r="A518" s="2" t="s">
        <v>8</v>
      </c>
      <c r="B518">
        <v>120417</v>
      </c>
      <c r="C518">
        <v>517</v>
      </c>
      <c r="D518" t="s">
        <v>182</v>
      </c>
      <c r="E518" s="2" t="s">
        <v>183</v>
      </c>
      <c r="F518" s="2" t="s">
        <v>184</v>
      </c>
      <c r="G518" s="2" t="s">
        <v>184</v>
      </c>
      <c r="H518" s="3" t="s">
        <v>183</v>
      </c>
      <c r="I518" s="2" t="s">
        <v>12</v>
      </c>
      <c r="J518" s="2" t="s">
        <v>14</v>
      </c>
      <c r="K518" s="8" t="s">
        <v>183</v>
      </c>
      <c r="L518" s="2"/>
      <c r="M518" s="2" t="s">
        <v>60</v>
      </c>
      <c r="N518" t="s">
        <v>187</v>
      </c>
      <c r="O518" s="3" t="s">
        <v>189</v>
      </c>
      <c r="P518" s="130">
        <v>-0.13945857260049219</v>
      </c>
      <c r="Q518" s="130" t="s">
        <v>203</v>
      </c>
      <c r="R518" s="6" t="s">
        <v>183</v>
      </c>
      <c r="S518" s="2" t="s">
        <v>184</v>
      </c>
      <c r="T518" s="2" t="s">
        <v>184</v>
      </c>
      <c r="U518">
        <v>24</v>
      </c>
      <c r="V518">
        <v>27</v>
      </c>
      <c r="W518">
        <v>4</v>
      </c>
      <c r="X518" t="s">
        <v>184</v>
      </c>
      <c r="Y518" s="2" t="s">
        <v>184</v>
      </c>
      <c r="Z518" s="2" t="s">
        <v>184</v>
      </c>
      <c r="AA518" s="2" t="s">
        <v>183</v>
      </c>
      <c r="AB518">
        <v>3</v>
      </c>
      <c r="AC518">
        <v>1</v>
      </c>
      <c r="AD518">
        <v>0</v>
      </c>
      <c r="AE518" s="2" t="s">
        <v>184</v>
      </c>
      <c r="AF518" s="2" t="s">
        <v>184</v>
      </c>
      <c r="AG518" s="2" t="s">
        <v>184</v>
      </c>
      <c r="AH518" t="s">
        <v>84</v>
      </c>
      <c r="AI518" s="8" t="s">
        <v>183</v>
      </c>
      <c r="AJ518" s="1" t="s">
        <v>184</v>
      </c>
    </row>
    <row r="519" spans="1:36" hidden="1" x14ac:dyDescent="0.3">
      <c r="A519" s="3" t="s">
        <v>7</v>
      </c>
      <c r="B519">
        <v>120426</v>
      </c>
      <c r="C519">
        <v>518</v>
      </c>
      <c r="D519" t="s">
        <v>181</v>
      </c>
      <c r="E519" s="2" t="s">
        <v>184</v>
      </c>
      <c r="F519" s="2" t="s">
        <v>184</v>
      </c>
      <c r="G519" s="2" t="s">
        <v>184</v>
      </c>
      <c r="H519" s="3" t="s">
        <v>183</v>
      </c>
      <c r="I519" s="2" t="s">
        <v>17</v>
      </c>
      <c r="J519" s="2" t="s">
        <v>13</v>
      </c>
      <c r="K519" s="8" t="s">
        <v>183</v>
      </c>
      <c r="L519" s="2" t="s">
        <v>60</v>
      </c>
      <c r="M519" s="2"/>
      <c r="N519" t="s">
        <v>187</v>
      </c>
      <c r="O519" s="2" t="s">
        <v>188</v>
      </c>
      <c r="P519" s="128">
        <v>-0.51425899953249177</v>
      </c>
      <c r="Q519" s="128" t="s">
        <v>201</v>
      </c>
      <c r="R519" s="7" t="s">
        <v>183</v>
      </c>
      <c r="S519" s="2" t="s">
        <v>184</v>
      </c>
      <c r="T519" s="2" t="s">
        <v>184</v>
      </c>
      <c r="U519">
        <v>36</v>
      </c>
      <c r="V519">
        <v>13</v>
      </c>
      <c r="W519">
        <v>23</v>
      </c>
      <c r="X519" t="s">
        <v>184</v>
      </c>
      <c r="Y519" s="2" t="s">
        <v>184</v>
      </c>
      <c r="Z519" s="2" t="s">
        <v>183</v>
      </c>
      <c r="AA519" s="2" t="s">
        <v>184</v>
      </c>
      <c r="AB519">
        <v>8</v>
      </c>
      <c r="AC519">
        <v>2</v>
      </c>
      <c r="AD519">
        <v>0</v>
      </c>
      <c r="AE519" s="2" t="s">
        <v>183</v>
      </c>
      <c r="AF519" s="2" t="s">
        <v>185</v>
      </c>
      <c r="AG519" s="2" t="s">
        <v>185</v>
      </c>
      <c r="AH519" t="s">
        <v>83</v>
      </c>
      <c r="AI519" s="8" t="s">
        <v>184</v>
      </c>
      <c r="AJ519" s="1" t="s">
        <v>184</v>
      </c>
    </row>
    <row r="520" spans="1:36" hidden="1" x14ac:dyDescent="0.3">
      <c r="A520" s="3" t="s">
        <v>7</v>
      </c>
      <c r="B520">
        <v>120432</v>
      </c>
      <c r="C520">
        <v>519</v>
      </c>
      <c r="D520" t="s">
        <v>182</v>
      </c>
      <c r="E520" s="2" t="s">
        <v>183</v>
      </c>
      <c r="F520" s="2" t="s">
        <v>183</v>
      </c>
      <c r="G520" s="2" t="s">
        <v>184</v>
      </c>
      <c r="H520" s="3" t="s">
        <v>183</v>
      </c>
      <c r="I520" s="2" t="s">
        <v>13</v>
      </c>
      <c r="J520" s="2" t="s">
        <v>12</v>
      </c>
      <c r="K520" s="8" t="s">
        <v>183</v>
      </c>
      <c r="L520" s="2" t="s">
        <v>60</v>
      </c>
      <c r="M520" s="2"/>
      <c r="N520" t="s">
        <v>186</v>
      </c>
      <c r="O520" s="3" t="s">
        <v>188</v>
      </c>
      <c r="P520" s="130">
        <v>0.36494053986031583</v>
      </c>
      <c r="Q520" s="130" t="s">
        <v>201</v>
      </c>
      <c r="R520" s="7" t="s">
        <v>183</v>
      </c>
      <c r="S520" s="2" t="s">
        <v>183</v>
      </c>
      <c r="T520" s="2" t="s">
        <v>184</v>
      </c>
      <c r="U520">
        <v>3</v>
      </c>
      <c r="V520">
        <v>0</v>
      </c>
      <c r="W520">
        <v>4</v>
      </c>
      <c r="X520" t="s">
        <v>184</v>
      </c>
      <c r="Y520" s="2" t="s">
        <v>184</v>
      </c>
      <c r="Z520" s="2" t="s">
        <v>184</v>
      </c>
      <c r="AA520" s="2" t="s">
        <v>184</v>
      </c>
      <c r="AB520">
        <v>2</v>
      </c>
      <c r="AC520">
        <v>0</v>
      </c>
      <c r="AD520">
        <v>0</v>
      </c>
      <c r="AE520" s="2" t="s">
        <v>184</v>
      </c>
      <c r="AF520" s="2" t="s">
        <v>185</v>
      </c>
      <c r="AG520" s="2" t="s">
        <v>184</v>
      </c>
      <c r="AH520" t="s">
        <v>84</v>
      </c>
      <c r="AI520" t="s">
        <v>184</v>
      </c>
      <c r="AJ520" s="1" t="s">
        <v>184</v>
      </c>
    </row>
    <row r="521" spans="1:36" x14ac:dyDescent="0.3">
      <c r="A521" s="3" t="s">
        <v>7</v>
      </c>
      <c r="B521">
        <v>120535</v>
      </c>
      <c r="C521">
        <v>520</v>
      </c>
      <c r="D521" t="s">
        <v>182</v>
      </c>
      <c r="E521" s="2" t="s">
        <v>183</v>
      </c>
      <c r="F521" s="2" t="s">
        <v>184</v>
      </c>
      <c r="G521" s="2" t="s">
        <v>184</v>
      </c>
      <c r="H521" s="3" t="s">
        <v>183</v>
      </c>
      <c r="I521" s="2" t="s">
        <v>12</v>
      </c>
      <c r="J521" s="2" t="s">
        <v>12</v>
      </c>
      <c r="K521" s="8" t="s">
        <v>183</v>
      </c>
      <c r="L521" s="2" t="s">
        <v>60</v>
      </c>
      <c r="M521" s="2"/>
      <c r="N521" t="s">
        <v>187</v>
      </c>
      <c r="O521" s="3" t="s">
        <v>188</v>
      </c>
      <c r="P521" s="130">
        <v>-0.90033620149296256</v>
      </c>
      <c r="Q521" s="130" t="s">
        <v>203</v>
      </c>
      <c r="R521" s="7" t="s">
        <v>183</v>
      </c>
      <c r="S521" s="2" t="s">
        <v>183</v>
      </c>
      <c r="T521" s="2" t="s">
        <v>183</v>
      </c>
      <c r="U521">
        <v>41</v>
      </c>
      <c r="V521">
        <v>0</v>
      </c>
      <c r="W521">
        <v>42</v>
      </c>
      <c r="X521" t="s">
        <v>184</v>
      </c>
      <c r="Y521" s="2" t="s">
        <v>184</v>
      </c>
      <c r="Z521" s="2" t="s">
        <v>183</v>
      </c>
      <c r="AA521" s="2" t="s">
        <v>184</v>
      </c>
      <c r="AB521">
        <v>2</v>
      </c>
      <c r="AC521">
        <v>0</v>
      </c>
      <c r="AD521">
        <v>0</v>
      </c>
      <c r="AE521" s="2" t="s">
        <v>184</v>
      </c>
      <c r="AF521" s="2" t="s">
        <v>184</v>
      </c>
      <c r="AG521" s="2" t="s">
        <v>185</v>
      </c>
      <c r="AH521" t="s">
        <v>86</v>
      </c>
      <c r="AI521" s="8" t="s">
        <v>183</v>
      </c>
      <c r="AJ521" s="1" t="s">
        <v>183</v>
      </c>
    </row>
    <row r="522" spans="1:36" x14ac:dyDescent="0.3">
      <c r="A522" s="3" t="s">
        <v>7</v>
      </c>
      <c r="B522">
        <v>120538</v>
      </c>
      <c r="C522">
        <v>521</v>
      </c>
      <c r="D522" t="s">
        <v>181</v>
      </c>
      <c r="E522" s="2" t="s">
        <v>183</v>
      </c>
      <c r="F522" s="2" t="s">
        <v>184</v>
      </c>
      <c r="G522" s="2" t="s">
        <v>184</v>
      </c>
      <c r="H522" s="3" t="s">
        <v>183</v>
      </c>
      <c r="I522" s="2" t="s">
        <v>12</v>
      </c>
      <c r="J522" s="2" t="s">
        <v>16</v>
      </c>
      <c r="K522" s="8" t="s">
        <v>183</v>
      </c>
      <c r="L522" s="2" t="s">
        <v>60</v>
      </c>
      <c r="M522" s="2"/>
      <c r="N522" t="s">
        <v>187</v>
      </c>
      <c r="O522" s="2" t="s">
        <v>188</v>
      </c>
      <c r="P522" s="128">
        <v>-1.6032956633079107</v>
      </c>
      <c r="Q522" s="128" t="s">
        <v>203</v>
      </c>
      <c r="R522" s="7" t="s">
        <v>183</v>
      </c>
      <c r="S522" s="2" t="s">
        <v>183</v>
      </c>
      <c r="T522" s="2" t="s">
        <v>183</v>
      </c>
      <c r="U522">
        <v>33</v>
      </c>
      <c r="V522">
        <v>33</v>
      </c>
      <c r="W522">
        <v>12</v>
      </c>
      <c r="X522" t="s">
        <v>184</v>
      </c>
      <c r="Y522" s="2" t="s">
        <v>184</v>
      </c>
      <c r="Z522" s="2" t="s">
        <v>184</v>
      </c>
      <c r="AA522" s="2" t="s">
        <v>184</v>
      </c>
      <c r="AB522">
        <v>7</v>
      </c>
      <c r="AC522">
        <v>1</v>
      </c>
      <c r="AD522">
        <v>0</v>
      </c>
      <c r="AE522" s="2" t="s">
        <v>184</v>
      </c>
      <c r="AF522" s="2" t="s">
        <v>184</v>
      </c>
      <c r="AG522" s="2" t="s">
        <v>185</v>
      </c>
      <c r="AH522" t="s">
        <v>86</v>
      </c>
      <c r="AI522" s="8" t="s">
        <v>183</v>
      </c>
      <c r="AJ522" s="9" t="s">
        <v>183</v>
      </c>
    </row>
    <row r="523" spans="1:36" x14ac:dyDescent="0.3">
      <c r="A523" s="3" t="s">
        <v>7</v>
      </c>
      <c r="B523">
        <v>120547</v>
      </c>
      <c r="C523">
        <v>522</v>
      </c>
      <c r="D523" t="s">
        <v>181</v>
      </c>
      <c r="E523" s="2" t="s">
        <v>183</v>
      </c>
      <c r="F523" s="2" t="s">
        <v>184</v>
      </c>
      <c r="G523" s="2" t="s">
        <v>184</v>
      </c>
      <c r="H523" s="3" t="s">
        <v>183</v>
      </c>
      <c r="I523" s="2" t="s">
        <v>16</v>
      </c>
      <c r="J523" s="2" t="s">
        <v>12</v>
      </c>
      <c r="K523" s="8" t="s">
        <v>183</v>
      </c>
      <c r="L523" s="2"/>
      <c r="M523" s="2" t="s">
        <v>60</v>
      </c>
      <c r="N523" t="s">
        <v>187</v>
      </c>
      <c r="O523" s="3" t="s">
        <v>188</v>
      </c>
      <c r="P523" s="130">
        <v>0.20964360587002095</v>
      </c>
      <c r="Q523" s="130" t="s">
        <v>203</v>
      </c>
      <c r="R523" s="6" t="s">
        <v>183</v>
      </c>
      <c r="S523" s="2" t="s">
        <v>184</v>
      </c>
      <c r="T523" s="2" t="s">
        <v>183</v>
      </c>
      <c r="U523">
        <v>39</v>
      </c>
      <c r="V523">
        <v>0</v>
      </c>
      <c r="W523">
        <v>0</v>
      </c>
      <c r="X523" t="s">
        <v>184</v>
      </c>
      <c r="Y523" s="2" t="s">
        <v>183</v>
      </c>
      <c r="Z523" s="2" t="s">
        <v>183</v>
      </c>
      <c r="AA523" s="2" t="s">
        <v>184</v>
      </c>
      <c r="AB523">
        <v>3</v>
      </c>
      <c r="AC523">
        <v>0</v>
      </c>
      <c r="AD523">
        <v>0</v>
      </c>
      <c r="AE523" s="2" t="s">
        <v>184</v>
      </c>
      <c r="AF523" s="2" t="s">
        <v>183</v>
      </c>
      <c r="AG523" s="2" t="s">
        <v>184</v>
      </c>
      <c r="AH523" t="s">
        <v>83</v>
      </c>
      <c r="AI523" s="8" t="s">
        <v>183</v>
      </c>
      <c r="AJ523" s="9" t="s">
        <v>183</v>
      </c>
    </row>
    <row r="524" spans="1:36" x14ac:dyDescent="0.3">
      <c r="A524" s="3" t="s">
        <v>7</v>
      </c>
      <c r="B524">
        <v>120551</v>
      </c>
      <c r="C524">
        <v>523</v>
      </c>
      <c r="D524" t="s">
        <v>182</v>
      </c>
      <c r="E524" s="2" t="s">
        <v>183</v>
      </c>
      <c r="F524" s="2" t="s">
        <v>184</v>
      </c>
      <c r="G524" s="2" t="s">
        <v>184</v>
      </c>
      <c r="H524" s="3" t="s">
        <v>183</v>
      </c>
      <c r="I524" s="2" t="s">
        <v>13</v>
      </c>
      <c r="J524" s="2" t="s">
        <v>13</v>
      </c>
      <c r="K524" s="8" t="s">
        <v>183</v>
      </c>
      <c r="L524" s="2"/>
      <c r="M524" s="2" t="s">
        <v>60</v>
      </c>
      <c r="N524" t="s">
        <v>186</v>
      </c>
      <c r="O524" s="2" t="s">
        <v>189</v>
      </c>
      <c r="P524" s="128">
        <v>-1.9682466459078154</v>
      </c>
      <c r="Q524" s="128" t="s">
        <v>203</v>
      </c>
      <c r="R524" s="7" t="s">
        <v>183</v>
      </c>
      <c r="S524" s="2" t="s">
        <v>183</v>
      </c>
      <c r="T524" s="2" t="s">
        <v>184</v>
      </c>
      <c r="U524">
        <v>30</v>
      </c>
      <c r="V524">
        <v>21</v>
      </c>
      <c r="W524">
        <v>2</v>
      </c>
      <c r="X524" t="s">
        <v>184</v>
      </c>
      <c r="Y524" s="2" t="s">
        <v>183</v>
      </c>
      <c r="Z524" s="2" t="s">
        <v>183</v>
      </c>
      <c r="AA524" s="2" t="s">
        <v>183</v>
      </c>
      <c r="AB524">
        <v>1</v>
      </c>
      <c r="AC524">
        <v>0</v>
      </c>
      <c r="AD524">
        <v>0</v>
      </c>
      <c r="AE524" s="2" t="s">
        <v>184</v>
      </c>
      <c r="AF524" s="2" t="s">
        <v>184</v>
      </c>
      <c r="AG524" s="2" t="s">
        <v>183</v>
      </c>
      <c r="AH524" t="s">
        <v>83</v>
      </c>
      <c r="AI524" s="8" t="s">
        <v>183</v>
      </c>
      <c r="AJ524" s="1" t="s">
        <v>183</v>
      </c>
    </row>
    <row r="525" spans="1:36" x14ac:dyDescent="0.3">
      <c r="A525" s="3" t="s">
        <v>7</v>
      </c>
      <c r="B525">
        <v>120611</v>
      </c>
      <c r="C525">
        <v>524</v>
      </c>
      <c r="D525" t="s">
        <v>182</v>
      </c>
      <c r="E525" s="2" t="s">
        <v>183</v>
      </c>
      <c r="F525" s="2" t="s">
        <v>184</v>
      </c>
      <c r="G525" s="2" t="s">
        <v>184</v>
      </c>
      <c r="H525" s="3" t="s">
        <v>183</v>
      </c>
      <c r="I525" s="2" t="s">
        <v>13</v>
      </c>
      <c r="J525" s="2" t="s">
        <v>17</v>
      </c>
      <c r="K525" s="8" t="s">
        <v>183</v>
      </c>
      <c r="L525" s="2" t="s">
        <v>60</v>
      </c>
      <c r="M525" s="2"/>
      <c r="N525" t="s">
        <v>186</v>
      </c>
      <c r="O525" s="3" t="s">
        <v>189</v>
      </c>
      <c r="P525" s="130">
        <v>0.44215180545320554</v>
      </c>
      <c r="Q525" s="130" t="s">
        <v>203</v>
      </c>
      <c r="R525" s="7" t="s">
        <v>183</v>
      </c>
      <c r="S525" s="2" t="s">
        <v>183</v>
      </c>
      <c r="T525" s="2" t="s">
        <v>184</v>
      </c>
      <c r="U525">
        <v>26</v>
      </c>
      <c r="V525">
        <v>15</v>
      </c>
      <c r="W525">
        <v>24</v>
      </c>
      <c r="X525" t="s">
        <v>184</v>
      </c>
      <c r="Y525" s="2" t="s">
        <v>183</v>
      </c>
      <c r="Z525" s="2" t="s">
        <v>183</v>
      </c>
      <c r="AA525" s="2" t="s">
        <v>183</v>
      </c>
      <c r="AB525">
        <v>18</v>
      </c>
      <c r="AC525">
        <v>15</v>
      </c>
      <c r="AD525">
        <v>0</v>
      </c>
      <c r="AE525" s="2" t="s">
        <v>184</v>
      </c>
      <c r="AF525" s="2" t="s">
        <v>184</v>
      </c>
      <c r="AG525" s="2" t="s">
        <v>183</v>
      </c>
      <c r="AH525" t="s">
        <v>83</v>
      </c>
      <c r="AI525" s="8" t="s">
        <v>183</v>
      </c>
      <c r="AJ525" s="1" t="s">
        <v>183</v>
      </c>
    </row>
    <row r="526" spans="1:36" hidden="1" x14ac:dyDescent="0.3">
      <c r="A526" s="3" t="s">
        <v>7</v>
      </c>
      <c r="B526">
        <v>120648</v>
      </c>
      <c r="C526">
        <v>525</v>
      </c>
      <c r="D526" t="s">
        <v>182</v>
      </c>
      <c r="E526" s="2" t="s">
        <v>184</v>
      </c>
      <c r="F526" s="2" t="s">
        <v>184</v>
      </c>
      <c r="G526" s="2" t="s">
        <v>184</v>
      </c>
      <c r="H526" s="3" t="s">
        <v>183</v>
      </c>
      <c r="I526" s="2" t="s">
        <v>16</v>
      </c>
      <c r="J526" s="2" t="s">
        <v>12</v>
      </c>
      <c r="K526" s="8" t="s">
        <v>183</v>
      </c>
      <c r="L526" s="2" t="s">
        <v>60</v>
      </c>
      <c r="M526" s="2"/>
      <c r="N526" t="s">
        <v>186</v>
      </c>
      <c r="O526" s="2" t="s">
        <v>188</v>
      </c>
      <c r="P526" s="128">
        <v>-1.5077138849929874</v>
      </c>
      <c r="Q526" s="128" t="s">
        <v>201</v>
      </c>
      <c r="R526" s="7" t="s">
        <v>184</v>
      </c>
      <c r="S526" s="2" t="s">
        <v>184</v>
      </c>
      <c r="T526" s="2" t="s">
        <v>183</v>
      </c>
      <c r="U526">
        <v>122</v>
      </c>
      <c r="V526">
        <v>27</v>
      </c>
      <c r="W526">
        <v>67</v>
      </c>
      <c r="X526" t="s">
        <v>183</v>
      </c>
      <c r="Y526" s="2" t="s">
        <v>184</v>
      </c>
      <c r="Z526" s="2" t="s">
        <v>184</v>
      </c>
      <c r="AA526" s="2" t="s">
        <v>184</v>
      </c>
      <c r="AB526">
        <v>10</v>
      </c>
      <c r="AC526">
        <v>0</v>
      </c>
      <c r="AD526">
        <v>0</v>
      </c>
      <c r="AE526" s="2" t="s">
        <v>184</v>
      </c>
      <c r="AF526" s="2" t="s">
        <v>184</v>
      </c>
      <c r="AG526" s="2" t="s">
        <v>184</v>
      </c>
      <c r="AH526" t="s">
        <v>83</v>
      </c>
      <c r="AI526" s="8" t="s">
        <v>183</v>
      </c>
      <c r="AJ526" s="9" t="s">
        <v>183</v>
      </c>
    </row>
    <row r="527" spans="1:36" hidden="1" x14ac:dyDescent="0.3">
      <c r="A527" s="3" t="s">
        <v>7</v>
      </c>
      <c r="B527">
        <v>120691</v>
      </c>
      <c r="C527">
        <v>526</v>
      </c>
      <c r="D527" t="s">
        <v>182</v>
      </c>
      <c r="E527" s="2" t="s">
        <v>184</v>
      </c>
      <c r="F527" s="2" t="s">
        <v>184</v>
      </c>
      <c r="G527" s="2" t="s">
        <v>184</v>
      </c>
      <c r="H527" s="3" t="s">
        <v>183</v>
      </c>
      <c r="I527" s="2" t="s">
        <v>16</v>
      </c>
      <c r="J527" s="2" t="s">
        <v>13</v>
      </c>
      <c r="K527" s="8" t="s">
        <v>183</v>
      </c>
      <c r="L527" s="2"/>
      <c r="M527" s="2" t="s">
        <v>60</v>
      </c>
      <c r="N527" t="s">
        <v>186</v>
      </c>
      <c r="O527" s="3" t="s">
        <v>188</v>
      </c>
      <c r="P527" s="130">
        <v>-1.6062664220911209</v>
      </c>
      <c r="Q527" s="130" t="s">
        <v>201</v>
      </c>
      <c r="R527" s="6" t="s">
        <v>184</v>
      </c>
      <c r="S527" s="2" t="s">
        <v>184</v>
      </c>
      <c r="T527" s="2" t="s">
        <v>183</v>
      </c>
      <c r="U527">
        <v>48</v>
      </c>
      <c r="V527">
        <v>0</v>
      </c>
      <c r="W527">
        <v>32</v>
      </c>
      <c r="X527" t="s">
        <v>183</v>
      </c>
      <c r="Y527" s="2" t="s">
        <v>184</v>
      </c>
      <c r="Z527" s="2" t="s">
        <v>183</v>
      </c>
      <c r="AA527" s="2" t="s">
        <v>184</v>
      </c>
      <c r="AB527">
        <v>14</v>
      </c>
      <c r="AC527">
        <v>4</v>
      </c>
      <c r="AD527">
        <v>0</v>
      </c>
      <c r="AE527" s="2" t="s">
        <v>184</v>
      </c>
      <c r="AF527" s="2" t="s">
        <v>184</v>
      </c>
      <c r="AG527" s="2" t="s">
        <v>184</v>
      </c>
      <c r="AH527" t="s">
        <v>83</v>
      </c>
      <c r="AI527" s="8" t="s">
        <v>183</v>
      </c>
      <c r="AJ527" s="9" t="s">
        <v>183</v>
      </c>
    </row>
    <row r="528" spans="1:36" hidden="1" x14ac:dyDescent="0.3">
      <c r="A528" s="3" t="s">
        <v>7</v>
      </c>
      <c r="B528">
        <v>120696</v>
      </c>
      <c r="C528">
        <v>527</v>
      </c>
      <c r="D528" t="s">
        <v>182</v>
      </c>
      <c r="E528" s="2" t="s">
        <v>184</v>
      </c>
      <c r="F528" s="2" t="s">
        <v>184</v>
      </c>
      <c r="G528" s="2" t="s">
        <v>184</v>
      </c>
      <c r="H528" s="3" t="s">
        <v>183</v>
      </c>
      <c r="I528" s="2" t="s">
        <v>16</v>
      </c>
      <c r="J528" s="2" t="s">
        <v>13</v>
      </c>
      <c r="K528" s="8" t="s">
        <v>183</v>
      </c>
      <c r="L528" s="2"/>
      <c r="M528" s="2" t="s">
        <v>60</v>
      </c>
      <c r="N528" t="s">
        <v>186</v>
      </c>
      <c r="O528" s="3" t="s">
        <v>188</v>
      </c>
      <c r="P528" s="130">
        <v>-0.46601556690297952</v>
      </c>
      <c r="Q528" s="130" t="s">
        <v>201</v>
      </c>
      <c r="R528" s="7" t="s">
        <v>185</v>
      </c>
      <c r="S528" s="2" t="s">
        <v>184</v>
      </c>
      <c r="T528" s="2" t="s">
        <v>184</v>
      </c>
      <c r="U528">
        <v>45</v>
      </c>
      <c r="V528">
        <v>7</v>
      </c>
      <c r="W528">
        <v>21</v>
      </c>
      <c r="X528" t="s">
        <v>184</v>
      </c>
      <c r="Y528" s="2" t="s">
        <v>184</v>
      </c>
      <c r="Z528" s="2" t="s">
        <v>184</v>
      </c>
      <c r="AA528" s="2" t="s">
        <v>184</v>
      </c>
      <c r="AB528">
        <v>13</v>
      </c>
      <c r="AC528">
        <v>2</v>
      </c>
      <c r="AD528">
        <v>0</v>
      </c>
      <c r="AE528" s="2" t="s">
        <v>184</v>
      </c>
      <c r="AF528" s="2" t="s">
        <v>184</v>
      </c>
      <c r="AG528" s="2" t="s">
        <v>183</v>
      </c>
      <c r="AH528" t="s">
        <v>83</v>
      </c>
      <c r="AI528" s="8" t="s">
        <v>183</v>
      </c>
      <c r="AJ528" s="9" t="s">
        <v>184</v>
      </c>
    </row>
    <row r="529" spans="1:36" x14ac:dyDescent="0.3">
      <c r="A529" s="3" t="s">
        <v>7</v>
      </c>
      <c r="B529">
        <v>120707</v>
      </c>
      <c r="C529">
        <v>528</v>
      </c>
      <c r="D529" t="s">
        <v>182</v>
      </c>
      <c r="E529" s="2" t="s">
        <v>184</v>
      </c>
      <c r="F529" s="2" t="s">
        <v>184</v>
      </c>
      <c r="G529" s="2" t="s">
        <v>184</v>
      </c>
      <c r="H529" s="3" t="s">
        <v>183</v>
      </c>
      <c r="I529" s="2" t="s">
        <v>16</v>
      </c>
      <c r="J529" s="2" t="s">
        <v>13</v>
      </c>
      <c r="K529" s="8" t="s">
        <v>183</v>
      </c>
      <c r="L529" s="2" t="s">
        <v>60</v>
      </c>
      <c r="M529" s="2"/>
      <c r="N529" t="s">
        <v>186</v>
      </c>
      <c r="O529" s="3" t="s">
        <v>188</v>
      </c>
      <c r="P529" s="130">
        <v>-0.31141454066355251</v>
      </c>
      <c r="Q529" s="130" t="s">
        <v>203</v>
      </c>
      <c r="R529" s="7" t="s">
        <v>183</v>
      </c>
      <c r="S529" s="2" t="s">
        <v>184</v>
      </c>
      <c r="T529" s="2" t="s">
        <v>184</v>
      </c>
      <c r="U529">
        <v>11</v>
      </c>
      <c r="V529">
        <v>77</v>
      </c>
      <c r="W529">
        <v>0</v>
      </c>
      <c r="X529" t="s">
        <v>184</v>
      </c>
      <c r="Y529" s="2" t="s">
        <v>184</v>
      </c>
      <c r="Z529" s="2" t="s">
        <v>184</v>
      </c>
      <c r="AA529" s="2" t="s">
        <v>184</v>
      </c>
      <c r="AB529">
        <v>5</v>
      </c>
      <c r="AC529">
        <v>1</v>
      </c>
      <c r="AD529">
        <v>0</v>
      </c>
      <c r="AE529" s="2" t="s">
        <v>184</v>
      </c>
      <c r="AF529" s="2" t="s">
        <v>184</v>
      </c>
      <c r="AG529" s="2" t="s">
        <v>183</v>
      </c>
      <c r="AH529" t="s">
        <v>83</v>
      </c>
      <c r="AI529" s="8" t="s">
        <v>183</v>
      </c>
      <c r="AJ529" s="1" t="s">
        <v>184</v>
      </c>
    </row>
    <row r="530" spans="1:36" x14ac:dyDescent="0.3">
      <c r="A530" s="3" t="s">
        <v>7</v>
      </c>
      <c r="B530">
        <v>120723</v>
      </c>
      <c r="C530">
        <v>529</v>
      </c>
      <c r="D530" t="s">
        <v>182</v>
      </c>
      <c r="E530" s="2" t="s">
        <v>184</v>
      </c>
      <c r="F530" s="2" t="s">
        <v>184</v>
      </c>
      <c r="G530" s="2" t="s">
        <v>183</v>
      </c>
      <c r="H530" s="3" t="s">
        <v>183</v>
      </c>
      <c r="I530" s="2" t="s">
        <v>17</v>
      </c>
      <c r="J530" s="2" t="s">
        <v>13</v>
      </c>
      <c r="K530" s="8" t="s">
        <v>184</v>
      </c>
      <c r="L530" s="2" t="s">
        <v>60</v>
      </c>
      <c r="M530" s="2"/>
      <c r="N530" t="s">
        <v>186</v>
      </c>
      <c r="O530" s="3" t="s">
        <v>188</v>
      </c>
      <c r="P530" s="130">
        <v>-1.7925736235595391</v>
      </c>
      <c r="Q530" s="130" t="s">
        <v>203</v>
      </c>
      <c r="R530" s="7" t="s">
        <v>183</v>
      </c>
      <c r="S530" s="2" t="s">
        <v>184</v>
      </c>
      <c r="T530" s="2" t="s">
        <v>184</v>
      </c>
      <c r="U530">
        <v>33</v>
      </c>
      <c r="V530">
        <v>6</v>
      </c>
      <c r="W530">
        <v>20</v>
      </c>
      <c r="X530" t="s">
        <v>184</v>
      </c>
      <c r="Y530" s="2" t="s">
        <v>184</v>
      </c>
      <c r="Z530" s="2" t="s">
        <v>184</v>
      </c>
      <c r="AA530" s="2" t="s">
        <v>184</v>
      </c>
      <c r="AB530">
        <v>11</v>
      </c>
      <c r="AC530">
        <v>0</v>
      </c>
      <c r="AD530">
        <v>0</v>
      </c>
      <c r="AE530" s="2" t="s">
        <v>184</v>
      </c>
      <c r="AF530" s="2" t="s">
        <v>184</v>
      </c>
      <c r="AG530" s="2" t="s">
        <v>183</v>
      </c>
      <c r="AH530" t="s">
        <v>84</v>
      </c>
      <c r="AI530" s="8" t="s">
        <v>183</v>
      </c>
      <c r="AJ530" s="1" t="s">
        <v>184</v>
      </c>
    </row>
    <row r="531" spans="1:36" x14ac:dyDescent="0.3">
      <c r="A531" s="3" t="s">
        <v>7</v>
      </c>
      <c r="B531">
        <v>120732</v>
      </c>
      <c r="C531">
        <v>530</v>
      </c>
      <c r="D531" t="s">
        <v>181</v>
      </c>
      <c r="E531" s="2" t="s">
        <v>184</v>
      </c>
      <c r="F531" s="2" t="s">
        <v>184</v>
      </c>
      <c r="G531" s="2" t="s">
        <v>184</v>
      </c>
      <c r="H531" s="3" t="s">
        <v>183</v>
      </c>
      <c r="I531" s="2" t="s">
        <v>13</v>
      </c>
      <c r="J531" s="2" t="s">
        <v>13</v>
      </c>
      <c r="K531" s="8" t="s">
        <v>183</v>
      </c>
      <c r="L531" s="2" t="s">
        <v>162</v>
      </c>
      <c r="M531" s="2" t="s">
        <v>60</v>
      </c>
      <c r="N531" t="s">
        <v>186</v>
      </c>
      <c r="O531" s="3" t="s">
        <v>189</v>
      </c>
      <c r="P531" s="130">
        <v>-2.3107327455153541</v>
      </c>
      <c r="Q531" s="130" t="s">
        <v>203</v>
      </c>
      <c r="R531" s="6" t="s">
        <v>183</v>
      </c>
      <c r="S531" s="2" t="s">
        <v>183</v>
      </c>
      <c r="T531" s="2" t="s">
        <v>183</v>
      </c>
      <c r="U531">
        <v>41</v>
      </c>
      <c r="V531">
        <v>16</v>
      </c>
      <c r="W531">
        <v>14</v>
      </c>
      <c r="X531" t="s">
        <v>183</v>
      </c>
      <c r="Y531" s="2" t="s">
        <v>184</v>
      </c>
      <c r="Z531" s="2" t="s">
        <v>184</v>
      </c>
      <c r="AA531" s="2" t="s">
        <v>184</v>
      </c>
      <c r="AB531">
        <v>9</v>
      </c>
      <c r="AC531">
        <v>6</v>
      </c>
      <c r="AD531">
        <v>0</v>
      </c>
      <c r="AE531" s="2" t="s">
        <v>183</v>
      </c>
      <c r="AF531" s="2" t="s">
        <v>184</v>
      </c>
      <c r="AG531" s="2" t="s">
        <v>184</v>
      </c>
      <c r="AH531" t="s">
        <v>83</v>
      </c>
      <c r="AI531" s="8" t="s">
        <v>183</v>
      </c>
      <c r="AJ531" s="1" t="s">
        <v>183</v>
      </c>
    </row>
    <row r="532" spans="1:36" x14ac:dyDescent="0.3">
      <c r="A532" s="3" t="s">
        <v>7</v>
      </c>
      <c r="B532">
        <v>120750</v>
      </c>
      <c r="C532">
        <v>531</v>
      </c>
      <c r="D532" t="s">
        <v>182</v>
      </c>
      <c r="E532" s="2" t="s">
        <v>184</v>
      </c>
      <c r="F532" s="2" t="s">
        <v>184</v>
      </c>
      <c r="G532" s="2" t="s">
        <v>184</v>
      </c>
      <c r="H532" s="3" t="s">
        <v>183</v>
      </c>
      <c r="I532" s="2" t="s">
        <v>16</v>
      </c>
      <c r="J532" s="2" t="s">
        <v>12</v>
      </c>
      <c r="K532" s="8" t="s">
        <v>184</v>
      </c>
      <c r="L532" s="2" t="s">
        <v>162</v>
      </c>
      <c r="M532" s="2" t="s">
        <v>61</v>
      </c>
      <c r="N532" t="s">
        <v>186</v>
      </c>
      <c r="O532" s="2" t="s">
        <v>189</v>
      </c>
      <c r="P532" s="128">
        <v>-2.7727645611156686</v>
      </c>
      <c r="Q532" s="128" t="s">
        <v>203</v>
      </c>
      <c r="R532" s="6" t="s">
        <v>185</v>
      </c>
      <c r="S532" s="2" t="s">
        <v>184</v>
      </c>
      <c r="T532" s="2" t="s">
        <v>184</v>
      </c>
      <c r="U532">
        <v>53</v>
      </c>
      <c r="V532">
        <v>11</v>
      </c>
      <c r="W532">
        <v>0</v>
      </c>
      <c r="X532" t="s">
        <v>184</v>
      </c>
      <c r="Y532" s="2" t="s">
        <v>184</v>
      </c>
      <c r="Z532" s="2" t="s">
        <v>184</v>
      </c>
      <c r="AA532" s="2" t="s">
        <v>184</v>
      </c>
      <c r="AB532">
        <v>0</v>
      </c>
      <c r="AC532">
        <v>0</v>
      </c>
      <c r="AD532">
        <v>0</v>
      </c>
      <c r="AE532" s="2" t="s">
        <v>184</v>
      </c>
      <c r="AF532" s="2" t="s">
        <v>184</v>
      </c>
      <c r="AG532" s="2" t="s">
        <v>183</v>
      </c>
      <c r="AH532" t="s">
        <v>82</v>
      </c>
      <c r="AI532" s="8" t="s">
        <v>183</v>
      </c>
      <c r="AJ532" s="1" t="s">
        <v>183</v>
      </c>
    </row>
    <row r="533" spans="1:36" hidden="1" x14ac:dyDescent="0.3">
      <c r="A533" s="3" t="s">
        <v>7</v>
      </c>
      <c r="B533">
        <v>120775</v>
      </c>
      <c r="C533">
        <v>532</v>
      </c>
      <c r="D533" t="s">
        <v>181</v>
      </c>
      <c r="E533" s="2" t="s">
        <v>183</v>
      </c>
      <c r="F533" s="2" t="s">
        <v>184</v>
      </c>
      <c r="G533" s="2" t="s">
        <v>184</v>
      </c>
      <c r="H533" s="3" t="s">
        <v>183</v>
      </c>
      <c r="I533" s="2" t="s">
        <v>16</v>
      </c>
      <c r="J533" s="2" t="s">
        <v>17</v>
      </c>
      <c r="K533" s="8" t="s">
        <v>183</v>
      </c>
      <c r="L533" s="2" t="s">
        <v>61</v>
      </c>
      <c r="M533" s="2"/>
      <c r="N533" t="s">
        <v>186</v>
      </c>
      <c r="O533" s="3" t="s">
        <v>188</v>
      </c>
      <c r="P533" s="130">
        <v>-4.5526974732529028E-2</v>
      </c>
      <c r="Q533" s="130" t="s">
        <v>201</v>
      </c>
      <c r="R533" s="6" t="s">
        <v>185</v>
      </c>
      <c r="S533" s="2" t="s">
        <v>184</v>
      </c>
      <c r="T533" s="2" t="s">
        <v>183</v>
      </c>
      <c r="U533">
        <v>0</v>
      </c>
      <c r="V533">
        <v>0</v>
      </c>
      <c r="W533">
        <v>0</v>
      </c>
      <c r="X533" t="s">
        <v>184</v>
      </c>
      <c r="Y533" s="2" t="s">
        <v>184</v>
      </c>
      <c r="Z533" s="2" t="s">
        <v>184</v>
      </c>
      <c r="AA533" s="2" t="s">
        <v>184</v>
      </c>
      <c r="AB533">
        <v>0</v>
      </c>
      <c r="AC533">
        <v>0</v>
      </c>
      <c r="AD533">
        <v>0</v>
      </c>
      <c r="AE533" s="2" t="s">
        <v>184</v>
      </c>
      <c r="AF533" s="2" t="s">
        <v>184</v>
      </c>
      <c r="AG533" s="2" t="s">
        <v>183</v>
      </c>
      <c r="AH533" t="s">
        <v>84</v>
      </c>
      <c r="AI533" t="s">
        <v>183</v>
      </c>
      <c r="AJ533" s="1" t="s">
        <v>183</v>
      </c>
    </row>
    <row r="534" spans="1:36" x14ac:dyDescent="0.3">
      <c r="A534" s="3" t="s">
        <v>7</v>
      </c>
      <c r="B534">
        <v>120789</v>
      </c>
      <c r="C534">
        <v>533</v>
      </c>
      <c r="D534" t="s">
        <v>181</v>
      </c>
      <c r="E534" s="2" t="s">
        <v>184</v>
      </c>
      <c r="F534" s="2" t="s">
        <v>184</v>
      </c>
      <c r="G534" s="2" t="s">
        <v>184</v>
      </c>
      <c r="H534" s="3" t="s">
        <v>183</v>
      </c>
      <c r="I534" s="2" t="s">
        <v>16</v>
      </c>
      <c r="J534" s="2" t="s">
        <v>16</v>
      </c>
      <c r="K534" s="8" t="s">
        <v>183</v>
      </c>
      <c r="L534" s="2"/>
      <c r="M534" s="2" t="s">
        <v>60</v>
      </c>
      <c r="N534" t="s">
        <v>186</v>
      </c>
      <c r="O534" s="2" t="s">
        <v>188</v>
      </c>
      <c r="P534" s="128">
        <v>-1.7461148943600489</v>
      </c>
      <c r="Q534" s="128" t="s">
        <v>203</v>
      </c>
      <c r="R534" s="6" t="s">
        <v>184</v>
      </c>
      <c r="S534" s="2" t="s">
        <v>184</v>
      </c>
      <c r="T534" s="2" t="s">
        <v>184</v>
      </c>
      <c r="U534">
        <v>28</v>
      </c>
      <c r="V534">
        <v>15</v>
      </c>
      <c r="W534">
        <v>0</v>
      </c>
      <c r="X534" t="s">
        <v>184</v>
      </c>
      <c r="Y534" s="2" t="s">
        <v>184</v>
      </c>
      <c r="Z534" s="2" t="s">
        <v>184</v>
      </c>
      <c r="AA534" s="2" t="s">
        <v>184</v>
      </c>
      <c r="AB534">
        <v>7</v>
      </c>
      <c r="AC534">
        <v>0</v>
      </c>
      <c r="AD534">
        <v>0</v>
      </c>
      <c r="AE534" s="2" t="s">
        <v>184</v>
      </c>
      <c r="AF534" s="2" t="s">
        <v>185</v>
      </c>
      <c r="AG534" s="2" t="s">
        <v>185</v>
      </c>
      <c r="AH534" t="s">
        <v>83</v>
      </c>
      <c r="AI534" s="8" t="s">
        <v>184</v>
      </c>
      <c r="AJ534" s="9" t="s">
        <v>183</v>
      </c>
    </row>
    <row r="535" spans="1:36" hidden="1" x14ac:dyDescent="0.3">
      <c r="A535" s="3" t="s">
        <v>7</v>
      </c>
      <c r="B535">
        <v>120790</v>
      </c>
      <c r="C535">
        <v>534</v>
      </c>
      <c r="D535" t="s">
        <v>182</v>
      </c>
      <c r="E535" s="2" t="s">
        <v>183</v>
      </c>
      <c r="F535" s="2" t="s">
        <v>184</v>
      </c>
      <c r="G535" s="2" t="s">
        <v>183</v>
      </c>
      <c r="H535" s="3" t="s">
        <v>183</v>
      </c>
      <c r="I535" s="2" t="s">
        <v>16</v>
      </c>
      <c r="J535" s="2" t="s">
        <v>16</v>
      </c>
      <c r="K535" s="8" t="s">
        <v>183</v>
      </c>
      <c r="L535" s="2"/>
      <c r="M535" s="2" t="s">
        <v>60</v>
      </c>
      <c r="N535" t="s">
        <v>186</v>
      </c>
      <c r="O535" s="2" t="s">
        <v>188</v>
      </c>
      <c r="P535" s="128">
        <v>-2.0953378732320584E-2</v>
      </c>
      <c r="Q535" s="128" t="s">
        <v>201</v>
      </c>
      <c r="R535" s="6" t="s">
        <v>183</v>
      </c>
      <c r="S535" s="2" t="s">
        <v>184</v>
      </c>
      <c r="T535" s="2" t="s">
        <v>184</v>
      </c>
      <c r="U535">
        <v>10</v>
      </c>
      <c r="V535">
        <v>11</v>
      </c>
      <c r="W535">
        <v>0</v>
      </c>
      <c r="X535" t="s">
        <v>183</v>
      </c>
      <c r="Y535" s="2" t="s">
        <v>184</v>
      </c>
      <c r="Z535" s="2" t="s">
        <v>184</v>
      </c>
      <c r="AA535" s="2" t="s">
        <v>184</v>
      </c>
      <c r="AB535">
        <v>2</v>
      </c>
      <c r="AC535">
        <v>0</v>
      </c>
      <c r="AD535">
        <v>0</v>
      </c>
      <c r="AE535" s="2" t="s">
        <v>183</v>
      </c>
      <c r="AF535" s="2" t="s">
        <v>184</v>
      </c>
      <c r="AG535" s="2" t="s">
        <v>184</v>
      </c>
      <c r="AH535" t="s">
        <v>83</v>
      </c>
      <c r="AI535" s="8" t="s">
        <v>183</v>
      </c>
      <c r="AJ535" s="9" t="s">
        <v>183</v>
      </c>
    </row>
    <row r="536" spans="1:36" x14ac:dyDescent="0.3">
      <c r="A536" s="3" t="s">
        <v>7</v>
      </c>
      <c r="B536">
        <v>120809</v>
      </c>
      <c r="C536">
        <v>535</v>
      </c>
      <c r="D536" t="s">
        <v>181</v>
      </c>
      <c r="E536" s="2" t="s">
        <v>184</v>
      </c>
      <c r="F536" s="2" t="s">
        <v>184</v>
      </c>
      <c r="G536" s="2" t="s">
        <v>184</v>
      </c>
      <c r="H536" s="3" t="s">
        <v>183</v>
      </c>
      <c r="I536" s="2" t="s">
        <v>16</v>
      </c>
      <c r="J536" s="2" t="s">
        <v>16</v>
      </c>
      <c r="K536" s="8" t="s">
        <v>183</v>
      </c>
      <c r="L536" s="2"/>
      <c r="M536" s="2" t="s">
        <v>60</v>
      </c>
      <c r="N536" t="s">
        <v>186</v>
      </c>
      <c r="O536" s="2" t="s">
        <v>188</v>
      </c>
      <c r="P536" s="128">
        <v>-1.2762849344558491</v>
      </c>
      <c r="Q536" s="128" t="s">
        <v>203</v>
      </c>
      <c r="R536" s="6" t="s">
        <v>183</v>
      </c>
      <c r="S536" s="2" t="s">
        <v>184</v>
      </c>
      <c r="T536" s="2" t="s">
        <v>184</v>
      </c>
      <c r="U536">
        <v>15</v>
      </c>
      <c r="V536">
        <v>0</v>
      </c>
      <c r="W536">
        <v>0</v>
      </c>
      <c r="X536" t="s">
        <v>184</v>
      </c>
      <c r="Y536" s="2" t="s">
        <v>184</v>
      </c>
      <c r="Z536" s="2" t="s">
        <v>184</v>
      </c>
      <c r="AA536" s="2" t="s">
        <v>184</v>
      </c>
      <c r="AB536">
        <v>2</v>
      </c>
      <c r="AC536">
        <v>0</v>
      </c>
      <c r="AD536">
        <v>0</v>
      </c>
      <c r="AE536" s="2" t="s">
        <v>184</v>
      </c>
      <c r="AF536" s="2" t="s">
        <v>184</v>
      </c>
      <c r="AG536" s="2" t="s">
        <v>185</v>
      </c>
      <c r="AH536" t="s">
        <v>83</v>
      </c>
      <c r="AI536" s="8" t="s">
        <v>183</v>
      </c>
      <c r="AJ536" s="1" t="s">
        <v>183</v>
      </c>
    </row>
    <row r="537" spans="1:36" x14ac:dyDescent="0.3">
      <c r="A537" s="3" t="s">
        <v>7</v>
      </c>
      <c r="B537">
        <v>120821</v>
      </c>
      <c r="C537">
        <v>536</v>
      </c>
      <c r="D537" t="s">
        <v>182</v>
      </c>
      <c r="E537" s="2" t="s">
        <v>184</v>
      </c>
      <c r="F537" s="2" t="s">
        <v>184</v>
      </c>
      <c r="G537" s="2" t="s">
        <v>183</v>
      </c>
      <c r="H537" s="3" t="s">
        <v>183</v>
      </c>
      <c r="I537" s="2" t="s">
        <v>16</v>
      </c>
      <c r="J537" s="2" t="s">
        <v>12</v>
      </c>
      <c r="K537" s="8" t="s">
        <v>183</v>
      </c>
      <c r="L537" s="2" t="s">
        <v>162</v>
      </c>
      <c r="M537" s="2" t="s">
        <v>60</v>
      </c>
      <c r="N537" t="s">
        <v>187</v>
      </c>
      <c r="O537" s="2" t="s">
        <v>188</v>
      </c>
      <c r="P537" s="128">
        <v>-2.4111837886366549</v>
      </c>
      <c r="Q537" s="128" t="s">
        <v>203</v>
      </c>
      <c r="R537" s="7" t="s">
        <v>183</v>
      </c>
      <c r="S537" s="2" t="s">
        <v>183</v>
      </c>
      <c r="T537" s="2" t="s">
        <v>183</v>
      </c>
      <c r="U537">
        <v>43</v>
      </c>
      <c r="V537">
        <v>0</v>
      </c>
      <c r="W537">
        <v>7</v>
      </c>
      <c r="X537" t="s">
        <v>183</v>
      </c>
      <c r="Y537" s="2" t="s">
        <v>184</v>
      </c>
      <c r="Z537" s="2" t="s">
        <v>184</v>
      </c>
      <c r="AA537" s="2" t="s">
        <v>184</v>
      </c>
      <c r="AB537">
        <v>2</v>
      </c>
      <c r="AC537">
        <v>0</v>
      </c>
      <c r="AD537">
        <v>0</v>
      </c>
      <c r="AE537" s="2" t="s">
        <v>184</v>
      </c>
      <c r="AF537" s="2" t="s">
        <v>185</v>
      </c>
      <c r="AG537" s="2" t="s">
        <v>185</v>
      </c>
      <c r="AH537" t="s">
        <v>82</v>
      </c>
      <c r="AI537" s="8" t="s">
        <v>184</v>
      </c>
      <c r="AJ537" s="1" t="s">
        <v>184</v>
      </c>
    </row>
    <row r="538" spans="1:36" x14ac:dyDescent="0.3">
      <c r="A538" s="3" t="s">
        <v>7</v>
      </c>
      <c r="B538">
        <v>120826</v>
      </c>
      <c r="C538">
        <v>537</v>
      </c>
      <c r="D538" t="s">
        <v>182</v>
      </c>
      <c r="E538" s="2" t="s">
        <v>183</v>
      </c>
      <c r="F538" s="2" t="s">
        <v>184</v>
      </c>
      <c r="G538" s="2" t="s">
        <v>184</v>
      </c>
      <c r="H538" s="3" t="s">
        <v>183</v>
      </c>
      <c r="I538" s="2" t="s">
        <v>16</v>
      </c>
      <c r="J538" s="2" t="s">
        <v>12</v>
      </c>
      <c r="K538" s="8" t="s">
        <v>183</v>
      </c>
      <c r="L538" s="2" t="s">
        <v>162</v>
      </c>
      <c r="M538" s="2" t="s">
        <v>60</v>
      </c>
      <c r="N538" t="s">
        <v>187</v>
      </c>
      <c r="O538" s="2" t="s">
        <v>188</v>
      </c>
      <c r="P538" s="128">
        <v>-3.4520428228097004</v>
      </c>
      <c r="Q538" s="128" t="s">
        <v>203</v>
      </c>
      <c r="R538" s="7" t="s">
        <v>183</v>
      </c>
      <c r="S538" s="2" t="s">
        <v>184</v>
      </c>
      <c r="T538" s="2" t="s">
        <v>183</v>
      </c>
      <c r="U538">
        <v>8</v>
      </c>
      <c r="V538">
        <v>0</v>
      </c>
      <c r="W538">
        <v>2</v>
      </c>
      <c r="X538" t="s">
        <v>183</v>
      </c>
      <c r="Y538" s="2" t="s">
        <v>184</v>
      </c>
      <c r="Z538" s="2" t="s">
        <v>183</v>
      </c>
      <c r="AA538" s="2" t="s">
        <v>183</v>
      </c>
      <c r="AB538">
        <v>0</v>
      </c>
      <c r="AC538">
        <v>0</v>
      </c>
      <c r="AD538">
        <v>0</v>
      </c>
      <c r="AE538" s="2" t="s">
        <v>183</v>
      </c>
      <c r="AF538" s="2" t="s">
        <v>183</v>
      </c>
      <c r="AG538" s="2" t="s">
        <v>183</v>
      </c>
      <c r="AH538" t="s">
        <v>83</v>
      </c>
      <c r="AI538" t="s">
        <v>183</v>
      </c>
      <c r="AJ538" s="1" t="s">
        <v>183</v>
      </c>
    </row>
    <row r="539" spans="1:36" x14ac:dyDescent="0.3">
      <c r="A539" s="3" t="s">
        <v>7</v>
      </c>
      <c r="B539">
        <v>120828</v>
      </c>
      <c r="C539">
        <v>538</v>
      </c>
      <c r="D539" t="s">
        <v>182</v>
      </c>
      <c r="E539" s="2" t="s">
        <v>184</v>
      </c>
      <c r="F539" s="2" t="s">
        <v>184</v>
      </c>
      <c r="G539" s="2" t="s">
        <v>184</v>
      </c>
      <c r="H539" s="3" t="s">
        <v>183</v>
      </c>
      <c r="I539" s="2" t="s">
        <v>12</v>
      </c>
      <c r="J539" s="2" t="s">
        <v>12</v>
      </c>
      <c r="K539" s="8" t="s">
        <v>184</v>
      </c>
      <c r="L539" s="2"/>
      <c r="M539" s="2" t="s">
        <v>60</v>
      </c>
      <c r="N539" t="s">
        <v>186</v>
      </c>
      <c r="O539" s="3" t="s">
        <v>188</v>
      </c>
      <c r="P539" s="130">
        <v>-0.59130434782608698</v>
      </c>
      <c r="Q539" s="130" t="s">
        <v>203</v>
      </c>
      <c r="R539" s="7" t="s">
        <v>184</v>
      </c>
      <c r="S539" s="2" t="s">
        <v>184</v>
      </c>
      <c r="T539" s="2" t="s">
        <v>184</v>
      </c>
      <c r="U539">
        <v>18</v>
      </c>
      <c r="V539">
        <v>0</v>
      </c>
      <c r="W539">
        <v>25</v>
      </c>
      <c r="X539" t="s">
        <v>184</v>
      </c>
      <c r="Y539" s="2" t="s">
        <v>184</v>
      </c>
      <c r="Z539" s="2" t="s">
        <v>184</v>
      </c>
      <c r="AA539" s="2" t="s">
        <v>184</v>
      </c>
      <c r="AB539">
        <v>1</v>
      </c>
      <c r="AC539">
        <v>0</v>
      </c>
      <c r="AD539">
        <v>0</v>
      </c>
      <c r="AE539" s="2" t="s">
        <v>184</v>
      </c>
      <c r="AF539" s="2" t="s">
        <v>184</v>
      </c>
      <c r="AG539" s="2" t="s">
        <v>183</v>
      </c>
      <c r="AH539" t="s">
        <v>83</v>
      </c>
      <c r="AI539" s="8" t="s">
        <v>183</v>
      </c>
      <c r="AJ539" s="1" t="s">
        <v>184</v>
      </c>
    </row>
    <row r="540" spans="1:36" x14ac:dyDescent="0.3">
      <c r="A540" s="3" t="s">
        <v>7</v>
      </c>
      <c r="B540">
        <v>120839</v>
      </c>
      <c r="C540">
        <v>539</v>
      </c>
      <c r="D540" t="s">
        <v>182</v>
      </c>
      <c r="E540" s="2" t="s">
        <v>184</v>
      </c>
      <c r="F540" s="2" t="s">
        <v>184</v>
      </c>
      <c r="G540" s="2" t="s">
        <v>184</v>
      </c>
      <c r="H540" s="3" t="s">
        <v>183</v>
      </c>
      <c r="I540" s="2" t="s">
        <v>12</v>
      </c>
      <c r="J540" s="2" t="s">
        <v>15</v>
      </c>
      <c r="K540" s="8" t="s">
        <v>183</v>
      </c>
      <c r="L540" s="2" t="s">
        <v>162</v>
      </c>
      <c r="M540" s="2" t="s">
        <v>61</v>
      </c>
      <c r="N540" t="s">
        <v>186</v>
      </c>
      <c r="O540" s="2" t="s">
        <v>189</v>
      </c>
      <c r="P540" s="128">
        <v>-2.6036189578271745</v>
      </c>
      <c r="Q540" s="128" t="s">
        <v>203</v>
      </c>
      <c r="R540" s="6" t="s">
        <v>184</v>
      </c>
      <c r="S540" s="2" t="s">
        <v>184</v>
      </c>
      <c r="T540" s="2" t="s">
        <v>184</v>
      </c>
      <c r="U540">
        <v>1</v>
      </c>
      <c r="V540">
        <v>39</v>
      </c>
      <c r="W540">
        <v>0</v>
      </c>
      <c r="X540" t="s">
        <v>184</v>
      </c>
      <c r="Y540" s="2" t="s">
        <v>184</v>
      </c>
      <c r="Z540" s="2" t="s">
        <v>184</v>
      </c>
      <c r="AA540" s="2" t="s">
        <v>184</v>
      </c>
      <c r="AB540">
        <v>6</v>
      </c>
      <c r="AC540">
        <v>0</v>
      </c>
      <c r="AD540">
        <v>0</v>
      </c>
      <c r="AE540" s="2" t="s">
        <v>184</v>
      </c>
      <c r="AF540" s="2" t="s">
        <v>184</v>
      </c>
      <c r="AG540" s="2" t="s">
        <v>184</v>
      </c>
      <c r="AH540" t="s">
        <v>83</v>
      </c>
      <c r="AI540" s="8" t="s">
        <v>183</v>
      </c>
      <c r="AJ540" s="1" t="s">
        <v>184</v>
      </c>
    </row>
    <row r="541" spans="1:36" hidden="1" x14ac:dyDescent="0.3">
      <c r="A541" s="3" t="s">
        <v>7</v>
      </c>
      <c r="B541">
        <v>120846</v>
      </c>
      <c r="C541">
        <v>540</v>
      </c>
      <c r="D541" t="s">
        <v>181</v>
      </c>
      <c r="E541" s="2" t="s">
        <v>184</v>
      </c>
      <c r="F541" s="2" t="s">
        <v>184</v>
      </c>
      <c r="G541" s="2" t="s">
        <v>184</v>
      </c>
      <c r="H541" s="3" t="s">
        <v>183</v>
      </c>
      <c r="I541" s="2" t="s">
        <v>16</v>
      </c>
      <c r="J541" s="2" t="s">
        <v>15</v>
      </c>
      <c r="K541" s="8" t="s">
        <v>183</v>
      </c>
      <c r="L541" s="2"/>
      <c r="M541" s="2" t="s">
        <v>60</v>
      </c>
      <c r="N541" t="s">
        <v>186</v>
      </c>
      <c r="O541" s="2" t="s">
        <v>188</v>
      </c>
      <c r="P541" s="128">
        <v>-8.9186176142697887E-2</v>
      </c>
      <c r="Q541" s="128" t="s">
        <v>201</v>
      </c>
      <c r="R541" s="7" t="s">
        <v>184</v>
      </c>
      <c r="S541" s="2" t="s">
        <v>184</v>
      </c>
      <c r="T541" s="2" t="s">
        <v>183</v>
      </c>
      <c r="U541">
        <v>54</v>
      </c>
      <c r="V541">
        <v>108</v>
      </c>
      <c r="W541">
        <v>58</v>
      </c>
      <c r="X541" t="s">
        <v>184</v>
      </c>
      <c r="Y541" s="2" t="s">
        <v>184</v>
      </c>
      <c r="Z541" s="2" t="s">
        <v>184</v>
      </c>
      <c r="AA541" s="2" t="s">
        <v>184</v>
      </c>
      <c r="AB541">
        <v>16</v>
      </c>
      <c r="AC541">
        <v>6</v>
      </c>
      <c r="AD541">
        <v>0</v>
      </c>
      <c r="AE541" s="2" t="s">
        <v>183</v>
      </c>
      <c r="AF541" s="2" t="s">
        <v>184</v>
      </c>
      <c r="AG541" s="2" t="s">
        <v>184</v>
      </c>
      <c r="AH541" t="s">
        <v>83</v>
      </c>
      <c r="AI541" s="8" t="s">
        <v>183</v>
      </c>
      <c r="AJ541" s="1" t="s">
        <v>184</v>
      </c>
    </row>
    <row r="542" spans="1:36" x14ac:dyDescent="0.3">
      <c r="A542" s="3" t="s">
        <v>7</v>
      </c>
      <c r="B542">
        <v>120918</v>
      </c>
      <c r="C542">
        <v>541</v>
      </c>
      <c r="D542" t="s">
        <v>181</v>
      </c>
      <c r="E542" s="2" t="s">
        <v>183</v>
      </c>
      <c r="F542" s="2" t="s">
        <v>184</v>
      </c>
      <c r="G542" s="2" t="s">
        <v>184</v>
      </c>
      <c r="H542" s="3" t="s">
        <v>183</v>
      </c>
      <c r="I542" s="2" t="s">
        <v>14</v>
      </c>
      <c r="J542" s="2" t="s">
        <v>13</v>
      </c>
      <c r="K542" s="8" t="s">
        <v>184</v>
      </c>
      <c r="L542" s="2" t="s">
        <v>162</v>
      </c>
      <c r="M542" s="2" t="s">
        <v>60</v>
      </c>
      <c r="N542" t="s">
        <v>186</v>
      </c>
      <c r="O542" s="2" t="s">
        <v>189</v>
      </c>
      <c r="P542" s="128">
        <v>-3.8371920083287887</v>
      </c>
      <c r="Q542" s="128" t="s">
        <v>203</v>
      </c>
      <c r="R542" s="6" t="s">
        <v>185</v>
      </c>
      <c r="S542" s="2" t="s">
        <v>183</v>
      </c>
      <c r="T542" s="2" t="s">
        <v>184</v>
      </c>
      <c r="U542">
        <v>46</v>
      </c>
      <c r="V542">
        <v>0</v>
      </c>
      <c r="W542">
        <v>20</v>
      </c>
      <c r="X542" t="s">
        <v>184</v>
      </c>
      <c r="Y542" s="2" t="s">
        <v>184</v>
      </c>
      <c r="Z542" s="2" t="s">
        <v>184</v>
      </c>
      <c r="AA542" s="2" t="s">
        <v>184</v>
      </c>
      <c r="AB542">
        <v>13</v>
      </c>
      <c r="AC542">
        <v>0</v>
      </c>
      <c r="AD542">
        <v>0</v>
      </c>
      <c r="AE542" s="2" t="s">
        <v>184</v>
      </c>
      <c r="AF542" s="2" t="s">
        <v>184</v>
      </c>
      <c r="AG542" s="2" t="s">
        <v>185</v>
      </c>
      <c r="AH542" t="s">
        <v>84</v>
      </c>
      <c r="AI542" s="8" t="s">
        <v>183</v>
      </c>
      <c r="AJ542" s="1" t="s">
        <v>184</v>
      </c>
    </row>
    <row r="543" spans="1:36" x14ac:dyDescent="0.3">
      <c r="A543" s="3" t="s">
        <v>7</v>
      </c>
      <c r="B543">
        <v>120965</v>
      </c>
      <c r="C543">
        <v>542</v>
      </c>
      <c r="D543" t="s">
        <v>181</v>
      </c>
      <c r="E543" s="2" t="s">
        <v>184</v>
      </c>
      <c r="F543" s="2" t="s">
        <v>184</v>
      </c>
      <c r="G543" s="2" t="s">
        <v>183</v>
      </c>
      <c r="H543" s="3" t="s">
        <v>183</v>
      </c>
      <c r="I543" s="2" t="s">
        <v>15</v>
      </c>
      <c r="J543" s="2" t="s">
        <v>14</v>
      </c>
      <c r="K543" s="8" t="s">
        <v>183</v>
      </c>
      <c r="L543" s="2" t="s">
        <v>162</v>
      </c>
      <c r="M543" s="2" t="s">
        <v>60</v>
      </c>
      <c r="N543" t="s">
        <v>187</v>
      </c>
      <c r="O543" s="2" t="s">
        <v>189</v>
      </c>
      <c r="P543" s="128">
        <v>-2.763403574286476</v>
      </c>
      <c r="Q543" s="128" t="s">
        <v>203</v>
      </c>
      <c r="R543" s="6" t="s">
        <v>184</v>
      </c>
      <c r="S543" s="2" t="s">
        <v>183</v>
      </c>
      <c r="T543" s="2" t="s">
        <v>184</v>
      </c>
      <c r="U543">
        <v>68</v>
      </c>
      <c r="V543">
        <v>0</v>
      </c>
      <c r="W543">
        <v>14</v>
      </c>
      <c r="X543" t="s">
        <v>184</v>
      </c>
      <c r="Y543" s="2" t="s">
        <v>183</v>
      </c>
      <c r="Z543" s="2" t="s">
        <v>184</v>
      </c>
      <c r="AA543" s="2" t="s">
        <v>184</v>
      </c>
      <c r="AB543">
        <v>16</v>
      </c>
      <c r="AC543">
        <v>0</v>
      </c>
      <c r="AD543">
        <v>0</v>
      </c>
      <c r="AE543" s="2" t="s">
        <v>184</v>
      </c>
      <c r="AF543" s="2" t="s">
        <v>184</v>
      </c>
      <c r="AG543" s="2" t="s">
        <v>184</v>
      </c>
      <c r="AH543" t="s">
        <v>84</v>
      </c>
      <c r="AI543" s="8" t="s">
        <v>183</v>
      </c>
      <c r="AJ543" s="1" t="s">
        <v>183</v>
      </c>
    </row>
    <row r="544" spans="1:36" hidden="1" x14ac:dyDescent="0.3">
      <c r="A544" s="2" t="s">
        <v>8</v>
      </c>
      <c r="B544">
        <v>120966</v>
      </c>
      <c r="C544">
        <v>543</v>
      </c>
      <c r="D544" t="s">
        <v>181</v>
      </c>
      <c r="E544" s="2" t="s">
        <v>184</v>
      </c>
      <c r="F544" s="2" t="s">
        <v>184</v>
      </c>
      <c r="G544" s="2" t="s">
        <v>184</v>
      </c>
      <c r="H544" s="3" t="s">
        <v>184</v>
      </c>
      <c r="I544" s="2" t="s">
        <v>15</v>
      </c>
      <c r="J544" s="2" t="s">
        <v>14</v>
      </c>
      <c r="K544" s="8" t="s">
        <v>184</v>
      </c>
      <c r="L544" s="2" t="s">
        <v>162</v>
      </c>
      <c r="M544" s="2" t="s">
        <v>60</v>
      </c>
      <c r="N544" t="s">
        <v>186</v>
      </c>
      <c r="O544" s="2" t="s">
        <v>188</v>
      </c>
      <c r="P544" s="128">
        <v>-2.971378632291894</v>
      </c>
      <c r="Q544" s="128" t="s">
        <v>201</v>
      </c>
      <c r="R544" s="7" t="s">
        <v>184</v>
      </c>
      <c r="S544" s="2" t="s">
        <v>183</v>
      </c>
      <c r="T544" s="2" t="s">
        <v>184</v>
      </c>
      <c r="U544">
        <v>37</v>
      </c>
      <c r="V544">
        <v>0</v>
      </c>
      <c r="W544">
        <v>40</v>
      </c>
      <c r="X544" t="s">
        <v>184</v>
      </c>
      <c r="Y544" s="2" t="s">
        <v>183</v>
      </c>
      <c r="Z544" s="2" t="s">
        <v>183</v>
      </c>
      <c r="AA544" s="2" t="s">
        <v>184</v>
      </c>
      <c r="AB544">
        <v>22</v>
      </c>
      <c r="AC544">
        <v>1</v>
      </c>
      <c r="AD544">
        <v>0</v>
      </c>
      <c r="AE544" s="2" t="s">
        <v>184</v>
      </c>
      <c r="AF544" s="2" t="s">
        <v>185</v>
      </c>
      <c r="AG544" s="2" t="s">
        <v>185</v>
      </c>
      <c r="AH544" t="s">
        <v>83</v>
      </c>
      <c r="AI544" s="8" t="s">
        <v>183</v>
      </c>
      <c r="AJ544" s="9" t="s">
        <v>184</v>
      </c>
    </row>
    <row r="545" spans="1:36" x14ac:dyDescent="0.3">
      <c r="A545" s="3" t="s">
        <v>7</v>
      </c>
      <c r="B545">
        <v>120967</v>
      </c>
      <c r="C545">
        <v>544</v>
      </c>
      <c r="D545" t="s">
        <v>182</v>
      </c>
      <c r="E545" s="2" t="s">
        <v>183</v>
      </c>
      <c r="F545" s="2" t="s">
        <v>184</v>
      </c>
      <c r="G545" s="2" t="s">
        <v>184</v>
      </c>
      <c r="H545" s="3" t="s">
        <v>183</v>
      </c>
      <c r="I545" s="2" t="s">
        <v>13</v>
      </c>
      <c r="J545" s="2" t="s">
        <v>12</v>
      </c>
      <c r="K545" s="8" t="s">
        <v>183</v>
      </c>
      <c r="L545" s="2"/>
      <c r="M545" s="2" t="s">
        <v>60</v>
      </c>
      <c r="N545" t="s">
        <v>186</v>
      </c>
      <c r="O545" s="3" t="s">
        <v>188</v>
      </c>
      <c r="P545" s="130">
        <v>-0.66379024228343841</v>
      </c>
      <c r="Q545" s="130" t="s">
        <v>203</v>
      </c>
      <c r="R545" s="6" t="s">
        <v>183</v>
      </c>
      <c r="S545" s="2" t="s">
        <v>183</v>
      </c>
      <c r="T545" s="2" t="s">
        <v>184</v>
      </c>
      <c r="U545">
        <v>21</v>
      </c>
      <c r="V545">
        <v>14</v>
      </c>
      <c r="W545">
        <v>0</v>
      </c>
      <c r="X545" t="s">
        <v>184</v>
      </c>
      <c r="Y545" s="2" t="s">
        <v>184</v>
      </c>
      <c r="Z545" s="2" t="s">
        <v>183</v>
      </c>
      <c r="AA545" s="2" t="s">
        <v>183</v>
      </c>
      <c r="AB545">
        <v>3</v>
      </c>
      <c r="AC545">
        <v>0</v>
      </c>
      <c r="AD545">
        <v>0</v>
      </c>
      <c r="AE545" s="2" t="s">
        <v>184</v>
      </c>
      <c r="AF545" s="2" t="s">
        <v>183</v>
      </c>
      <c r="AG545" s="2" t="s">
        <v>184</v>
      </c>
      <c r="AH545" t="s">
        <v>84</v>
      </c>
      <c r="AI545" s="8" t="s">
        <v>183</v>
      </c>
      <c r="AJ545" s="1" t="s">
        <v>183</v>
      </c>
    </row>
    <row r="546" spans="1:36" x14ac:dyDescent="0.3">
      <c r="A546" s="3" t="s">
        <v>7</v>
      </c>
      <c r="B546">
        <v>120994</v>
      </c>
      <c r="C546">
        <v>545</v>
      </c>
      <c r="D546" t="s">
        <v>181</v>
      </c>
      <c r="E546" s="2" t="s">
        <v>184</v>
      </c>
      <c r="F546" s="2" t="s">
        <v>184</v>
      </c>
      <c r="G546" s="2" t="s">
        <v>184</v>
      </c>
      <c r="H546" s="3" t="s">
        <v>184</v>
      </c>
      <c r="I546" s="2" t="s">
        <v>13</v>
      </c>
      <c r="J546" s="2" t="s">
        <v>12</v>
      </c>
      <c r="K546" s="8" t="s">
        <v>183</v>
      </c>
      <c r="L546" s="2"/>
      <c r="M546" s="2" t="s">
        <v>60</v>
      </c>
      <c r="N546" t="s">
        <v>187</v>
      </c>
      <c r="O546" s="3" t="s">
        <v>189</v>
      </c>
      <c r="P546" s="130">
        <v>-0.20842886322897994</v>
      </c>
      <c r="Q546" s="130" t="s">
        <v>203</v>
      </c>
      <c r="R546" s="6" t="s">
        <v>185</v>
      </c>
      <c r="S546" s="2" t="s">
        <v>184</v>
      </c>
      <c r="T546" s="2" t="s">
        <v>184</v>
      </c>
      <c r="U546">
        <v>27</v>
      </c>
      <c r="V546">
        <v>7</v>
      </c>
      <c r="W546">
        <v>7</v>
      </c>
      <c r="X546" t="s">
        <v>184</v>
      </c>
      <c r="Y546" s="2" t="s">
        <v>184</v>
      </c>
      <c r="Z546" s="2" t="s">
        <v>184</v>
      </c>
      <c r="AA546" s="2" t="s">
        <v>184</v>
      </c>
      <c r="AB546">
        <v>1</v>
      </c>
      <c r="AC546">
        <v>1</v>
      </c>
      <c r="AD546">
        <v>0</v>
      </c>
      <c r="AE546" s="2" t="s">
        <v>184</v>
      </c>
      <c r="AF546" s="2" t="s">
        <v>185</v>
      </c>
      <c r="AG546" s="2" t="s">
        <v>185</v>
      </c>
      <c r="AH546" t="s">
        <v>83</v>
      </c>
      <c r="AI546" s="8" t="s">
        <v>184</v>
      </c>
      <c r="AJ546" s="9" t="s">
        <v>184</v>
      </c>
    </row>
    <row r="547" spans="1:36" x14ac:dyDescent="0.3">
      <c r="A547" s="3" t="s">
        <v>7</v>
      </c>
      <c r="B547">
        <v>121006</v>
      </c>
      <c r="C547">
        <v>546</v>
      </c>
      <c r="D547" t="s">
        <v>182</v>
      </c>
      <c r="E547" s="2" t="s">
        <v>184</v>
      </c>
      <c r="F547" s="2" t="s">
        <v>184</v>
      </c>
      <c r="G547" s="2" t="s">
        <v>184</v>
      </c>
      <c r="H547" s="3" t="s">
        <v>183</v>
      </c>
      <c r="I547" s="2" t="s">
        <v>12</v>
      </c>
      <c r="J547" s="2" t="s">
        <v>16</v>
      </c>
      <c r="K547" s="8" t="s">
        <v>183</v>
      </c>
      <c r="L547" s="2" t="s">
        <v>60</v>
      </c>
      <c r="M547" s="2"/>
      <c r="N547" t="s">
        <v>187</v>
      </c>
      <c r="O547" s="3" t="s">
        <v>188</v>
      </c>
      <c r="P547" s="130">
        <v>-0.72716255112861683</v>
      </c>
      <c r="Q547" s="130" t="s">
        <v>203</v>
      </c>
      <c r="R547" s="7" t="s">
        <v>183</v>
      </c>
      <c r="S547" s="2" t="s">
        <v>184</v>
      </c>
      <c r="T547" s="2" t="s">
        <v>184</v>
      </c>
      <c r="U547">
        <v>37</v>
      </c>
      <c r="V547">
        <v>32</v>
      </c>
      <c r="W547">
        <v>37</v>
      </c>
      <c r="X547" t="s">
        <v>184</v>
      </c>
      <c r="Y547" s="2" t="s">
        <v>184</v>
      </c>
      <c r="Z547" s="2" t="s">
        <v>184</v>
      </c>
      <c r="AA547" s="2" t="s">
        <v>184</v>
      </c>
      <c r="AB547">
        <v>15</v>
      </c>
      <c r="AC547">
        <v>3</v>
      </c>
      <c r="AD547">
        <v>0</v>
      </c>
      <c r="AE547" s="2" t="s">
        <v>184</v>
      </c>
      <c r="AF547" s="2" t="s">
        <v>184</v>
      </c>
      <c r="AG547" s="2" t="s">
        <v>184</v>
      </c>
      <c r="AH547" t="s">
        <v>84</v>
      </c>
      <c r="AI547" s="8" t="s">
        <v>183</v>
      </c>
      <c r="AJ547" s="1" t="s">
        <v>183</v>
      </c>
    </row>
    <row r="548" spans="1:36" x14ac:dyDescent="0.3">
      <c r="A548" s="3" t="s">
        <v>7</v>
      </c>
      <c r="B548">
        <v>121009</v>
      </c>
      <c r="C548">
        <v>547</v>
      </c>
      <c r="D548" t="s">
        <v>182</v>
      </c>
      <c r="E548" s="2" t="s">
        <v>184</v>
      </c>
      <c r="F548" s="2" t="s">
        <v>184</v>
      </c>
      <c r="G548" s="2" t="s">
        <v>183</v>
      </c>
      <c r="H548" s="3" t="s">
        <v>183</v>
      </c>
      <c r="I548" s="2" t="s">
        <v>15</v>
      </c>
      <c r="J548" s="2" t="s">
        <v>16</v>
      </c>
      <c r="K548" s="8" t="s">
        <v>183</v>
      </c>
      <c r="L548" s="2" t="s">
        <v>60</v>
      </c>
      <c r="M548" s="2"/>
      <c r="N548" t="s">
        <v>186</v>
      </c>
      <c r="O548" s="3" t="s">
        <v>188</v>
      </c>
      <c r="P548" s="130">
        <v>-1.1790714812085481</v>
      </c>
      <c r="Q548" s="130" t="s">
        <v>203</v>
      </c>
      <c r="R548" s="7" t="s">
        <v>183</v>
      </c>
      <c r="S548" s="2" t="s">
        <v>184</v>
      </c>
      <c r="T548" s="2" t="s">
        <v>184</v>
      </c>
      <c r="U548">
        <v>43</v>
      </c>
      <c r="V548">
        <v>32</v>
      </c>
      <c r="W548">
        <v>32</v>
      </c>
      <c r="X548" t="s">
        <v>184</v>
      </c>
      <c r="Y548" s="2" t="s">
        <v>184</v>
      </c>
      <c r="Z548" s="2" t="s">
        <v>184</v>
      </c>
      <c r="AA548" s="2" t="s">
        <v>184</v>
      </c>
      <c r="AB548">
        <v>17</v>
      </c>
      <c r="AC548">
        <v>13</v>
      </c>
      <c r="AD548">
        <v>0</v>
      </c>
      <c r="AE548" s="2" t="s">
        <v>184</v>
      </c>
      <c r="AF548" s="2" t="s">
        <v>185</v>
      </c>
      <c r="AG548" s="2" t="s">
        <v>185</v>
      </c>
      <c r="AH548" t="s">
        <v>83</v>
      </c>
      <c r="AI548" s="8" t="s">
        <v>184</v>
      </c>
      <c r="AJ548" s="9" t="s">
        <v>184</v>
      </c>
    </row>
    <row r="549" spans="1:36" x14ac:dyDescent="0.3">
      <c r="A549" s="3" t="s">
        <v>7</v>
      </c>
      <c r="B549">
        <v>121080</v>
      </c>
      <c r="C549">
        <v>548</v>
      </c>
      <c r="D549" t="s">
        <v>181</v>
      </c>
      <c r="E549" s="2" t="s">
        <v>183</v>
      </c>
      <c r="F549" s="2" t="s">
        <v>183</v>
      </c>
      <c r="G549" s="2" t="s">
        <v>183</v>
      </c>
      <c r="H549" s="3" t="s">
        <v>183</v>
      </c>
      <c r="I549" s="2" t="s">
        <v>13</v>
      </c>
      <c r="J549" s="2" t="s">
        <v>16</v>
      </c>
      <c r="K549" s="8" t="s">
        <v>183</v>
      </c>
      <c r="L549" s="2"/>
      <c r="M549" s="2" t="s">
        <v>61</v>
      </c>
      <c r="N549" t="s">
        <v>186</v>
      </c>
      <c r="O549" s="3" t="s">
        <v>188</v>
      </c>
      <c r="P549" s="130">
        <v>-4.3696744592527856E-2</v>
      </c>
      <c r="Q549" s="130" t="s">
        <v>203</v>
      </c>
      <c r="R549" s="7" t="s">
        <v>184</v>
      </c>
      <c r="S549" s="2" t="s">
        <v>184</v>
      </c>
      <c r="T549" s="2" t="s">
        <v>184</v>
      </c>
      <c r="U549">
        <v>28</v>
      </c>
      <c r="V549">
        <v>21</v>
      </c>
      <c r="W549">
        <v>2</v>
      </c>
      <c r="X549" t="s">
        <v>184</v>
      </c>
      <c r="Y549" s="2" t="s">
        <v>184</v>
      </c>
      <c r="Z549" s="2" t="s">
        <v>184</v>
      </c>
      <c r="AA549" s="2" t="s">
        <v>184</v>
      </c>
      <c r="AB549">
        <v>2</v>
      </c>
      <c r="AC549">
        <v>2</v>
      </c>
      <c r="AD549">
        <v>0</v>
      </c>
      <c r="AE549" s="2" t="s">
        <v>184</v>
      </c>
      <c r="AF549" s="2" t="s">
        <v>184</v>
      </c>
      <c r="AG549" s="2" t="s">
        <v>183</v>
      </c>
      <c r="AH549" t="s">
        <v>84</v>
      </c>
      <c r="AI549" s="8" t="s">
        <v>183</v>
      </c>
      <c r="AJ549" s="9" t="s">
        <v>183</v>
      </c>
    </row>
    <row r="550" spans="1:36" x14ac:dyDescent="0.3">
      <c r="A550" s="3" t="s">
        <v>7</v>
      </c>
      <c r="B550">
        <v>121098</v>
      </c>
      <c r="C550">
        <v>549</v>
      </c>
      <c r="D550" t="s">
        <v>181</v>
      </c>
      <c r="E550" s="2" t="s">
        <v>184</v>
      </c>
      <c r="F550" s="2" t="s">
        <v>184</v>
      </c>
      <c r="G550" s="2" t="s">
        <v>183</v>
      </c>
      <c r="H550" s="3" t="s">
        <v>183</v>
      </c>
      <c r="I550" s="2" t="s">
        <v>15</v>
      </c>
      <c r="J550" s="2" t="s">
        <v>14</v>
      </c>
      <c r="K550" s="8" t="s">
        <v>183</v>
      </c>
      <c r="L550" s="2" t="s">
        <v>162</v>
      </c>
      <c r="M550" s="2" t="s">
        <v>60</v>
      </c>
      <c r="N550" t="s">
        <v>186</v>
      </c>
      <c r="O550" s="2" t="s">
        <v>189</v>
      </c>
      <c r="P550" s="128">
        <v>-2.1575678326250407</v>
      </c>
      <c r="Q550" s="128" t="s">
        <v>203</v>
      </c>
      <c r="R550" s="7" t="s">
        <v>184</v>
      </c>
      <c r="S550" s="2" t="s">
        <v>184</v>
      </c>
      <c r="T550" s="2" t="s">
        <v>184</v>
      </c>
      <c r="U550">
        <v>38</v>
      </c>
      <c r="V550">
        <v>44</v>
      </c>
      <c r="W550">
        <v>31</v>
      </c>
      <c r="X550" t="s">
        <v>184</v>
      </c>
      <c r="Y550" s="2" t="s">
        <v>183</v>
      </c>
      <c r="Z550" s="2" t="s">
        <v>184</v>
      </c>
      <c r="AA550" s="2" t="s">
        <v>183</v>
      </c>
      <c r="AB550">
        <v>18</v>
      </c>
      <c r="AC550">
        <v>4</v>
      </c>
      <c r="AD550">
        <v>0</v>
      </c>
      <c r="AE550" s="2" t="s">
        <v>184</v>
      </c>
      <c r="AF550" s="2" t="s">
        <v>184</v>
      </c>
      <c r="AG550" s="2" t="s">
        <v>184</v>
      </c>
      <c r="AH550" t="s">
        <v>83</v>
      </c>
      <c r="AI550" s="8" t="s">
        <v>183</v>
      </c>
      <c r="AJ550" s="9" t="s">
        <v>183</v>
      </c>
    </row>
    <row r="551" spans="1:36" x14ac:dyDescent="0.3">
      <c r="A551" s="3" t="s">
        <v>7</v>
      </c>
      <c r="B551">
        <v>121099</v>
      </c>
      <c r="C551">
        <v>550</v>
      </c>
      <c r="D551" t="s">
        <v>181</v>
      </c>
      <c r="E551" s="2" t="s">
        <v>184</v>
      </c>
      <c r="F551" s="2" t="s">
        <v>184</v>
      </c>
      <c r="G551" s="2" t="s">
        <v>184</v>
      </c>
      <c r="H551" s="3" t="s">
        <v>183</v>
      </c>
      <c r="I551" s="2" t="s">
        <v>15</v>
      </c>
      <c r="J551" s="2" t="s">
        <v>12</v>
      </c>
      <c r="K551" s="8" t="s">
        <v>183</v>
      </c>
      <c r="L551" s="2" t="s">
        <v>60</v>
      </c>
      <c r="M551" s="2"/>
      <c r="N551" t="s">
        <v>186</v>
      </c>
      <c r="O551" s="2" t="s">
        <v>188</v>
      </c>
      <c r="P551" s="128">
        <v>0.26721594388465181</v>
      </c>
      <c r="Q551" s="128" t="s">
        <v>203</v>
      </c>
      <c r="R551" s="7" t="s">
        <v>184</v>
      </c>
      <c r="S551" s="2" t="s">
        <v>183</v>
      </c>
      <c r="T551" s="2" t="s">
        <v>184</v>
      </c>
      <c r="U551">
        <v>58</v>
      </c>
      <c r="V551">
        <v>25</v>
      </c>
      <c r="W551">
        <v>16</v>
      </c>
      <c r="X551" t="s">
        <v>183</v>
      </c>
      <c r="Y551" s="2" t="s">
        <v>183</v>
      </c>
      <c r="Z551" s="2" t="s">
        <v>183</v>
      </c>
      <c r="AA551" s="2" t="s">
        <v>184</v>
      </c>
      <c r="AB551">
        <v>10</v>
      </c>
      <c r="AC551">
        <v>2</v>
      </c>
      <c r="AD551">
        <v>0</v>
      </c>
      <c r="AE551" s="2" t="s">
        <v>183</v>
      </c>
      <c r="AF551" s="2" t="s">
        <v>184</v>
      </c>
      <c r="AG551" s="2" t="s">
        <v>184</v>
      </c>
      <c r="AH551" t="s">
        <v>83</v>
      </c>
      <c r="AI551" s="8" t="s">
        <v>183</v>
      </c>
      <c r="AJ551" s="1" t="s">
        <v>183</v>
      </c>
    </row>
    <row r="552" spans="1:36" hidden="1" x14ac:dyDescent="0.3">
      <c r="A552" s="3" t="s">
        <v>7</v>
      </c>
      <c r="B552">
        <v>121108</v>
      </c>
      <c r="C552">
        <v>551</v>
      </c>
      <c r="D552" t="s">
        <v>182</v>
      </c>
      <c r="E552" s="2" t="s">
        <v>184</v>
      </c>
      <c r="F552" s="2" t="s">
        <v>184</v>
      </c>
      <c r="G552" s="2" t="s">
        <v>184</v>
      </c>
      <c r="H552" s="3" t="s">
        <v>183</v>
      </c>
      <c r="I552" s="2" t="s">
        <v>15</v>
      </c>
      <c r="J552" s="2" t="s">
        <v>13</v>
      </c>
      <c r="K552" s="8" t="s">
        <v>183</v>
      </c>
      <c r="L552" s="2" t="s">
        <v>162</v>
      </c>
      <c r="M552" s="2" t="s">
        <v>60</v>
      </c>
      <c r="N552" t="s">
        <v>186</v>
      </c>
      <c r="O552" s="2" t="s">
        <v>188</v>
      </c>
      <c r="P552" s="128">
        <v>-4.4232219150540333</v>
      </c>
      <c r="Q552" s="128" t="s">
        <v>201</v>
      </c>
      <c r="R552" s="6" t="s">
        <v>184</v>
      </c>
      <c r="S552" s="2" t="s">
        <v>184</v>
      </c>
      <c r="T552" s="2" t="s">
        <v>184</v>
      </c>
      <c r="U552">
        <v>49</v>
      </c>
      <c r="V552">
        <v>0</v>
      </c>
      <c r="W552">
        <v>0</v>
      </c>
      <c r="X552" t="s">
        <v>184</v>
      </c>
      <c r="Y552" s="2" t="s">
        <v>184</v>
      </c>
      <c r="Z552" s="2" t="s">
        <v>183</v>
      </c>
      <c r="AA552" s="2" t="s">
        <v>183</v>
      </c>
      <c r="AB552">
        <v>6</v>
      </c>
      <c r="AC552">
        <v>0</v>
      </c>
      <c r="AD552">
        <v>0</v>
      </c>
      <c r="AE552" s="2" t="s">
        <v>183</v>
      </c>
      <c r="AF552" s="2" t="s">
        <v>184</v>
      </c>
      <c r="AG552" s="2" t="s">
        <v>183</v>
      </c>
      <c r="AH552" t="s">
        <v>83</v>
      </c>
      <c r="AI552" s="8" t="s">
        <v>183</v>
      </c>
      <c r="AJ552" s="9" t="s">
        <v>183</v>
      </c>
    </row>
    <row r="553" spans="1:36" x14ac:dyDescent="0.3">
      <c r="A553" s="3" t="s">
        <v>7</v>
      </c>
      <c r="B553">
        <v>121141</v>
      </c>
      <c r="C553">
        <v>552</v>
      </c>
      <c r="D553" t="s">
        <v>182</v>
      </c>
      <c r="E553" s="2" t="s">
        <v>184</v>
      </c>
      <c r="F553" s="2" t="s">
        <v>184</v>
      </c>
      <c r="G553" s="2" t="s">
        <v>184</v>
      </c>
      <c r="H553" s="3" t="s">
        <v>183</v>
      </c>
      <c r="I553" s="2" t="s">
        <v>15</v>
      </c>
      <c r="J553" s="2" t="s">
        <v>15</v>
      </c>
      <c r="K553" s="8" t="s">
        <v>183</v>
      </c>
      <c r="L553" s="2" t="s">
        <v>60</v>
      </c>
      <c r="M553" s="2"/>
      <c r="N553" t="s">
        <v>186</v>
      </c>
      <c r="O553" s="3" t="s">
        <v>189</v>
      </c>
      <c r="P553" s="130">
        <v>-1.9405551461557355</v>
      </c>
      <c r="Q553" s="130" t="s">
        <v>203</v>
      </c>
      <c r="R553" s="7" t="s">
        <v>183</v>
      </c>
      <c r="S553" s="2" t="s">
        <v>184</v>
      </c>
      <c r="T553" s="2" t="s">
        <v>184</v>
      </c>
      <c r="U553">
        <v>6</v>
      </c>
      <c r="V553">
        <v>0</v>
      </c>
      <c r="W553">
        <v>24</v>
      </c>
      <c r="X553" t="s">
        <v>184</v>
      </c>
      <c r="Y553" s="2" t="s">
        <v>184</v>
      </c>
      <c r="Z553" s="2" t="s">
        <v>183</v>
      </c>
      <c r="AA553" s="2" t="s">
        <v>184</v>
      </c>
      <c r="AB553">
        <v>23</v>
      </c>
      <c r="AC553">
        <v>9</v>
      </c>
      <c r="AD553">
        <v>0</v>
      </c>
      <c r="AE553" s="2" t="s">
        <v>184</v>
      </c>
      <c r="AF553" s="2" t="s">
        <v>184</v>
      </c>
      <c r="AG553" s="2" t="s">
        <v>183</v>
      </c>
      <c r="AH553" t="s">
        <v>84</v>
      </c>
      <c r="AI553" t="s">
        <v>183</v>
      </c>
      <c r="AJ553" s="1" t="s">
        <v>183</v>
      </c>
    </row>
    <row r="554" spans="1:36" x14ac:dyDescent="0.3">
      <c r="A554" s="3" t="s">
        <v>7</v>
      </c>
      <c r="B554">
        <v>121210</v>
      </c>
      <c r="C554">
        <v>553</v>
      </c>
      <c r="D554" t="s">
        <v>182</v>
      </c>
      <c r="E554" s="2" t="s">
        <v>183</v>
      </c>
      <c r="F554" s="2" t="s">
        <v>184</v>
      </c>
      <c r="G554" s="2" t="s">
        <v>183</v>
      </c>
      <c r="H554" s="2" t="s">
        <v>183</v>
      </c>
      <c r="I554" s="2" t="s">
        <v>15</v>
      </c>
      <c r="J554" s="2" t="s">
        <v>15</v>
      </c>
      <c r="K554" s="8" t="s">
        <v>183</v>
      </c>
      <c r="L554" s="2" t="s">
        <v>60</v>
      </c>
      <c r="M554" s="2"/>
      <c r="N554" t="s">
        <v>187</v>
      </c>
      <c r="O554" s="3" t="s">
        <v>189</v>
      </c>
      <c r="P554" s="130">
        <v>0.11865412323078225</v>
      </c>
      <c r="Q554" s="130" t="s">
        <v>203</v>
      </c>
      <c r="R554" s="6" t="s">
        <v>183</v>
      </c>
      <c r="S554" s="2" t="s">
        <v>184</v>
      </c>
      <c r="T554" s="2" t="s">
        <v>184</v>
      </c>
      <c r="U554">
        <v>0</v>
      </c>
      <c r="V554">
        <v>0</v>
      </c>
      <c r="W554">
        <v>0</v>
      </c>
      <c r="X554" t="s">
        <v>184</v>
      </c>
      <c r="Y554" s="2" t="s">
        <v>184</v>
      </c>
      <c r="Z554" s="2" t="s">
        <v>184</v>
      </c>
      <c r="AA554" s="2" t="s">
        <v>184</v>
      </c>
      <c r="AB554">
        <v>0</v>
      </c>
      <c r="AC554">
        <v>0</v>
      </c>
      <c r="AD554">
        <v>0</v>
      </c>
      <c r="AE554" s="2" t="s">
        <v>184</v>
      </c>
      <c r="AF554" s="2" t="s">
        <v>184</v>
      </c>
      <c r="AG554" s="2" t="s">
        <v>183</v>
      </c>
      <c r="AH554" t="s">
        <v>83</v>
      </c>
      <c r="AI554" t="s">
        <v>183</v>
      </c>
      <c r="AJ554" s="1" t="s">
        <v>184</v>
      </c>
    </row>
    <row r="555" spans="1:36" x14ac:dyDescent="0.3">
      <c r="A555" s="3" t="s">
        <v>7</v>
      </c>
      <c r="B555">
        <v>121213</v>
      </c>
      <c r="C555">
        <v>554</v>
      </c>
      <c r="D555" t="s">
        <v>181</v>
      </c>
      <c r="E555" s="2" t="s">
        <v>184</v>
      </c>
      <c r="F555" s="2" t="s">
        <v>184</v>
      </c>
      <c r="G555" s="2" t="s">
        <v>183</v>
      </c>
      <c r="H555" s="2" t="s">
        <v>183</v>
      </c>
      <c r="I555" s="2" t="s">
        <v>15</v>
      </c>
      <c r="J555" s="2" t="s">
        <v>14</v>
      </c>
      <c r="K555" s="8" t="s">
        <v>183</v>
      </c>
      <c r="L555" s="2" t="s">
        <v>60</v>
      </c>
      <c r="M555" s="2"/>
      <c r="N555" t="s">
        <v>186</v>
      </c>
      <c r="O555" s="3" t="s">
        <v>188</v>
      </c>
      <c r="P555" s="130">
        <v>-1.727011058930465</v>
      </c>
      <c r="Q555" s="130" t="s">
        <v>203</v>
      </c>
      <c r="R555" s="7" t="s">
        <v>183</v>
      </c>
      <c r="S555" s="2" t="s">
        <v>184</v>
      </c>
      <c r="T555" s="2" t="s">
        <v>184</v>
      </c>
      <c r="U555">
        <v>0</v>
      </c>
      <c r="V555">
        <v>0</v>
      </c>
      <c r="W555">
        <v>7</v>
      </c>
      <c r="X555" t="s">
        <v>184</v>
      </c>
      <c r="Y555" s="2" t="s">
        <v>184</v>
      </c>
      <c r="Z555" s="2" t="s">
        <v>184</v>
      </c>
      <c r="AA555" s="2" t="s">
        <v>184</v>
      </c>
      <c r="AB555">
        <v>2</v>
      </c>
      <c r="AC555">
        <v>1</v>
      </c>
      <c r="AD555">
        <v>0</v>
      </c>
      <c r="AE555" s="2" t="s">
        <v>183</v>
      </c>
      <c r="AF555" s="2" t="s">
        <v>184</v>
      </c>
      <c r="AG555" s="2" t="s">
        <v>184</v>
      </c>
      <c r="AH555" t="s">
        <v>83</v>
      </c>
      <c r="AI555" t="s">
        <v>183</v>
      </c>
      <c r="AJ555" s="1" t="s">
        <v>184</v>
      </c>
    </row>
    <row r="556" spans="1:36" x14ac:dyDescent="0.3">
      <c r="A556" s="3" t="s">
        <v>7</v>
      </c>
      <c r="B556">
        <v>121223</v>
      </c>
      <c r="C556">
        <v>555</v>
      </c>
      <c r="D556" t="s">
        <v>182</v>
      </c>
      <c r="E556" s="2" t="s">
        <v>184</v>
      </c>
      <c r="F556" s="2" t="s">
        <v>184</v>
      </c>
      <c r="G556" s="2" t="s">
        <v>184</v>
      </c>
      <c r="H556" s="2" t="s">
        <v>185</v>
      </c>
      <c r="I556" s="2" t="s">
        <v>15</v>
      </c>
      <c r="J556" s="2" t="s">
        <v>16</v>
      </c>
      <c r="K556" s="8" t="s">
        <v>184</v>
      </c>
      <c r="L556" s="2" t="s">
        <v>61</v>
      </c>
      <c r="M556" s="2"/>
      <c r="N556" t="s">
        <v>186</v>
      </c>
      <c r="O556" s="3" t="s">
        <v>188</v>
      </c>
      <c r="P556" s="130">
        <v>-0.42472337096233376</v>
      </c>
      <c r="Q556" s="130" t="s">
        <v>203</v>
      </c>
      <c r="R556" s="6" t="s">
        <v>183</v>
      </c>
      <c r="S556" s="2" t="s">
        <v>184</v>
      </c>
      <c r="T556" s="2" t="s">
        <v>184</v>
      </c>
      <c r="U556">
        <v>0</v>
      </c>
      <c r="V556">
        <v>0</v>
      </c>
      <c r="W556">
        <v>4</v>
      </c>
      <c r="X556" t="s">
        <v>184</v>
      </c>
      <c r="Y556" s="2" t="s">
        <v>184</v>
      </c>
      <c r="Z556" s="2" t="s">
        <v>183</v>
      </c>
      <c r="AA556" s="2" t="s">
        <v>184</v>
      </c>
      <c r="AB556">
        <v>5</v>
      </c>
      <c r="AC556">
        <v>5</v>
      </c>
      <c r="AD556">
        <v>0</v>
      </c>
      <c r="AE556" s="2" t="s">
        <v>183</v>
      </c>
      <c r="AF556" s="2" t="s">
        <v>184</v>
      </c>
      <c r="AG556" s="2" t="s">
        <v>183</v>
      </c>
      <c r="AH556" t="s">
        <v>83</v>
      </c>
      <c r="AI556" t="s">
        <v>183</v>
      </c>
      <c r="AJ556" s="1" t="s">
        <v>184</v>
      </c>
    </row>
    <row r="557" spans="1:36" x14ac:dyDescent="0.3">
      <c r="A557" s="3" t="s">
        <v>7</v>
      </c>
      <c r="B557">
        <v>121224</v>
      </c>
      <c r="C557">
        <v>556</v>
      </c>
      <c r="D557" t="s">
        <v>181</v>
      </c>
      <c r="E557" s="2" t="s">
        <v>184</v>
      </c>
      <c r="F557" s="2" t="s">
        <v>184</v>
      </c>
      <c r="G557" s="2" t="s">
        <v>184</v>
      </c>
      <c r="H557" s="2" t="s">
        <v>183</v>
      </c>
      <c r="I557" s="2" t="s">
        <v>13</v>
      </c>
      <c r="J557" s="2" t="s">
        <v>16</v>
      </c>
      <c r="K557" s="8" t="s">
        <v>183</v>
      </c>
      <c r="L557" s="2" t="s">
        <v>61</v>
      </c>
      <c r="M557" s="2"/>
      <c r="N557" t="s">
        <v>187</v>
      </c>
      <c r="O557" s="3" t="s">
        <v>189</v>
      </c>
      <c r="P557" s="130">
        <v>-0.46943109422152679</v>
      </c>
      <c r="Q557" s="130" t="s">
        <v>203</v>
      </c>
      <c r="R557" s="7" t="s">
        <v>183</v>
      </c>
      <c r="S557" s="2" t="s">
        <v>184</v>
      </c>
      <c r="T557" s="2" t="s">
        <v>184</v>
      </c>
      <c r="U557">
        <v>0</v>
      </c>
      <c r="V557">
        <v>0</v>
      </c>
      <c r="W557">
        <v>8</v>
      </c>
      <c r="X557" t="s">
        <v>184</v>
      </c>
      <c r="Y557" s="2" t="s">
        <v>184</v>
      </c>
      <c r="Z557" s="2" t="s">
        <v>184</v>
      </c>
      <c r="AA557" s="2" t="s">
        <v>184</v>
      </c>
      <c r="AB557">
        <v>4</v>
      </c>
      <c r="AC557">
        <v>4</v>
      </c>
      <c r="AD557">
        <v>0</v>
      </c>
      <c r="AE557" s="2" t="s">
        <v>183</v>
      </c>
      <c r="AF557" s="2" t="s">
        <v>185</v>
      </c>
      <c r="AG557" s="2" t="s">
        <v>185</v>
      </c>
      <c r="AH557" t="s">
        <v>83</v>
      </c>
      <c r="AI557" t="s">
        <v>184</v>
      </c>
      <c r="AJ557" s="1" t="s">
        <v>184</v>
      </c>
    </row>
    <row r="558" spans="1:36" x14ac:dyDescent="0.3">
      <c r="A558" s="3" t="s">
        <v>7</v>
      </c>
      <c r="B558">
        <v>121225</v>
      </c>
      <c r="C558">
        <v>557</v>
      </c>
      <c r="D558" t="s">
        <v>182</v>
      </c>
      <c r="E558" s="2" t="s">
        <v>183</v>
      </c>
      <c r="F558" s="2" t="s">
        <v>184</v>
      </c>
      <c r="G558" s="2" t="s">
        <v>184</v>
      </c>
      <c r="H558" s="3" t="s">
        <v>183</v>
      </c>
      <c r="I558" s="2" t="s">
        <v>15</v>
      </c>
      <c r="J558" s="2" t="s">
        <v>16</v>
      </c>
      <c r="K558" s="8" t="s">
        <v>183</v>
      </c>
      <c r="L558" s="2" t="s">
        <v>60</v>
      </c>
      <c r="M558" s="2" t="s">
        <v>162</v>
      </c>
      <c r="N558" t="s">
        <v>187</v>
      </c>
      <c r="O558" s="3" t="s">
        <v>189</v>
      </c>
      <c r="P558" s="130">
        <v>-2.5419996224753034</v>
      </c>
      <c r="Q558" s="130" t="s">
        <v>203</v>
      </c>
      <c r="R558" s="7" t="s">
        <v>183</v>
      </c>
      <c r="S558" s="2" t="s">
        <v>183</v>
      </c>
      <c r="T558" s="2" t="s">
        <v>184</v>
      </c>
      <c r="U558">
        <v>0</v>
      </c>
      <c r="V558">
        <v>0</v>
      </c>
      <c r="W558">
        <v>11</v>
      </c>
      <c r="X558" t="s">
        <v>184</v>
      </c>
      <c r="Y558" s="2" t="s">
        <v>184</v>
      </c>
      <c r="Z558" s="2" t="s">
        <v>183</v>
      </c>
      <c r="AA558" s="2" t="s">
        <v>184</v>
      </c>
      <c r="AB558">
        <v>8</v>
      </c>
      <c r="AC558">
        <v>6</v>
      </c>
      <c r="AD558">
        <v>0</v>
      </c>
      <c r="AE558" s="2" t="s">
        <v>183</v>
      </c>
      <c r="AF558" s="2" t="s">
        <v>183</v>
      </c>
      <c r="AG558" s="2" t="s">
        <v>184</v>
      </c>
      <c r="AH558" t="s">
        <v>84</v>
      </c>
      <c r="AI558" t="s">
        <v>183</v>
      </c>
      <c r="AJ558" s="1" t="s">
        <v>183</v>
      </c>
    </row>
    <row r="559" spans="1:36" x14ac:dyDescent="0.3">
      <c r="A559" s="2" t="s">
        <v>8</v>
      </c>
      <c r="B559">
        <v>121228</v>
      </c>
      <c r="C559">
        <v>558</v>
      </c>
      <c r="D559" t="s">
        <v>181</v>
      </c>
      <c r="E559" s="2" t="s">
        <v>183</v>
      </c>
      <c r="F559" s="2" t="s">
        <v>184</v>
      </c>
      <c r="G559" s="2" t="s">
        <v>184</v>
      </c>
      <c r="H559" s="3" t="s">
        <v>183</v>
      </c>
      <c r="I559" s="2" t="s">
        <v>13</v>
      </c>
      <c r="J559" s="2" t="s">
        <v>16</v>
      </c>
      <c r="K559" s="8" t="s">
        <v>183</v>
      </c>
      <c r="L559" s="2" t="s">
        <v>60</v>
      </c>
      <c r="M559" s="2"/>
      <c r="N559" t="s">
        <v>186</v>
      </c>
      <c r="O559" s="3" t="s">
        <v>188</v>
      </c>
      <c r="P559" s="130">
        <v>8.8430361090641105E-2</v>
      </c>
      <c r="Q559" s="130" t="s">
        <v>203</v>
      </c>
      <c r="R559" s="7" t="s">
        <v>183</v>
      </c>
      <c r="S559" s="2" t="s">
        <v>183</v>
      </c>
      <c r="T559" s="2" t="s">
        <v>183</v>
      </c>
      <c r="U559">
        <v>85</v>
      </c>
      <c r="V559">
        <v>74</v>
      </c>
      <c r="W559">
        <v>28</v>
      </c>
      <c r="X559" t="s">
        <v>183</v>
      </c>
      <c r="Y559" s="2" t="s">
        <v>184</v>
      </c>
      <c r="Z559" s="2" t="s">
        <v>184</v>
      </c>
      <c r="AA559" s="2" t="s">
        <v>184</v>
      </c>
      <c r="AB559">
        <v>13</v>
      </c>
      <c r="AC559">
        <v>3</v>
      </c>
      <c r="AD559">
        <v>0</v>
      </c>
      <c r="AE559" s="2" t="s">
        <v>184</v>
      </c>
      <c r="AF559" s="2" t="s">
        <v>184</v>
      </c>
      <c r="AG559" s="2" t="s">
        <v>183</v>
      </c>
      <c r="AH559" t="s">
        <v>83</v>
      </c>
      <c r="AI559" s="8" t="s">
        <v>183</v>
      </c>
      <c r="AJ559" s="9" t="s">
        <v>183</v>
      </c>
    </row>
    <row r="560" spans="1:36" x14ac:dyDescent="0.3">
      <c r="A560" s="3" t="s">
        <v>7</v>
      </c>
      <c r="B560">
        <v>121229</v>
      </c>
      <c r="C560">
        <v>559</v>
      </c>
      <c r="D560" t="s">
        <v>182</v>
      </c>
      <c r="E560" s="2" t="s">
        <v>184</v>
      </c>
      <c r="F560" s="2" t="s">
        <v>184</v>
      </c>
      <c r="G560" s="2" t="s">
        <v>184</v>
      </c>
      <c r="H560" s="3" t="s">
        <v>183</v>
      </c>
      <c r="I560" s="2" t="s">
        <v>17</v>
      </c>
      <c r="J560" s="2" t="s">
        <v>16</v>
      </c>
      <c r="K560" s="8" t="s">
        <v>184</v>
      </c>
      <c r="L560" s="2" t="s">
        <v>60</v>
      </c>
      <c r="M560" s="2"/>
      <c r="N560" t="s">
        <v>186</v>
      </c>
      <c r="O560" s="3" t="s">
        <v>189</v>
      </c>
      <c r="P560" s="130">
        <v>-0.98011282694170598</v>
      </c>
      <c r="Q560" s="130" t="s">
        <v>203</v>
      </c>
      <c r="R560" s="7" t="s">
        <v>185</v>
      </c>
      <c r="S560" s="2" t="s">
        <v>184</v>
      </c>
      <c r="T560" s="2" t="s">
        <v>184</v>
      </c>
      <c r="U560">
        <v>26</v>
      </c>
      <c r="V560">
        <v>25</v>
      </c>
      <c r="W560">
        <v>25</v>
      </c>
      <c r="X560" t="s">
        <v>184</v>
      </c>
      <c r="Y560" s="2" t="s">
        <v>184</v>
      </c>
      <c r="Z560" s="2" t="s">
        <v>184</v>
      </c>
      <c r="AA560" s="2" t="s">
        <v>184</v>
      </c>
      <c r="AB560">
        <v>13</v>
      </c>
      <c r="AC560">
        <v>3</v>
      </c>
      <c r="AD560">
        <v>0</v>
      </c>
      <c r="AE560" s="2" t="s">
        <v>184</v>
      </c>
      <c r="AF560" s="2" t="s">
        <v>184</v>
      </c>
      <c r="AG560" s="2" t="s">
        <v>183</v>
      </c>
      <c r="AH560" t="s">
        <v>84</v>
      </c>
      <c r="AI560" s="8" t="s">
        <v>183</v>
      </c>
      <c r="AJ560" s="1" t="s">
        <v>184</v>
      </c>
    </row>
    <row r="561" spans="1:36" x14ac:dyDescent="0.3">
      <c r="A561" s="3" t="s">
        <v>7</v>
      </c>
      <c r="B561">
        <v>121252</v>
      </c>
      <c r="C561">
        <v>560</v>
      </c>
      <c r="D561" t="s">
        <v>181</v>
      </c>
      <c r="E561" s="2" t="s">
        <v>184</v>
      </c>
      <c r="F561" s="2" t="s">
        <v>184</v>
      </c>
      <c r="G561" s="2" t="s">
        <v>184</v>
      </c>
      <c r="H561" s="3" t="s">
        <v>183</v>
      </c>
      <c r="I561" s="2" t="s">
        <v>12</v>
      </c>
      <c r="J561" s="2" t="s">
        <v>17</v>
      </c>
      <c r="K561" s="8" t="s">
        <v>183</v>
      </c>
      <c r="L561" s="2"/>
      <c r="M561" s="2" t="s">
        <v>61</v>
      </c>
      <c r="N561" t="s">
        <v>187</v>
      </c>
      <c r="O561" s="3" t="s">
        <v>188</v>
      </c>
      <c r="P561" s="130">
        <v>-0.51234611826656229</v>
      </c>
      <c r="Q561" s="130" t="s">
        <v>203</v>
      </c>
      <c r="R561" s="6" t="s">
        <v>183</v>
      </c>
      <c r="S561" s="2" t="s">
        <v>184</v>
      </c>
      <c r="T561" s="2" t="s">
        <v>184</v>
      </c>
      <c r="U561">
        <v>48</v>
      </c>
      <c r="V561">
        <v>0</v>
      </c>
      <c r="W561">
        <v>4</v>
      </c>
      <c r="X561" t="s">
        <v>184</v>
      </c>
      <c r="Y561" s="2" t="s">
        <v>184</v>
      </c>
      <c r="Z561" s="2" t="s">
        <v>184</v>
      </c>
      <c r="AA561" s="2" t="s">
        <v>184</v>
      </c>
      <c r="AB561">
        <v>3</v>
      </c>
      <c r="AC561">
        <v>1</v>
      </c>
      <c r="AD561">
        <v>0</v>
      </c>
      <c r="AE561" s="2" t="s">
        <v>184</v>
      </c>
      <c r="AF561" s="2" t="s">
        <v>184</v>
      </c>
      <c r="AG561" s="2" t="s">
        <v>185</v>
      </c>
      <c r="AH561" t="s">
        <v>86</v>
      </c>
      <c r="AI561" s="8" t="s">
        <v>183</v>
      </c>
      <c r="AJ561" s="1" t="s">
        <v>183</v>
      </c>
    </row>
    <row r="562" spans="1:36" x14ac:dyDescent="0.3">
      <c r="A562" s="3" t="s">
        <v>7</v>
      </c>
      <c r="B562">
        <v>121300</v>
      </c>
      <c r="C562">
        <v>561</v>
      </c>
      <c r="D562" t="s">
        <v>182</v>
      </c>
      <c r="E562" s="2" t="s">
        <v>184</v>
      </c>
      <c r="F562" s="2" t="s">
        <v>184</v>
      </c>
      <c r="G562" s="2" t="s">
        <v>184</v>
      </c>
      <c r="H562" s="3" t="s">
        <v>183</v>
      </c>
      <c r="I562" s="2" t="s">
        <v>16</v>
      </c>
      <c r="J562" s="2" t="s">
        <v>13</v>
      </c>
      <c r="K562" s="8" t="s">
        <v>183</v>
      </c>
      <c r="L562" s="2"/>
      <c r="M562" s="2" t="s">
        <v>60</v>
      </c>
      <c r="N562" t="s">
        <v>186</v>
      </c>
      <c r="O562" s="3" t="s">
        <v>189</v>
      </c>
      <c r="P562" s="130">
        <v>0.20448902088709284</v>
      </c>
      <c r="Q562" s="130" t="s">
        <v>203</v>
      </c>
      <c r="R562" s="6" t="s">
        <v>185</v>
      </c>
      <c r="S562" s="2" t="s">
        <v>184</v>
      </c>
      <c r="T562" s="2" t="s">
        <v>184</v>
      </c>
      <c r="U562">
        <v>27</v>
      </c>
      <c r="V562">
        <v>0</v>
      </c>
      <c r="W562">
        <v>0</v>
      </c>
      <c r="X562" t="s">
        <v>184</v>
      </c>
      <c r="Y562" s="2" t="s">
        <v>184</v>
      </c>
      <c r="Z562" s="2" t="s">
        <v>184</v>
      </c>
      <c r="AA562" s="2" t="s">
        <v>184</v>
      </c>
      <c r="AB562">
        <v>1</v>
      </c>
      <c r="AC562">
        <v>0</v>
      </c>
      <c r="AD562">
        <v>0</v>
      </c>
      <c r="AE562" s="2" t="s">
        <v>184</v>
      </c>
      <c r="AF562" s="2" t="s">
        <v>184</v>
      </c>
      <c r="AG562" s="2" t="s">
        <v>183</v>
      </c>
      <c r="AH562" t="s">
        <v>84</v>
      </c>
      <c r="AI562" s="8" t="s">
        <v>183</v>
      </c>
      <c r="AJ562" s="9" t="s">
        <v>183</v>
      </c>
    </row>
    <row r="563" spans="1:36" x14ac:dyDescent="0.3">
      <c r="A563" s="2" t="s">
        <v>8</v>
      </c>
      <c r="B563">
        <v>121323</v>
      </c>
      <c r="C563">
        <v>562</v>
      </c>
      <c r="D563" t="s">
        <v>182</v>
      </c>
      <c r="E563" s="2" t="s">
        <v>184</v>
      </c>
      <c r="F563" s="2" t="s">
        <v>184</v>
      </c>
      <c r="G563" s="2" t="s">
        <v>184</v>
      </c>
      <c r="H563" s="3" t="s">
        <v>183</v>
      </c>
      <c r="I563" s="2" t="s">
        <v>16</v>
      </c>
      <c r="J563" s="2" t="s">
        <v>17</v>
      </c>
      <c r="K563" s="8" t="s">
        <v>183</v>
      </c>
      <c r="L563" s="2" t="s">
        <v>60</v>
      </c>
      <c r="M563" s="2"/>
      <c r="N563" t="s">
        <v>187</v>
      </c>
      <c r="O563" s="2" t="s">
        <v>189</v>
      </c>
      <c r="P563" s="128">
        <v>-0.13842572201598188</v>
      </c>
      <c r="Q563" s="128" t="s">
        <v>203</v>
      </c>
      <c r="R563" s="7" t="s">
        <v>183</v>
      </c>
      <c r="S563" s="2" t="s">
        <v>183</v>
      </c>
      <c r="T563" s="2" t="s">
        <v>184</v>
      </c>
      <c r="U563">
        <v>48</v>
      </c>
      <c r="V563">
        <v>33</v>
      </c>
      <c r="W563">
        <v>42</v>
      </c>
      <c r="X563" t="s">
        <v>184</v>
      </c>
      <c r="Y563" s="2" t="s">
        <v>183</v>
      </c>
      <c r="Z563" s="2" t="s">
        <v>184</v>
      </c>
      <c r="AA563" s="2" t="s">
        <v>184</v>
      </c>
      <c r="AB563">
        <v>14</v>
      </c>
      <c r="AC563">
        <v>9</v>
      </c>
      <c r="AD563">
        <v>0</v>
      </c>
      <c r="AE563" s="2" t="s">
        <v>183</v>
      </c>
      <c r="AF563" s="2" t="s">
        <v>185</v>
      </c>
      <c r="AG563" s="2" t="s">
        <v>185</v>
      </c>
      <c r="AH563" t="s">
        <v>83</v>
      </c>
      <c r="AI563" s="8" t="s">
        <v>184</v>
      </c>
      <c r="AJ563" s="1" t="s">
        <v>184</v>
      </c>
    </row>
    <row r="564" spans="1:36" x14ac:dyDescent="0.3">
      <c r="A564" s="3" t="s">
        <v>7</v>
      </c>
      <c r="B564">
        <v>121339</v>
      </c>
      <c r="C564">
        <v>563</v>
      </c>
      <c r="D564" t="s">
        <v>181</v>
      </c>
      <c r="E564" s="2" t="s">
        <v>184</v>
      </c>
      <c r="F564" s="2" t="s">
        <v>184</v>
      </c>
      <c r="G564" s="2" t="s">
        <v>184</v>
      </c>
      <c r="H564" s="3" t="s">
        <v>183</v>
      </c>
      <c r="I564" s="2" t="s">
        <v>14</v>
      </c>
      <c r="J564" s="2" t="s">
        <v>12</v>
      </c>
      <c r="K564" s="8" t="s">
        <v>183</v>
      </c>
      <c r="L564" s="2"/>
      <c r="M564" s="2" t="s">
        <v>60</v>
      </c>
      <c r="N564" t="s">
        <v>186</v>
      </c>
      <c r="O564" s="3" t="s">
        <v>188</v>
      </c>
      <c r="P564" s="130">
        <v>-0.9888032572342591</v>
      </c>
      <c r="Q564" s="130" t="s">
        <v>203</v>
      </c>
      <c r="R564" s="6" t="s">
        <v>183</v>
      </c>
      <c r="S564" s="2" t="s">
        <v>184</v>
      </c>
      <c r="T564" s="2" t="s">
        <v>184</v>
      </c>
      <c r="U564">
        <v>36</v>
      </c>
      <c r="V564">
        <v>1</v>
      </c>
      <c r="W564">
        <v>0</v>
      </c>
      <c r="X564" t="s">
        <v>184</v>
      </c>
      <c r="Y564" s="2" t="s">
        <v>184</v>
      </c>
      <c r="Z564" s="2" t="s">
        <v>184</v>
      </c>
      <c r="AA564" s="2" t="s">
        <v>184</v>
      </c>
      <c r="AB564">
        <v>5</v>
      </c>
      <c r="AC564">
        <v>6</v>
      </c>
      <c r="AD564">
        <v>0</v>
      </c>
      <c r="AE564" s="2" t="s">
        <v>184</v>
      </c>
      <c r="AF564" s="2" t="s">
        <v>184</v>
      </c>
      <c r="AG564" s="2" t="s">
        <v>184</v>
      </c>
      <c r="AH564" t="s">
        <v>84</v>
      </c>
      <c r="AI564" s="8" t="s">
        <v>183</v>
      </c>
      <c r="AJ564" s="9" t="s">
        <v>184</v>
      </c>
    </row>
    <row r="565" spans="1:36" x14ac:dyDescent="0.3">
      <c r="A565" s="3" t="s">
        <v>7</v>
      </c>
      <c r="B565">
        <v>121342</v>
      </c>
      <c r="C565">
        <v>564</v>
      </c>
      <c r="D565" t="s">
        <v>181</v>
      </c>
      <c r="E565" s="2" t="s">
        <v>184</v>
      </c>
      <c r="F565" s="2" t="s">
        <v>184</v>
      </c>
      <c r="G565" s="2" t="s">
        <v>184</v>
      </c>
      <c r="H565" s="3" t="s">
        <v>183</v>
      </c>
      <c r="I565" s="2" t="s">
        <v>13</v>
      </c>
      <c r="J565" s="2" t="s">
        <v>17</v>
      </c>
      <c r="K565" s="8" t="s">
        <v>183</v>
      </c>
      <c r="L565" s="2" t="s">
        <v>162</v>
      </c>
      <c r="M565" s="2" t="s">
        <v>60</v>
      </c>
      <c r="N565" t="s">
        <v>187</v>
      </c>
      <c r="O565" s="2" t="s">
        <v>188</v>
      </c>
      <c r="P565" s="128">
        <v>-2.5440517151496191</v>
      </c>
      <c r="Q565" s="128" t="s">
        <v>203</v>
      </c>
      <c r="R565" s="7" t="s">
        <v>183</v>
      </c>
      <c r="S565" s="2" t="s">
        <v>183</v>
      </c>
      <c r="T565" s="2" t="s">
        <v>183</v>
      </c>
      <c r="U565">
        <v>12</v>
      </c>
      <c r="V565">
        <v>0</v>
      </c>
      <c r="W565">
        <v>45</v>
      </c>
      <c r="X565" t="s">
        <v>184</v>
      </c>
      <c r="Y565" s="2" t="s">
        <v>183</v>
      </c>
      <c r="Z565" s="2" t="s">
        <v>183</v>
      </c>
      <c r="AA565" s="2" t="s">
        <v>183</v>
      </c>
      <c r="AB565">
        <v>22</v>
      </c>
      <c r="AC565">
        <v>20</v>
      </c>
      <c r="AD565">
        <v>0</v>
      </c>
      <c r="AE565" s="2" t="s">
        <v>184</v>
      </c>
      <c r="AF565" s="2" t="s">
        <v>184</v>
      </c>
      <c r="AG565" s="2" t="s">
        <v>183</v>
      </c>
      <c r="AH565" t="s">
        <v>82</v>
      </c>
      <c r="AI565" t="s">
        <v>183</v>
      </c>
      <c r="AJ565" s="1" t="s">
        <v>183</v>
      </c>
    </row>
    <row r="566" spans="1:36" x14ac:dyDescent="0.3">
      <c r="A566" s="3" t="s">
        <v>7</v>
      </c>
      <c r="B566">
        <v>121362</v>
      </c>
      <c r="C566">
        <v>565</v>
      </c>
      <c r="D566" t="s">
        <v>181</v>
      </c>
      <c r="E566" s="2" t="s">
        <v>184</v>
      </c>
      <c r="F566" s="2" t="s">
        <v>184</v>
      </c>
      <c r="G566" s="2" t="s">
        <v>184</v>
      </c>
      <c r="H566" s="3" t="s">
        <v>183</v>
      </c>
      <c r="I566" s="2" t="s">
        <v>17</v>
      </c>
      <c r="J566" s="2" t="s">
        <v>16</v>
      </c>
      <c r="K566" s="8" t="s">
        <v>183</v>
      </c>
      <c r="L566" s="2"/>
      <c r="M566" s="2" t="s">
        <v>60</v>
      </c>
      <c r="N566" t="s">
        <v>186</v>
      </c>
      <c r="O566" s="2" t="s">
        <v>188</v>
      </c>
      <c r="P566" s="128">
        <v>-0.77909022367429004</v>
      </c>
      <c r="Q566" s="128" t="s">
        <v>203</v>
      </c>
      <c r="R566" s="7" t="s">
        <v>185</v>
      </c>
      <c r="S566" s="2" t="s">
        <v>184</v>
      </c>
      <c r="T566" s="2" t="s">
        <v>183</v>
      </c>
      <c r="U566">
        <v>28</v>
      </c>
      <c r="V566">
        <v>9</v>
      </c>
      <c r="W566">
        <v>3</v>
      </c>
      <c r="X566" t="s">
        <v>184</v>
      </c>
      <c r="Y566" s="2" t="s">
        <v>184</v>
      </c>
      <c r="Z566" s="2" t="s">
        <v>184</v>
      </c>
      <c r="AA566" s="2" t="s">
        <v>184</v>
      </c>
      <c r="AB566">
        <v>6</v>
      </c>
      <c r="AC566">
        <v>2</v>
      </c>
      <c r="AD566">
        <v>0</v>
      </c>
      <c r="AE566" s="2" t="s">
        <v>184</v>
      </c>
      <c r="AF566" s="2" t="s">
        <v>184</v>
      </c>
      <c r="AG566" s="2" t="s">
        <v>185</v>
      </c>
      <c r="AH566" t="s">
        <v>84</v>
      </c>
      <c r="AI566" s="8" t="s">
        <v>183</v>
      </c>
      <c r="AJ566" s="1" t="s">
        <v>184</v>
      </c>
    </row>
    <row r="567" spans="1:36" x14ac:dyDescent="0.3">
      <c r="A567" s="3" t="s">
        <v>7</v>
      </c>
      <c r="B567">
        <v>121470</v>
      </c>
      <c r="C567">
        <v>566</v>
      </c>
      <c r="D567" t="s">
        <v>182</v>
      </c>
      <c r="E567" s="2" t="s">
        <v>184</v>
      </c>
      <c r="F567" s="2" t="s">
        <v>184</v>
      </c>
      <c r="G567" s="2" t="s">
        <v>184</v>
      </c>
      <c r="H567" s="3" t="s">
        <v>183</v>
      </c>
      <c r="I567" s="2" t="s">
        <v>16</v>
      </c>
      <c r="J567" s="2" t="s">
        <v>15</v>
      </c>
      <c r="K567" s="8" t="s">
        <v>183</v>
      </c>
      <c r="L567" s="2"/>
      <c r="M567" s="2" t="s">
        <v>61</v>
      </c>
      <c r="N567" t="s">
        <v>186</v>
      </c>
      <c r="O567" s="2" t="s">
        <v>189</v>
      </c>
      <c r="P567" s="128">
        <v>-3.4922297887200977E-2</v>
      </c>
      <c r="Q567" s="128" t="s">
        <v>203</v>
      </c>
      <c r="R567" s="7" t="s">
        <v>183</v>
      </c>
      <c r="S567" s="2" t="s">
        <v>184</v>
      </c>
      <c r="T567" s="2" t="s">
        <v>184</v>
      </c>
      <c r="U567">
        <v>25</v>
      </c>
      <c r="V567">
        <v>0</v>
      </c>
      <c r="W567">
        <v>0</v>
      </c>
      <c r="X567" t="s">
        <v>184</v>
      </c>
      <c r="Y567" s="2" t="s">
        <v>184</v>
      </c>
      <c r="Z567" s="2" t="s">
        <v>184</v>
      </c>
      <c r="AA567" s="2" t="s">
        <v>184</v>
      </c>
      <c r="AB567">
        <v>5</v>
      </c>
      <c r="AC567">
        <v>3</v>
      </c>
      <c r="AD567">
        <v>0</v>
      </c>
      <c r="AE567" s="2" t="s">
        <v>184</v>
      </c>
      <c r="AF567" s="2" t="s">
        <v>184</v>
      </c>
      <c r="AG567" s="2" t="s">
        <v>183</v>
      </c>
      <c r="AH567" t="s">
        <v>83</v>
      </c>
      <c r="AI567" s="8" t="s">
        <v>183</v>
      </c>
      <c r="AJ567" s="9" t="s">
        <v>183</v>
      </c>
    </row>
    <row r="568" spans="1:36" hidden="1" x14ac:dyDescent="0.3">
      <c r="A568" s="3" t="s">
        <v>7</v>
      </c>
      <c r="B568">
        <v>121530</v>
      </c>
      <c r="C568">
        <v>567</v>
      </c>
      <c r="D568" t="s">
        <v>182</v>
      </c>
      <c r="E568" s="2" t="s">
        <v>184</v>
      </c>
      <c r="F568" s="2" t="s">
        <v>184</v>
      </c>
      <c r="G568" s="2" t="s">
        <v>184</v>
      </c>
      <c r="H568" s="3" t="s">
        <v>183</v>
      </c>
      <c r="I568" s="2" t="s">
        <v>12</v>
      </c>
      <c r="J568" s="2" t="s">
        <v>16</v>
      </c>
      <c r="K568" s="8" t="s">
        <v>183</v>
      </c>
      <c r="L568" s="2" t="s">
        <v>60</v>
      </c>
      <c r="M568" s="2" t="s">
        <v>162</v>
      </c>
      <c r="N568" t="s">
        <v>187</v>
      </c>
      <c r="O568" s="3" t="s">
        <v>188</v>
      </c>
      <c r="P568" s="130">
        <v>-2.0687237026647964</v>
      </c>
      <c r="Q568" s="130" t="s">
        <v>201</v>
      </c>
      <c r="R568" s="7" t="s">
        <v>183</v>
      </c>
      <c r="S568" s="2" t="s">
        <v>184</v>
      </c>
      <c r="T568" s="2" t="s">
        <v>184</v>
      </c>
      <c r="U568">
        <v>35</v>
      </c>
      <c r="V568">
        <v>29</v>
      </c>
      <c r="W568">
        <v>33</v>
      </c>
      <c r="X568" t="s">
        <v>184</v>
      </c>
      <c r="Y568" s="2" t="s">
        <v>184</v>
      </c>
      <c r="Z568" s="2" t="s">
        <v>183</v>
      </c>
      <c r="AA568" s="2" t="s">
        <v>184</v>
      </c>
      <c r="AB568">
        <v>16</v>
      </c>
      <c r="AC568">
        <v>9</v>
      </c>
      <c r="AD568">
        <v>0</v>
      </c>
      <c r="AE568" s="2" t="s">
        <v>184</v>
      </c>
      <c r="AF568" s="2" t="s">
        <v>184</v>
      </c>
      <c r="AG568" s="2" t="s">
        <v>184</v>
      </c>
      <c r="AH568" t="s">
        <v>84</v>
      </c>
      <c r="AI568" s="8" t="s">
        <v>183</v>
      </c>
      <c r="AJ568" s="1" t="s">
        <v>183</v>
      </c>
    </row>
    <row r="569" spans="1:36" x14ac:dyDescent="0.3">
      <c r="A569" s="3" t="s">
        <v>7</v>
      </c>
      <c r="B569">
        <v>121562</v>
      </c>
      <c r="C569">
        <v>568</v>
      </c>
      <c r="D569" t="s">
        <v>182</v>
      </c>
      <c r="E569" s="2" t="s">
        <v>184</v>
      </c>
      <c r="F569" s="2" t="s">
        <v>184</v>
      </c>
      <c r="G569" s="2" t="s">
        <v>184</v>
      </c>
      <c r="H569" s="3" t="s">
        <v>183</v>
      </c>
      <c r="I569" s="2" t="s">
        <v>13</v>
      </c>
      <c r="J569" s="2" t="s">
        <v>15</v>
      </c>
      <c r="K569" s="8" t="s">
        <v>183</v>
      </c>
      <c r="L569" s="2" t="s">
        <v>162</v>
      </c>
      <c r="M569" s="2" t="s">
        <v>60</v>
      </c>
      <c r="N569" t="s">
        <v>186</v>
      </c>
      <c r="O569" s="2" t="s">
        <v>188</v>
      </c>
      <c r="P569" s="128">
        <v>-3.998252130216299</v>
      </c>
      <c r="Q569" s="128" t="s">
        <v>203</v>
      </c>
      <c r="R569" s="6" t="s">
        <v>183</v>
      </c>
      <c r="S569" s="2" t="s">
        <v>184</v>
      </c>
      <c r="T569" s="2" t="s">
        <v>184</v>
      </c>
      <c r="U569">
        <v>13</v>
      </c>
      <c r="V569">
        <v>22</v>
      </c>
      <c r="W569">
        <v>0</v>
      </c>
      <c r="X569" t="s">
        <v>184</v>
      </c>
      <c r="Y569" s="2" t="s">
        <v>184</v>
      </c>
      <c r="Z569" s="2" t="s">
        <v>184</v>
      </c>
      <c r="AA569" s="2" t="s">
        <v>184</v>
      </c>
      <c r="AB569">
        <v>4</v>
      </c>
      <c r="AC569">
        <v>0</v>
      </c>
      <c r="AD569">
        <v>0</v>
      </c>
      <c r="AE569" s="2" t="s">
        <v>184</v>
      </c>
      <c r="AF569" s="2" t="s">
        <v>184</v>
      </c>
      <c r="AG569" s="2" t="s">
        <v>183</v>
      </c>
      <c r="AH569" t="s">
        <v>84</v>
      </c>
      <c r="AI569" s="8" t="s">
        <v>183</v>
      </c>
      <c r="AJ569" s="9" t="s">
        <v>183</v>
      </c>
    </row>
    <row r="570" spans="1:36" x14ac:dyDescent="0.3">
      <c r="A570" s="3" t="s">
        <v>7</v>
      </c>
      <c r="B570">
        <v>121604</v>
      </c>
      <c r="C570">
        <v>569</v>
      </c>
      <c r="D570" t="s">
        <v>182</v>
      </c>
      <c r="E570" s="2" t="s">
        <v>183</v>
      </c>
      <c r="F570" s="2" t="s">
        <v>184</v>
      </c>
      <c r="G570" s="2" t="s">
        <v>184</v>
      </c>
      <c r="H570" s="3" t="s">
        <v>183</v>
      </c>
      <c r="I570" s="2" t="s">
        <v>14</v>
      </c>
      <c r="J570" s="2" t="s">
        <v>13</v>
      </c>
      <c r="K570" s="8" t="s">
        <v>183</v>
      </c>
      <c r="L570" s="2" t="s">
        <v>60</v>
      </c>
      <c r="M570" s="2" t="s">
        <v>162</v>
      </c>
      <c r="N570" t="s">
        <v>187</v>
      </c>
      <c r="O570" s="2" t="s">
        <v>189</v>
      </c>
      <c r="P570" s="128">
        <v>-2.2826086956521738</v>
      </c>
      <c r="Q570" s="128" t="s">
        <v>203</v>
      </c>
      <c r="R570" s="6" t="s">
        <v>183</v>
      </c>
      <c r="S570" s="2" t="s">
        <v>183</v>
      </c>
      <c r="T570" s="2" t="s">
        <v>183</v>
      </c>
      <c r="U570">
        <v>32</v>
      </c>
      <c r="V570">
        <v>20</v>
      </c>
      <c r="W570">
        <v>4</v>
      </c>
      <c r="X570" t="s">
        <v>184</v>
      </c>
      <c r="Y570" s="2" t="s">
        <v>184</v>
      </c>
      <c r="Z570" s="2" t="s">
        <v>183</v>
      </c>
      <c r="AA570" s="2" t="s">
        <v>184</v>
      </c>
      <c r="AB570">
        <v>6</v>
      </c>
      <c r="AC570">
        <v>0</v>
      </c>
      <c r="AD570">
        <v>0</v>
      </c>
      <c r="AE570" s="2" t="s">
        <v>184</v>
      </c>
      <c r="AF570" s="2" t="s">
        <v>184</v>
      </c>
      <c r="AG570" s="2" t="s">
        <v>184</v>
      </c>
      <c r="AH570" t="s">
        <v>86</v>
      </c>
      <c r="AI570" s="8" t="s">
        <v>183</v>
      </c>
      <c r="AJ570" s="1" t="s">
        <v>183</v>
      </c>
    </row>
    <row r="571" spans="1:36" x14ac:dyDescent="0.3">
      <c r="A571" s="3" t="s">
        <v>7</v>
      </c>
      <c r="B571">
        <v>121626</v>
      </c>
      <c r="C571">
        <v>570</v>
      </c>
      <c r="D571" t="s">
        <v>181</v>
      </c>
      <c r="E571" s="2" t="s">
        <v>184</v>
      </c>
      <c r="F571" s="2" t="s">
        <v>184</v>
      </c>
      <c r="G571" s="2" t="s">
        <v>184</v>
      </c>
      <c r="H571" s="3" t="s">
        <v>185</v>
      </c>
      <c r="I571" s="2" t="s">
        <v>13</v>
      </c>
      <c r="J571" s="2" t="s">
        <v>12</v>
      </c>
      <c r="K571" s="8" t="s">
        <v>184</v>
      </c>
      <c r="L571" s="2"/>
      <c r="M571" s="2" t="s">
        <v>60</v>
      </c>
      <c r="N571" t="s">
        <v>186</v>
      </c>
      <c r="O571" s="3" t="s">
        <v>188</v>
      </c>
      <c r="P571" s="130">
        <v>-0.12760915139914319</v>
      </c>
      <c r="Q571" s="130" t="s">
        <v>203</v>
      </c>
      <c r="R571" s="7" t="s">
        <v>185</v>
      </c>
      <c r="S571" s="2" t="s">
        <v>184</v>
      </c>
      <c r="T571" s="2" t="s">
        <v>184</v>
      </c>
      <c r="U571">
        <v>35</v>
      </c>
      <c r="V571">
        <v>0</v>
      </c>
      <c r="W571">
        <v>0</v>
      </c>
      <c r="X571" t="s">
        <v>184</v>
      </c>
      <c r="Y571" s="2" t="s">
        <v>184</v>
      </c>
      <c r="Z571" s="2" t="s">
        <v>184</v>
      </c>
      <c r="AA571" s="2" t="s">
        <v>184</v>
      </c>
      <c r="AB571">
        <v>0</v>
      </c>
      <c r="AC571">
        <v>0</v>
      </c>
      <c r="AD571">
        <v>0</v>
      </c>
      <c r="AE571" s="2" t="s">
        <v>184</v>
      </c>
      <c r="AF571" s="2" t="s">
        <v>184</v>
      </c>
      <c r="AG571" s="2" t="s">
        <v>183</v>
      </c>
      <c r="AH571" t="s">
        <v>83</v>
      </c>
      <c r="AI571" s="8" t="s">
        <v>183</v>
      </c>
      <c r="AJ571" s="1" t="s">
        <v>183</v>
      </c>
    </row>
    <row r="572" spans="1:36" x14ac:dyDescent="0.3">
      <c r="A572" s="3" t="s">
        <v>7</v>
      </c>
      <c r="B572">
        <v>121664</v>
      </c>
      <c r="C572">
        <v>571</v>
      </c>
      <c r="D572" t="s">
        <v>181</v>
      </c>
      <c r="E572" s="2" t="s">
        <v>183</v>
      </c>
      <c r="F572" s="2" t="s">
        <v>183</v>
      </c>
      <c r="G572" s="2" t="s">
        <v>184</v>
      </c>
      <c r="H572" s="3" t="s">
        <v>184</v>
      </c>
      <c r="I572" s="2" t="s">
        <v>13</v>
      </c>
      <c r="J572" s="2" t="s">
        <v>12</v>
      </c>
      <c r="K572" s="8" t="s">
        <v>184</v>
      </c>
      <c r="L572" s="2" t="s">
        <v>61</v>
      </c>
      <c r="M572" s="2"/>
      <c r="N572" t="s">
        <v>187</v>
      </c>
      <c r="O572" s="3" t="s">
        <v>188</v>
      </c>
      <c r="P572" s="130">
        <v>-0.9018538106106998</v>
      </c>
      <c r="Q572" s="130" t="s">
        <v>203</v>
      </c>
      <c r="R572" s="7" t="s">
        <v>183</v>
      </c>
      <c r="S572" s="2" t="s">
        <v>183</v>
      </c>
      <c r="T572" s="2" t="s">
        <v>183</v>
      </c>
      <c r="U572">
        <v>6</v>
      </c>
      <c r="V572">
        <v>0</v>
      </c>
      <c r="W572">
        <v>13</v>
      </c>
      <c r="X572" t="s">
        <v>184</v>
      </c>
      <c r="Y572" s="2" t="s">
        <v>184</v>
      </c>
      <c r="Z572" s="2" t="s">
        <v>183</v>
      </c>
      <c r="AA572" s="2" t="s">
        <v>183</v>
      </c>
      <c r="AB572">
        <v>0</v>
      </c>
      <c r="AC572">
        <v>0</v>
      </c>
      <c r="AD572">
        <v>0</v>
      </c>
      <c r="AE572" s="2" t="s">
        <v>184</v>
      </c>
      <c r="AF572" s="2" t="s">
        <v>185</v>
      </c>
      <c r="AG572" s="2" t="s">
        <v>185</v>
      </c>
      <c r="AH572" t="s">
        <v>84</v>
      </c>
      <c r="AI572" s="8" t="s">
        <v>184</v>
      </c>
      <c r="AJ572" s="1" t="s">
        <v>184</v>
      </c>
    </row>
    <row r="573" spans="1:36" x14ac:dyDescent="0.3">
      <c r="A573" s="3" t="s">
        <v>7</v>
      </c>
      <c r="B573">
        <v>121665</v>
      </c>
      <c r="C573">
        <v>572</v>
      </c>
      <c r="D573" t="s">
        <v>182</v>
      </c>
      <c r="E573" s="2" t="s">
        <v>184</v>
      </c>
      <c r="F573" s="2" t="s">
        <v>184</v>
      </c>
      <c r="G573" s="2" t="s">
        <v>184</v>
      </c>
      <c r="H573" s="3" t="s">
        <v>183</v>
      </c>
      <c r="I573" s="2" t="s">
        <v>13</v>
      </c>
      <c r="J573" s="2" t="s">
        <v>16</v>
      </c>
      <c r="K573" s="8" t="s">
        <v>183</v>
      </c>
      <c r="L573" s="2" t="s">
        <v>60</v>
      </c>
      <c r="M573" s="2"/>
      <c r="N573" t="s">
        <v>186</v>
      </c>
      <c r="O573" s="2" t="s">
        <v>188</v>
      </c>
      <c r="P573" s="128">
        <v>0.17194792434291328</v>
      </c>
      <c r="Q573" s="128" t="s">
        <v>203</v>
      </c>
      <c r="R573" s="7" t="s">
        <v>185</v>
      </c>
      <c r="S573" s="2" t="s">
        <v>184</v>
      </c>
      <c r="T573" s="2" t="s">
        <v>184</v>
      </c>
      <c r="U573">
        <v>57</v>
      </c>
      <c r="V573">
        <v>22</v>
      </c>
      <c r="W573">
        <v>15</v>
      </c>
      <c r="X573" t="s">
        <v>184</v>
      </c>
      <c r="Y573" s="2" t="s">
        <v>184</v>
      </c>
      <c r="Z573" s="2" t="s">
        <v>184</v>
      </c>
      <c r="AA573" s="2" t="s">
        <v>184</v>
      </c>
      <c r="AB573">
        <v>10</v>
      </c>
      <c r="AC573">
        <v>5</v>
      </c>
      <c r="AD573">
        <v>0</v>
      </c>
      <c r="AE573" s="2" t="s">
        <v>184</v>
      </c>
      <c r="AF573" s="2" t="s">
        <v>184</v>
      </c>
      <c r="AG573" s="2" t="s">
        <v>183</v>
      </c>
      <c r="AH573" t="s">
        <v>83</v>
      </c>
      <c r="AI573" s="8" t="s">
        <v>183</v>
      </c>
      <c r="AJ573" s="9" t="s">
        <v>184</v>
      </c>
    </row>
    <row r="574" spans="1:36" x14ac:dyDescent="0.3">
      <c r="A574" s="3" t="s">
        <v>7</v>
      </c>
      <c r="B574">
        <v>121674</v>
      </c>
      <c r="C574">
        <v>573</v>
      </c>
      <c r="D574" t="s">
        <v>181</v>
      </c>
      <c r="E574" s="2" t="s">
        <v>183</v>
      </c>
      <c r="F574" s="2" t="s">
        <v>183</v>
      </c>
      <c r="G574" s="2" t="s">
        <v>183</v>
      </c>
      <c r="H574" s="3" t="s">
        <v>183</v>
      </c>
      <c r="I574" s="2" t="s">
        <v>13</v>
      </c>
      <c r="J574" s="2" t="s">
        <v>15</v>
      </c>
      <c r="K574" s="8" t="s">
        <v>183</v>
      </c>
      <c r="L574" s="2" t="s">
        <v>162</v>
      </c>
      <c r="M574" s="2" t="s">
        <v>60</v>
      </c>
      <c r="N574" t="s">
        <v>187</v>
      </c>
      <c r="O574" s="2" t="s">
        <v>189</v>
      </c>
      <c r="P574" s="128">
        <v>-2.4511859825714151</v>
      </c>
      <c r="Q574" s="128" t="s">
        <v>203</v>
      </c>
      <c r="R574" s="6" t="s">
        <v>183</v>
      </c>
      <c r="S574" s="2" t="s">
        <v>183</v>
      </c>
      <c r="T574" s="2" t="s">
        <v>183</v>
      </c>
      <c r="U574">
        <v>5</v>
      </c>
      <c r="V574">
        <v>28</v>
      </c>
      <c r="W574">
        <v>1</v>
      </c>
      <c r="X574" t="s">
        <v>183</v>
      </c>
      <c r="Y574" s="2" t="s">
        <v>184</v>
      </c>
      <c r="Z574" s="2" t="s">
        <v>183</v>
      </c>
      <c r="AA574" s="2" t="s">
        <v>184</v>
      </c>
      <c r="AB574">
        <v>7</v>
      </c>
      <c r="AC574">
        <v>2</v>
      </c>
      <c r="AD574">
        <v>0</v>
      </c>
      <c r="AE574" s="2" t="s">
        <v>183</v>
      </c>
      <c r="AF574" s="2" t="s">
        <v>183</v>
      </c>
      <c r="AG574" s="2" t="s">
        <v>183</v>
      </c>
      <c r="AH574" t="s">
        <v>86</v>
      </c>
      <c r="AI574" s="8" t="s">
        <v>183</v>
      </c>
      <c r="AJ574" s="9" t="s">
        <v>184</v>
      </c>
    </row>
    <row r="575" spans="1:36" hidden="1" x14ac:dyDescent="0.3">
      <c r="A575" s="2" t="s">
        <v>8</v>
      </c>
      <c r="B575">
        <v>121796</v>
      </c>
      <c r="C575">
        <v>574</v>
      </c>
      <c r="D575" t="s">
        <v>181</v>
      </c>
      <c r="E575" s="2" t="s">
        <v>184</v>
      </c>
      <c r="F575" s="2" t="s">
        <v>184</v>
      </c>
      <c r="G575" s="2" t="s">
        <v>184</v>
      </c>
      <c r="H575" s="3" t="s">
        <v>185</v>
      </c>
      <c r="I575" s="2" t="s">
        <v>13</v>
      </c>
      <c r="J575" s="2" t="s">
        <v>13</v>
      </c>
      <c r="K575" s="8" t="s">
        <v>184</v>
      </c>
      <c r="L575" s="2"/>
      <c r="M575" s="2" t="s">
        <v>61</v>
      </c>
      <c r="N575" t="s">
        <v>186</v>
      </c>
      <c r="O575" s="2" t="s">
        <v>188</v>
      </c>
      <c r="P575" s="128">
        <v>-1.7135078869405076</v>
      </c>
      <c r="Q575" s="128" t="s">
        <v>201</v>
      </c>
      <c r="R575" s="6" t="s">
        <v>184</v>
      </c>
      <c r="S575" s="2" t="s">
        <v>184</v>
      </c>
      <c r="T575" s="2" t="s">
        <v>184</v>
      </c>
      <c r="U575">
        <v>48</v>
      </c>
      <c r="V575">
        <v>0</v>
      </c>
      <c r="W575">
        <v>0</v>
      </c>
      <c r="X575" t="s">
        <v>184</v>
      </c>
      <c r="Y575" s="2" t="s">
        <v>184</v>
      </c>
      <c r="Z575" s="2" t="s">
        <v>184</v>
      </c>
      <c r="AA575" s="2" t="s">
        <v>184</v>
      </c>
      <c r="AB575">
        <v>2</v>
      </c>
      <c r="AC575">
        <v>0</v>
      </c>
      <c r="AD575">
        <v>0</v>
      </c>
      <c r="AE575" s="2" t="s">
        <v>184</v>
      </c>
      <c r="AF575" s="2" t="s">
        <v>185</v>
      </c>
      <c r="AG575" s="2" t="s">
        <v>185</v>
      </c>
      <c r="AH575" t="s">
        <v>83</v>
      </c>
      <c r="AI575" s="8" t="s">
        <v>184</v>
      </c>
      <c r="AJ575" s="1" t="s">
        <v>184</v>
      </c>
    </row>
    <row r="576" spans="1:36" hidden="1" x14ac:dyDescent="0.3">
      <c r="A576" s="3" t="s">
        <v>7</v>
      </c>
      <c r="B576">
        <v>121797</v>
      </c>
      <c r="C576">
        <v>575</v>
      </c>
      <c r="D576" t="s">
        <v>181</v>
      </c>
      <c r="E576" s="2" t="s">
        <v>184</v>
      </c>
      <c r="F576" s="2" t="s">
        <v>184</v>
      </c>
      <c r="G576" s="2" t="s">
        <v>184</v>
      </c>
      <c r="H576" s="3" t="s">
        <v>183</v>
      </c>
      <c r="I576" s="2" t="s">
        <v>16</v>
      </c>
      <c r="J576" s="2" t="s">
        <v>17</v>
      </c>
      <c r="K576" s="8" t="s">
        <v>184</v>
      </c>
      <c r="L576" s="2"/>
      <c r="M576" s="2" t="s">
        <v>60</v>
      </c>
      <c r="N576" t="s">
        <v>186</v>
      </c>
      <c r="O576" s="3" t="s">
        <v>188</v>
      </c>
      <c r="P576" s="130">
        <v>-0.12146761459040405</v>
      </c>
      <c r="Q576" s="130" t="s">
        <v>201</v>
      </c>
      <c r="R576" s="7" t="s">
        <v>183</v>
      </c>
      <c r="S576" s="2" t="s">
        <v>184</v>
      </c>
      <c r="T576" s="2" t="s">
        <v>184</v>
      </c>
      <c r="U576">
        <v>2</v>
      </c>
      <c r="V576">
        <v>0</v>
      </c>
      <c r="W576">
        <v>4</v>
      </c>
      <c r="X576" t="s">
        <v>183</v>
      </c>
      <c r="Y576" s="2" t="s">
        <v>184</v>
      </c>
      <c r="Z576" s="2" t="s">
        <v>184</v>
      </c>
      <c r="AA576" s="2" t="s">
        <v>184</v>
      </c>
      <c r="AB576">
        <v>3</v>
      </c>
      <c r="AC576">
        <v>6</v>
      </c>
      <c r="AD576">
        <v>0</v>
      </c>
      <c r="AE576" s="2" t="s">
        <v>183</v>
      </c>
      <c r="AF576" s="2" t="s">
        <v>184</v>
      </c>
      <c r="AG576" s="2" t="s">
        <v>185</v>
      </c>
      <c r="AH576" t="s">
        <v>84</v>
      </c>
      <c r="AI576" t="s">
        <v>183</v>
      </c>
      <c r="AJ576" s="1" t="s">
        <v>184</v>
      </c>
    </row>
    <row r="577" spans="1:36" x14ac:dyDescent="0.3">
      <c r="A577" s="3" t="s">
        <v>7</v>
      </c>
      <c r="B577">
        <v>121819</v>
      </c>
      <c r="C577">
        <v>576</v>
      </c>
      <c r="D577" t="s">
        <v>182</v>
      </c>
      <c r="E577" s="2" t="s">
        <v>184</v>
      </c>
      <c r="F577" s="2" t="s">
        <v>184</v>
      </c>
      <c r="G577" s="2" t="s">
        <v>184</v>
      </c>
      <c r="H577" s="3" t="s">
        <v>183</v>
      </c>
      <c r="I577" s="2" t="s">
        <v>15</v>
      </c>
      <c r="J577" s="2" t="s">
        <v>12</v>
      </c>
      <c r="K577" s="8" t="s">
        <v>183</v>
      </c>
      <c r="L577" s="2" t="s">
        <v>60</v>
      </c>
      <c r="M577" s="2"/>
      <c r="N577" t="s">
        <v>186</v>
      </c>
      <c r="O577" s="2" t="s">
        <v>188</v>
      </c>
      <c r="P577" s="128">
        <v>-1.1498383039885016</v>
      </c>
      <c r="Q577" s="128" t="s">
        <v>203</v>
      </c>
      <c r="R577" s="7" t="s">
        <v>184</v>
      </c>
      <c r="S577" s="2" t="s">
        <v>183</v>
      </c>
      <c r="T577" s="2" t="s">
        <v>184</v>
      </c>
      <c r="U577">
        <v>2</v>
      </c>
      <c r="V577">
        <v>0</v>
      </c>
      <c r="W577">
        <v>13</v>
      </c>
      <c r="X577" t="s">
        <v>184</v>
      </c>
      <c r="Y577" s="2" t="s">
        <v>184</v>
      </c>
      <c r="Z577" s="2" t="s">
        <v>183</v>
      </c>
      <c r="AA577" s="2" t="s">
        <v>184</v>
      </c>
      <c r="AB577">
        <v>11</v>
      </c>
      <c r="AC577">
        <v>5</v>
      </c>
      <c r="AD577">
        <v>0</v>
      </c>
      <c r="AE577" s="2" t="s">
        <v>184</v>
      </c>
      <c r="AF577" s="2" t="s">
        <v>184</v>
      </c>
      <c r="AG577" s="2" t="s">
        <v>184</v>
      </c>
      <c r="AH577" t="s">
        <v>83</v>
      </c>
      <c r="AI577" t="s">
        <v>183</v>
      </c>
      <c r="AJ577" s="1" t="s">
        <v>184</v>
      </c>
    </row>
    <row r="578" spans="1:36" x14ac:dyDescent="0.3">
      <c r="A578" s="3" t="s">
        <v>7</v>
      </c>
      <c r="B578">
        <v>121900</v>
      </c>
      <c r="C578">
        <v>577</v>
      </c>
      <c r="D578" t="s">
        <v>181</v>
      </c>
      <c r="E578" s="2" t="s">
        <v>184</v>
      </c>
      <c r="F578" s="2" t="s">
        <v>184</v>
      </c>
      <c r="G578" s="2" t="s">
        <v>183</v>
      </c>
      <c r="H578" s="3" t="s">
        <v>185</v>
      </c>
      <c r="I578" s="2" t="s">
        <v>12</v>
      </c>
      <c r="J578" s="2" t="s">
        <v>16</v>
      </c>
      <c r="K578" s="8" t="s">
        <v>184</v>
      </c>
      <c r="L578" s="2"/>
      <c r="M578" s="2" t="s">
        <v>60</v>
      </c>
      <c r="N578" t="s">
        <v>186</v>
      </c>
      <c r="O578" s="2" t="s">
        <v>189</v>
      </c>
      <c r="P578" s="128">
        <v>-1.2912716574043805</v>
      </c>
      <c r="Q578" s="128" t="s">
        <v>203</v>
      </c>
      <c r="R578" s="7" t="s">
        <v>184</v>
      </c>
      <c r="S578" s="2" t="s">
        <v>184</v>
      </c>
      <c r="T578" s="2" t="s">
        <v>184</v>
      </c>
      <c r="U578">
        <v>38</v>
      </c>
      <c r="V578">
        <v>10</v>
      </c>
      <c r="W578">
        <v>1</v>
      </c>
      <c r="X578" t="s">
        <v>184</v>
      </c>
      <c r="Y578" s="2" t="s">
        <v>184</v>
      </c>
      <c r="Z578" s="2" t="s">
        <v>184</v>
      </c>
      <c r="AA578" s="2" t="s">
        <v>184</v>
      </c>
      <c r="AB578">
        <v>7</v>
      </c>
      <c r="AC578">
        <v>4</v>
      </c>
      <c r="AD578">
        <v>0</v>
      </c>
      <c r="AE578" s="2" t="s">
        <v>184</v>
      </c>
      <c r="AF578" s="2" t="s">
        <v>185</v>
      </c>
      <c r="AG578" s="2" t="s">
        <v>185</v>
      </c>
      <c r="AH578" t="s">
        <v>84</v>
      </c>
      <c r="AI578" s="8" t="s">
        <v>183</v>
      </c>
      <c r="AJ578" s="1" t="s">
        <v>184</v>
      </c>
    </row>
    <row r="579" spans="1:36" x14ac:dyDescent="0.3">
      <c r="A579" s="3" t="s">
        <v>7</v>
      </c>
      <c r="B579">
        <v>121904</v>
      </c>
      <c r="C579">
        <v>578</v>
      </c>
      <c r="D579" t="s">
        <v>181</v>
      </c>
      <c r="E579" s="2" t="s">
        <v>184</v>
      </c>
      <c r="F579" s="2" t="s">
        <v>184</v>
      </c>
      <c r="G579" s="2" t="s">
        <v>184</v>
      </c>
      <c r="H579" s="3" t="s">
        <v>183</v>
      </c>
      <c r="I579" s="2" t="s">
        <v>16</v>
      </c>
      <c r="J579" s="2" t="s">
        <v>16</v>
      </c>
      <c r="K579" s="8" t="s">
        <v>183</v>
      </c>
      <c r="L579" s="2"/>
      <c r="M579" s="2" t="s">
        <v>60</v>
      </c>
      <c r="N579" t="s">
        <v>186</v>
      </c>
      <c r="O579" s="2" t="s">
        <v>188</v>
      </c>
      <c r="P579" s="128">
        <v>3.3052351375332738</v>
      </c>
      <c r="Q579" s="130" t="s">
        <v>203</v>
      </c>
      <c r="R579" s="7" t="s">
        <v>185</v>
      </c>
      <c r="S579" s="2" t="s">
        <v>184</v>
      </c>
      <c r="T579" s="2" t="s">
        <v>184</v>
      </c>
      <c r="U579">
        <v>36</v>
      </c>
      <c r="V579">
        <v>5</v>
      </c>
      <c r="W579">
        <v>1</v>
      </c>
      <c r="X579" t="s">
        <v>183</v>
      </c>
      <c r="Y579" s="2" t="s">
        <v>184</v>
      </c>
      <c r="Z579" s="2" t="s">
        <v>184</v>
      </c>
      <c r="AA579" s="2" t="s">
        <v>184</v>
      </c>
      <c r="AB579">
        <v>3</v>
      </c>
      <c r="AC579">
        <v>1</v>
      </c>
      <c r="AD579">
        <v>0</v>
      </c>
      <c r="AE579" s="2" t="s">
        <v>183</v>
      </c>
      <c r="AF579" s="2" t="s">
        <v>184</v>
      </c>
      <c r="AG579" s="2" t="s">
        <v>183</v>
      </c>
      <c r="AH579" t="s">
        <v>84</v>
      </c>
      <c r="AI579" s="8" t="s">
        <v>183</v>
      </c>
      <c r="AJ579" s="1" t="s">
        <v>183</v>
      </c>
    </row>
    <row r="580" spans="1:36" x14ac:dyDescent="0.3">
      <c r="A580" s="3" t="s">
        <v>7</v>
      </c>
      <c r="B580">
        <v>121940</v>
      </c>
      <c r="C580">
        <v>579</v>
      </c>
      <c r="D580" t="s">
        <v>181</v>
      </c>
      <c r="E580" s="2" t="s">
        <v>183</v>
      </c>
      <c r="F580" s="2" t="s">
        <v>184</v>
      </c>
      <c r="G580" s="2" t="s">
        <v>184</v>
      </c>
      <c r="H580" s="3" t="s">
        <v>183</v>
      </c>
      <c r="I580" s="2" t="s">
        <v>14</v>
      </c>
      <c r="J580" s="2" t="s">
        <v>12</v>
      </c>
      <c r="K580" s="8" t="s">
        <v>183</v>
      </c>
      <c r="L580" s="2" t="s">
        <v>60</v>
      </c>
      <c r="M580" s="2"/>
      <c r="N580" t="s">
        <v>187</v>
      </c>
      <c r="O580" s="2" t="s">
        <v>188</v>
      </c>
      <c r="P580" s="128">
        <v>0.56983303891959658</v>
      </c>
      <c r="Q580" s="128" t="s">
        <v>203</v>
      </c>
      <c r="R580" s="7" t="s">
        <v>183</v>
      </c>
      <c r="S580" s="2" t="s">
        <v>184</v>
      </c>
      <c r="T580" s="2" t="s">
        <v>184</v>
      </c>
      <c r="U580">
        <v>58</v>
      </c>
      <c r="V580">
        <v>29</v>
      </c>
      <c r="W580">
        <v>3</v>
      </c>
      <c r="X580" t="s">
        <v>184</v>
      </c>
      <c r="Y580" s="2" t="s">
        <v>183</v>
      </c>
      <c r="Z580" s="2" t="s">
        <v>183</v>
      </c>
      <c r="AA580" s="2" t="s">
        <v>184</v>
      </c>
      <c r="AB580">
        <v>2</v>
      </c>
      <c r="AC580">
        <v>0</v>
      </c>
      <c r="AD580">
        <v>0</v>
      </c>
      <c r="AE580" s="2" t="s">
        <v>183</v>
      </c>
      <c r="AF580" s="2" t="s">
        <v>183</v>
      </c>
      <c r="AG580" s="2" t="s">
        <v>184</v>
      </c>
      <c r="AH580" t="s">
        <v>86</v>
      </c>
      <c r="AI580" s="8" t="s">
        <v>183</v>
      </c>
      <c r="AJ580" s="1" t="s">
        <v>184</v>
      </c>
    </row>
    <row r="581" spans="1:36" hidden="1" x14ac:dyDescent="0.3">
      <c r="A581" s="3" t="s">
        <v>7</v>
      </c>
      <c r="B581">
        <v>122048</v>
      </c>
      <c r="C581">
        <v>580</v>
      </c>
      <c r="D581" t="s">
        <v>182</v>
      </c>
      <c r="E581" s="2" t="s">
        <v>183</v>
      </c>
      <c r="F581" s="2" t="s">
        <v>183</v>
      </c>
      <c r="G581" s="2" t="s">
        <v>184</v>
      </c>
      <c r="H581" s="3" t="s">
        <v>184</v>
      </c>
      <c r="I581" s="2" t="s">
        <v>15</v>
      </c>
      <c r="J581" s="2" t="s">
        <v>15</v>
      </c>
      <c r="K581" s="8" t="s">
        <v>183</v>
      </c>
      <c r="L581" s="2" t="s">
        <v>60</v>
      </c>
      <c r="M581" s="2"/>
      <c r="N581" t="s">
        <v>186</v>
      </c>
      <c r="O581" s="3" t="s">
        <v>188</v>
      </c>
      <c r="P581" s="130">
        <v>-0.92881735927616305</v>
      </c>
      <c r="Q581" s="130" t="s">
        <v>201</v>
      </c>
      <c r="R581" s="7" t="s">
        <v>183</v>
      </c>
      <c r="S581" s="2" t="s">
        <v>183</v>
      </c>
      <c r="T581" s="2" t="s">
        <v>184</v>
      </c>
      <c r="U581">
        <v>0</v>
      </c>
      <c r="V581">
        <v>0</v>
      </c>
      <c r="W581">
        <v>12</v>
      </c>
      <c r="X581" t="s">
        <v>184</v>
      </c>
      <c r="Y581" s="2" t="s">
        <v>184</v>
      </c>
      <c r="Z581" s="2" t="s">
        <v>184</v>
      </c>
      <c r="AA581" s="2" t="s">
        <v>184</v>
      </c>
      <c r="AB581">
        <v>10</v>
      </c>
      <c r="AC581">
        <v>14</v>
      </c>
      <c r="AD581">
        <v>0</v>
      </c>
      <c r="AE581" s="2" t="s">
        <v>183</v>
      </c>
      <c r="AF581" s="2" t="s">
        <v>184</v>
      </c>
      <c r="AG581" s="2" t="s">
        <v>184</v>
      </c>
      <c r="AH581" t="s">
        <v>83</v>
      </c>
      <c r="AI581" t="s">
        <v>183</v>
      </c>
      <c r="AJ581" s="1" t="s">
        <v>183</v>
      </c>
    </row>
    <row r="582" spans="1:36" x14ac:dyDescent="0.3">
      <c r="A582" s="3" t="s">
        <v>7</v>
      </c>
      <c r="B582">
        <v>122056</v>
      </c>
      <c r="C582">
        <v>581</v>
      </c>
      <c r="D582" t="s">
        <v>182</v>
      </c>
      <c r="E582" s="2" t="s">
        <v>184</v>
      </c>
      <c r="F582" s="2" t="s">
        <v>184</v>
      </c>
      <c r="G582" s="2" t="s">
        <v>184</v>
      </c>
      <c r="H582" s="3" t="s">
        <v>183</v>
      </c>
      <c r="I582" s="2" t="s">
        <v>16</v>
      </c>
      <c r="J582" s="2" t="s">
        <v>15</v>
      </c>
      <c r="K582" s="8" t="s">
        <v>183</v>
      </c>
      <c r="L582" s="2"/>
      <c r="M582" s="2" t="s">
        <v>60</v>
      </c>
      <c r="N582" t="s">
        <v>186</v>
      </c>
      <c r="O582" s="2" t="s">
        <v>188</v>
      </c>
      <c r="P582" s="128">
        <v>-1.1929726455100425</v>
      </c>
      <c r="Q582" s="128" t="s">
        <v>203</v>
      </c>
      <c r="R582" s="6" t="s">
        <v>185</v>
      </c>
      <c r="S582" s="2" t="s">
        <v>184</v>
      </c>
      <c r="T582" s="2" t="s">
        <v>184</v>
      </c>
      <c r="U582">
        <v>6</v>
      </c>
      <c r="V582">
        <v>26</v>
      </c>
      <c r="W582">
        <v>3</v>
      </c>
      <c r="X582" t="s">
        <v>184</v>
      </c>
      <c r="Y582" s="2" t="s">
        <v>184</v>
      </c>
      <c r="Z582" s="2" t="s">
        <v>184</v>
      </c>
      <c r="AA582" s="2" t="s">
        <v>184</v>
      </c>
      <c r="AB582">
        <v>3</v>
      </c>
      <c r="AC582">
        <v>1</v>
      </c>
      <c r="AD582">
        <v>0</v>
      </c>
      <c r="AE582" s="2" t="s">
        <v>184</v>
      </c>
      <c r="AF582" s="2" t="s">
        <v>184</v>
      </c>
      <c r="AG582" s="2" t="s">
        <v>183</v>
      </c>
      <c r="AH582" t="s">
        <v>84</v>
      </c>
      <c r="AI582" s="8" t="s">
        <v>183</v>
      </c>
      <c r="AJ582" s="1" t="s">
        <v>183</v>
      </c>
    </row>
    <row r="583" spans="1:36" hidden="1" x14ac:dyDescent="0.3">
      <c r="A583" s="3" t="s">
        <v>7</v>
      </c>
      <c r="B583">
        <v>122099</v>
      </c>
      <c r="C583">
        <v>582</v>
      </c>
      <c r="D583" t="s">
        <v>182</v>
      </c>
      <c r="E583" s="2" t="s">
        <v>183</v>
      </c>
      <c r="F583" s="2" t="s">
        <v>183</v>
      </c>
      <c r="G583" s="2" t="s">
        <v>184</v>
      </c>
      <c r="H583" s="3" t="s">
        <v>183</v>
      </c>
      <c r="I583" s="2" t="s">
        <v>12</v>
      </c>
      <c r="J583" s="2" t="s">
        <v>13</v>
      </c>
      <c r="K583" s="8" t="s">
        <v>183</v>
      </c>
      <c r="L583" s="2"/>
      <c r="M583" s="2" t="s">
        <v>60</v>
      </c>
      <c r="N583" t="s">
        <v>187</v>
      </c>
      <c r="O583" s="3" t="s">
        <v>188</v>
      </c>
      <c r="P583" s="130">
        <v>-0.39938277207951345</v>
      </c>
      <c r="Q583" s="130" t="s">
        <v>201</v>
      </c>
      <c r="R583" s="7" t="s">
        <v>183</v>
      </c>
      <c r="S583" s="2" t="s">
        <v>184</v>
      </c>
      <c r="T583" s="2" t="s">
        <v>184</v>
      </c>
      <c r="U583">
        <v>24</v>
      </c>
      <c r="V583">
        <v>49</v>
      </c>
      <c r="W583">
        <v>0</v>
      </c>
      <c r="X583" t="s">
        <v>183</v>
      </c>
      <c r="Y583" s="2" t="s">
        <v>184</v>
      </c>
      <c r="Z583" s="2" t="s">
        <v>183</v>
      </c>
      <c r="AA583" s="2" t="s">
        <v>184</v>
      </c>
      <c r="AB583">
        <v>3</v>
      </c>
      <c r="AC583">
        <v>0</v>
      </c>
      <c r="AD583">
        <v>0</v>
      </c>
      <c r="AE583" s="2" t="s">
        <v>184</v>
      </c>
      <c r="AF583" s="2" t="s">
        <v>184</v>
      </c>
      <c r="AG583" s="2" t="s">
        <v>184</v>
      </c>
      <c r="AH583" t="s">
        <v>86</v>
      </c>
      <c r="AI583" s="8" t="s">
        <v>183</v>
      </c>
      <c r="AJ583" s="9" t="s">
        <v>184</v>
      </c>
    </row>
    <row r="584" spans="1:36" x14ac:dyDescent="0.3">
      <c r="A584" s="3" t="s">
        <v>7</v>
      </c>
      <c r="B584">
        <v>122100</v>
      </c>
      <c r="C584">
        <v>583</v>
      </c>
      <c r="D584" t="s">
        <v>182</v>
      </c>
      <c r="E584" s="2" t="s">
        <v>183</v>
      </c>
      <c r="F584" s="2" t="s">
        <v>184</v>
      </c>
      <c r="G584" s="2" t="s">
        <v>183</v>
      </c>
      <c r="H584" s="2" t="s">
        <v>183</v>
      </c>
      <c r="I584" s="2" t="s">
        <v>12</v>
      </c>
      <c r="J584" s="2" t="s">
        <v>13</v>
      </c>
      <c r="K584" s="8" t="s">
        <v>183</v>
      </c>
      <c r="L584" s="2"/>
      <c r="M584" s="2" t="s">
        <v>61</v>
      </c>
      <c r="N584" t="s">
        <v>186</v>
      </c>
      <c r="O584" s="3" t="s">
        <v>188</v>
      </c>
      <c r="P584" s="130">
        <v>-0.30434782608695654</v>
      </c>
      <c r="Q584" s="130" t="s">
        <v>203</v>
      </c>
      <c r="R584" s="6" t="s">
        <v>183</v>
      </c>
      <c r="S584" s="2" t="s">
        <v>184</v>
      </c>
      <c r="T584" s="2" t="s">
        <v>184</v>
      </c>
      <c r="U584">
        <v>22</v>
      </c>
      <c r="V584">
        <v>26</v>
      </c>
      <c r="W584">
        <v>8</v>
      </c>
      <c r="X584" t="s">
        <v>184</v>
      </c>
      <c r="Y584" s="2" t="s">
        <v>184</v>
      </c>
      <c r="Z584" s="2" t="s">
        <v>184</v>
      </c>
      <c r="AA584" s="2" t="s">
        <v>184</v>
      </c>
      <c r="AB584">
        <v>6</v>
      </c>
      <c r="AC584">
        <v>0</v>
      </c>
      <c r="AD584">
        <v>0</v>
      </c>
      <c r="AE584" s="2" t="s">
        <v>184</v>
      </c>
      <c r="AF584" s="2" t="s">
        <v>184</v>
      </c>
      <c r="AG584" s="2" t="s">
        <v>183</v>
      </c>
      <c r="AH584" t="s">
        <v>86</v>
      </c>
      <c r="AI584" s="8" t="s">
        <v>183</v>
      </c>
      <c r="AJ584" s="9" t="s">
        <v>183</v>
      </c>
    </row>
    <row r="585" spans="1:36" x14ac:dyDescent="0.3">
      <c r="A585" s="3" t="s">
        <v>7</v>
      </c>
      <c r="B585">
        <v>122128</v>
      </c>
      <c r="C585">
        <v>584</v>
      </c>
      <c r="D585" t="s">
        <v>181</v>
      </c>
      <c r="E585" s="2" t="s">
        <v>183</v>
      </c>
      <c r="F585" s="2" t="s">
        <v>184</v>
      </c>
      <c r="G585" s="2" t="s">
        <v>184</v>
      </c>
      <c r="H585" s="3" t="s">
        <v>183</v>
      </c>
      <c r="I585" s="2" t="s">
        <v>17</v>
      </c>
      <c r="J585" s="2" t="s">
        <v>12</v>
      </c>
      <c r="K585" s="8" t="s">
        <v>183</v>
      </c>
      <c r="L585" s="2"/>
      <c r="M585" s="2" t="s">
        <v>60</v>
      </c>
      <c r="N585" t="s">
        <v>187</v>
      </c>
      <c r="O585" s="2" t="s">
        <v>189</v>
      </c>
      <c r="P585" s="128">
        <v>-0.33753917865466526</v>
      </c>
      <c r="Q585" s="128" t="s">
        <v>203</v>
      </c>
      <c r="R585" s="6" t="s">
        <v>183</v>
      </c>
      <c r="S585" s="2" t="s">
        <v>183</v>
      </c>
      <c r="T585" s="2" t="s">
        <v>183</v>
      </c>
      <c r="U585">
        <v>14</v>
      </c>
      <c r="V585">
        <v>32</v>
      </c>
      <c r="W585">
        <v>0</v>
      </c>
      <c r="X585" t="s">
        <v>183</v>
      </c>
      <c r="Y585" s="2" t="s">
        <v>183</v>
      </c>
      <c r="Z585" s="2" t="s">
        <v>183</v>
      </c>
      <c r="AA585" s="2" t="s">
        <v>183</v>
      </c>
      <c r="AB585">
        <v>0</v>
      </c>
      <c r="AC585">
        <v>0</v>
      </c>
      <c r="AD585">
        <v>0</v>
      </c>
      <c r="AE585" s="2" t="s">
        <v>183</v>
      </c>
      <c r="AF585" s="2" t="s">
        <v>183</v>
      </c>
      <c r="AG585" s="2" t="s">
        <v>184</v>
      </c>
      <c r="AH585" t="s">
        <v>84</v>
      </c>
      <c r="AI585" s="8" t="s">
        <v>183</v>
      </c>
      <c r="AJ585" s="1" t="s">
        <v>183</v>
      </c>
    </row>
    <row r="586" spans="1:36" x14ac:dyDescent="0.3">
      <c r="A586" s="3" t="s">
        <v>7</v>
      </c>
      <c r="B586">
        <v>122166</v>
      </c>
      <c r="C586">
        <v>585</v>
      </c>
      <c r="D586" t="s">
        <v>181</v>
      </c>
      <c r="E586" s="2" t="s">
        <v>183</v>
      </c>
      <c r="F586" s="2" t="s">
        <v>184</v>
      </c>
      <c r="G586" s="2" t="s">
        <v>184</v>
      </c>
      <c r="H586" s="3" t="s">
        <v>183</v>
      </c>
      <c r="I586" s="2" t="s">
        <v>17</v>
      </c>
      <c r="J586" s="2" t="s">
        <v>15</v>
      </c>
      <c r="K586" s="8" t="s">
        <v>183</v>
      </c>
      <c r="L586" s="2"/>
      <c r="M586" s="2" t="s">
        <v>60</v>
      </c>
      <c r="N586" t="s">
        <v>186</v>
      </c>
      <c r="O586" s="3" t="s">
        <v>188</v>
      </c>
      <c r="P586" s="130">
        <v>-0.57286990722927622</v>
      </c>
      <c r="Q586" s="130" t="s">
        <v>203</v>
      </c>
      <c r="R586" s="7" t="s">
        <v>185</v>
      </c>
      <c r="S586" s="2" t="s">
        <v>183</v>
      </c>
      <c r="T586" s="2" t="s">
        <v>184</v>
      </c>
      <c r="U586">
        <v>34</v>
      </c>
      <c r="V586">
        <v>7</v>
      </c>
      <c r="W586">
        <v>19</v>
      </c>
      <c r="X586" t="s">
        <v>183</v>
      </c>
      <c r="Y586" s="2" t="s">
        <v>184</v>
      </c>
      <c r="Z586" s="2" t="s">
        <v>183</v>
      </c>
      <c r="AA586" s="2" t="s">
        <v>183</v>
      </c>
      <c r="AB586">
        <v>11</v>
      </c>
      <c r="AC586">
        <v>4</v>
      </c>
      <c r="AD586">
        <v>0</v>
      </c>
      <c r="AE586" s="2" t="s">
        <v>183</v>
      </c>
      <c r="AF586" s="2" t="s">
        <v>183</v>
      </c>
      <c r="AG586" s="2" t="s">
        <v>184</v>
      </c>
      <c r="AH586" t="s">
        <v>86</v>
      </c>
      <c r="AI586" s="8" t="s">
        <v>184</v>
      </c>
      <c r="AJ586" s="9" t="s">
        <v>184</v>
      </c>
    </row>
    <row r="587" spans="1:36" x14ac:dyDescent="0.3">
      <c r="A587" s="3" t="s">
        <v>7</v>
      </c>
      <c r="B587">
        <v>122243</v>
      </c>
      <c r="C587">
        <v>586</v>
      </c>
      <c r="D587" t="s">
        <v>182</v>
      </c>
      <c r="E587" s="2" t="s">
        <v>183</v>
      </c>
      <c r="F587" s="2" t="s">
        <v>184</v>
      </c>
      <c r="G587" s="2" t="s">
        <v>184</v>
      </c>
      <c r="H587" s="3" t="s">
        <v>183</v>
      </c>
      <c r="I587" s="2" t="s">
        <v>12</v>
      </c>
      <c r="J587" s="2" t="s">
        <v>12</v>
      </c>
      <c r="K587" s="8" t="s">
        <v>183</v>
      </c>
      <c r="L587" s="2"/>
      <c r="M587" s="2" t="s">
        <v>60</v>
      </c>
      <c r="N587" t="s">
        <v>187</v>
      </c>
      <c r="O587" s="2" t="s">
        <v>189</v>
      </c>
      <c r="P587" s="128">
        <v>1.4541224371092045</v>
      </c>
      <c r="Q587" s="128" t="s">
        <v>203</v>
      </c>
      <c r="R587" s="6" t="s">
        <v>183</v>
      </c>
      <c r="S587" s="2" t="s">
        <v>184</v>
      </c>
      <c r="T587" s="2" t="s">
        <v>184</v>
      </c>
      <c r="U587">
        <v>38</v>
      </c>
      <c r="V587">
        <v>0</v>
      </c>
      <c r="W587">
        <v>2</v>
      </c>
      <c r="X587" t="s">
        <v>184</v>
      </c>
      <c r="Y587" s="2" t="s">
        <v>184</v>
      </c>
      <c r="Z587" s="2" t="s">
        <v>184</v>
      </c>
      <c r="AA587" s="2" t="s">
        <v>183</v>
      </c>
      <c r="AB587">
        <v>4</v>
      </c>
      <c r="AC587">
        <v>2</v>
      </c>
      <c r="AD587">
        <v>0</v>
      </c>
      <c r="AE587" s="2" t="s">
        <v>184</v>
      </c>
      <c r="AF587" s="2" t="s">
        <v>184</v>
      </c>
      <c r="AG587" s="2" t="s">
        <v>183</v>
      </c>
      <c r="AH587" t="s">
        <v>86</v>
      </c>
      <c r="AI587" s="8" t="s">
        <v>183</v>
      </c>
      <c r="AJ587" s="9" t="s">
        <v>183</v>
      </c>
    </row>
    <row r="588" spans="1:36" x14ac:dyDescent="0.3">
      <c r="A588" s="2" t="s">
        <v>8</v>
      </c>
      <c r="B588">
        <v>122247</v>
      </c>
      <c r="C588">
        <v>587</v>
      </c>
      <c r="D588" t="s">
        <v>181</v>
      </c>
      <c r="E588" s="2" t="s">
        <v>184</v>
      </c>
      <c r="F588" s="2" t="s">
        <v>184</v>
      </c>
      <c r="G588" s="2" t="s">
        <v>183</v>
      </c>
      <c r="H588" s="3" t="s">
        <v>184</v>
      </c>
      <c r="I588" s="2" t="s">
        <v>13</v>
      </c>
      <c r="J588" s="2" t="s">
        <v>17</v>
      </c>
      <c r="K588" s="8" t="s">
        <v>183</v>
      </c>
      <c r="L588" s="2" t="s">
        <v>60</v>
      </c>
      <c r="M588" s="2"/>
      <c r="N588" t="s">
        <v>187</v>
      </c>
      <c r="O588" s="3" t="s">
        <v>188</v>
      </c>
      <c r="P588" s="130">
        <v>1.1241036242651332</v>
      </c>
      <c r="Q588" s="130" t="s">
        <v>203</v>
      </c>
      <c r="R588" s="7" t="s">
        <v>183</v>
      </c>
      <c r="S588" s="2" t="s">
        <v>184</v>
      </c>
      <c r="T588" s="2" t="s">
        <v>184</v>
      </c>
      <c r="U588">
        <v>40</v>
      </c>
      <c r="V588">
        <v>0</v>
      </c>
      <c r="W588">
        <v>30</v>
      </c>
      <c r="X588" t="s">
        <v>184</v>
      </c>
      <c r="Y588" s="2" t="s">
        <v>183</v>
      </c>
      <c r="Z588" s="2" t="s">
        <v>184</v>
      </c>
      <c r="AA588" s="2" t="s">
        <v>184</v>
      </c>
      <c r="AB588">
        <v>13</v>
      </c>
      <c r="AC588">
        <v>7</v>
      </c>
      <c r="AD588">
        <v>0</v>
      </c>
      <c r="AE588" s="2" t="s">
        <v>183</v>
      </c>
      <c r="AF588" s="2" t="s">
        <v>185</v>
      </c>
      <c r="AG588" s="2" t="s">
        <v>185</v>
      </c>
      <c r="AH588" t="s">
        <v>84</v>
      </c>
      <c r="AI588" s="8" t="s">
        <v>184</v>
      </c>
      <c r="AJ588" s="9" t="s">
        <v>184</v>
      </c>
    </row>
    <row r="589" spans="1:36" hidden="1" x14ac:dyDescent="0.3">
      <c r="A589" s="3" t="s">
        <v>7</v>
      </c>
      <c r="B589">
        <v>122314</v>
      </c>
      <c r="C589">
        <v>588</v>
      </c>
      <c r="D589" t="s">
        <v>181</v>
      </c>
      <c r="E589" s="2" t="s">
        <v>184</v>
      </c>
      <c r="F589" s="2" t="s">
        <v>184</v>
      </c>
      <c r="G589" s="2" t="s">
        <v>184</v>
      </c>
      <c r="H589" s="3" t="s">
        <v>183</v>
      </c>
      <c r="I589" s="2" t="s">
        <v>16</v>
      </c>
      <c r="J589" s="2" t="s">
        <v>12</v>
      </c>
      <c r="K589" s="8" t="s">
        <v>183</v>
      </c>
      <c r="L589" s="2" t="s">
        <v>162</v>
      </c>
      <c r="M589" s="2" t="s">
        <v>60</v>
      </c>
      <c r="N589" t="s">
        <v>187</v>
      </c>
      <c r="O589" s="2" t="s">
        <v>189</v>
      </c>
      <c r="P589" s="128">
        <v>-3.8613824050680643</v>
      </c>
      <c r="Q589" s="128" t="s">
        <v>201</v>
      </c>
      <c r="R589" s="6" t="s">
        <v>183</v>
      </c>
      <c r="S589" s="2" t="s">
        <v>184</v>
      </c>
      <c r="T589" s="2" t="s">
        <v>184</v>
      </c>
      <c r="U589">
        <v>29</v>
      </c>
      <c r="V589">
        <v>0</v>
      </c>
      <c r="W589">
        <v>15</v>
      </c>
      <c r="X589" t="s">
        <v>184</v>
      </c>
      <c r="Y589" s="2" t="s">
        <v>184</v>
      </c>
      <c r="Z589" s="2" t="s">
        <v>184</v>
      </c>
      <c r="AA589" s="2" t="s">
        <v>184</v>
      </c>
      <c r="AB589">
        <v>7</v>
      </c>
      <c r="AC589">
        <v>2</v>
      </c>
      <c r="AD589">
        <v>1</v>
      </c>
      <c r="AE589" s="2" t="s">
        <v>184</v>
      </c>
      <c r="AF589" s="2" t="s">
        <v>185</v>
      </c>
      <c r="AG589" s="2" t="s">
        <v>185</v>
      </c>
      <c r="AH589" t="s">
        <v>83</v>
      </c>
      <c r="AI589" t="s">
        <v>184</v>
      </c>
      <c r="AJ589" s="1" t="s">
        <v>184</v>
      </c>
    </row>
    <row r="590" spans="1:36" x14ac:dyDescent="0.3">
      <c r="A590" s="3" t="s">
        <v>7</v>
      </c>
      <c r="B590">
        <v>122339</v>
      </c>
      <c r="C590">
        <v>589</v>
      </c>
      <c r="D590" t="s">
        <v>182</v>
      </c>
      <c r="E590" s="2" t="s">
        <v>183</v>
      </c>
      <c r="F590" s="2" t="s">
        <v>184</v>
      </c>
      <c r="G590" s="2" t="s">
        <v>184</v>
      </c>
      <c r="H590" s="3" t="s">
        <v>183</v>
      </c>
      <c r="I590" s="2" t="s">
        <v>16</v>
      </c>
      <c r="J590" s="2" t="s">
        <v>12</v>
      </c>
      <c r="K590" s="8" t="s">
        <v>183</v>
      </c>
      <c r="L590" s="2" t="s">
        <v>60</v>
      </c>
      <c r="M590" s="2"/>
      <c r="N590" t="s">
        <v>186</v>
      </c>
      <c r="O590" s="3" t="s">
        <v>188</v>
      </c>
      <c r="P590" s="130">
        <v>-0.57577323392633051</v>
      </c>
      <c r="Q590" s="130" t="s">
        <v>203</v>
      </c>
      <c r="R590" s="7" t="s">
        <v>185</v>
      </c>
      <c r="S590" s="2" t="s">
        <v>184</v>
      </c>
      <c r="T590" s="2" t="s">
        <v>183</v>
      </c>
      <c r="U590">
        <v>23</v>
      </c>
      <c r="V590">
        <v>0</v>
      </c>
      <c r="W590">
        <v>83</v>
      </c>
      <c r="X590" t="s">
        <v>183</v>
      </c>
      <c r="Y590" s="2" t="s">
        <v>184</v>
      </c>
      <c r="Z590" s="2" t="s">
        <v>184</v>
      </c>
      <c r="AA590" s="2" t="s">
        <v>184</v>
      </c>
      <c r="AB590">
        <v>6</v>
      </c>
      <c r="AC590">
        <v>0</v>
      </c>
      <c r="AD590">
        <v>0</v>
      </c>
      <c r="AE590" s="2" t="s">
        <v>184</v>
      </c>
      <c r="AF590" s="2" t="s">
        <v>184</v>
      </c>
      <c r="AG590" s="2" t="s">
        <v>183</v>
      </c>
      <c r="AH590" t="s">
        <v>84</v>
      </c>
      <c r="AI590" s="8" t="s">
        <v>183</v>
      </c>
      <c r="AJ590" s="1" t="s">
        <v>183</v>
      </c>
    </row>
    <row r="591" spans="1:36" x14ac:dyDescent="0.3">
      <c r="A591" s="3" t="s">
        <v>7</v>
      </c>
      <c r="B591">
        <v>122344</v>
      </c>
      <c r="C591">
        <v>590</v>
      </c>
      <c r="D591" t="s">
        <v>181</v>
      </c>
      <c r="E591" s="2" t="s">
        <v>183</v>
      </c>
      <c r="F591" s="2" t="s">
        <v>184</v>
      </c>
      <c r="G591" s="2" t="s">
        <v>184</v>
      </c>
      <c r="H591" s="3" t="s">
        <v>183</v>
      </c>
      <c r="I591" s="2" t="s">
        <v>16</v>
      </c>
      <c r="J591" s="2" t="s">
        <v>12</v>
      </c>
      <c r="K591" s="8" t="s">
        <v>183</v>
      </c>
      <c r="L591" s="2"/>
      <c r="M591" s="2" t="s">
        <v>61</v>
      </c>
      <c r="N591" t="s">
        <v>186</v>
      </c>
      <c r="O591" s="3" t="s">
        <v>188</v>
      </c>
      <c r="P591" s="130">
        <v>-0.50060257717623058</v>
      </c>
      <c r="Q591" s="130" t="s">
        <v>203</v>
      </c>
      <c r="R591" s="6" t="s">
        <v>183</v>
      </c>
      <c r="S591" s="2" t="s">
        <v>184</v>
      </c>
      <c r="T591" s="2" t="s">
        <v>183</v>
      </c>
      <c r="U591">
        <v>37</v>
      </c>
      <c r="V591">
        <v>0</v>
      </c>
      <c r="W591">
        <v>16</v>
      </c>
      <c r="X591" t="s">
        <v>183</v>
      </c>
      <c r="Y591" s="2" t="s">
        <v>184</v>
      </c>
      <c r="Z591" s="2" t="s">
        <v>183</v>
      </c>
      <c r="AA591" s="2" t="s">
        <v>184</v>
      </c>
      <c r="AB591">
        <v>5</v>
      </c>
      <c r="AC591">
        <v>0</v>
      </c>
      <c r="AD591">
        <v>0</v>
      </c>
      <c r="AE591" s="2" t="s">
        <v>184</v>
      </c>
      <c r="AF591" s="2" t="s">
        <v>184</v>
      </c>
      <c r="AG591" s="2" t="s">
        <v>183</v>
      </c>
      <c r="AH591" t="s">
        <v>84</v>
      </c>
      <c r="AI591" s="8" t="s">
        <v>183</v>
      </c>
      <c r="AJ591" s="1" t="s">
        <v>183</v>
      </c>
    </row>
    <row r="592" spans="1:36" x14ac:dyDescent="0.3">
      <c r="A592" s="3" t="s">
        <v>7</v>
      </c>
      <c r="B592">
        <v>122379</v>
      </c>
      <c r="C592">
        <v>591</v>
      </c>
      <c r="D592" t="s">
        <v>181</v>
      </c>
      <c r="E592" s="2" t="s">
        <v>184</v>
      </c>
      <c r="F592" s="2" t="s">
        <v>184</v>
      </c>
      <c r="G592" s="2" t="s">
        <v>184</v>
      </c>
      <c r="H592" s="3" t="s">
        <v>183</v>
      </c>
      <c r="I592" s="2" t="s">
        <v>16</v>
      </c>
      <c r="J592" s="2" t="s">
        <v>15</v>
      </c>
      <c r="K592" s="8" t="s">
        <v>183</v>
      </c>
      <c r="L592" s="2" t="s">
        <v>162</v>
      </c>
      <c r="M592" s="2" t="s">
        <v>60</v>
      </c>
      <c r="N592" t="s">
        <v>186</v>
      </c>
      <c r="O592" s="2" t="s">
        <v>188</v>
      </c>
      <c r="P592" s="128">
        <v>-3.6583187453109924</v>
      </c>
      <c r="Q592" s="128" t="s">
        <v>203</v>
      </c>
      <c r="R592" s="6" t="s">
        <v>185</v>
      </c>
      <c r="S592" s="2" t="s">
        <v>184</v>
      </c>
      <c r="T592" s="2" t="s">
        <v>183</v>
      </c>
      <c r="U592">
        <v>10</v>
      </c>
      <c r="V592">
        <v>12</v>
      </c>
      <c r="W592">
        <v>0</v>
      </c>
      <c r="X592" t="s">
        <v>184</v>
      </c>
      <c r="Y592" s="2" t="s">
        <v>184</v>
      </c>
      <c r="Z592" s="2" t="s">
        <v>184</v>
      </c>
      <c r="AA592" s="2" t="s">
        <v>184</v>
      </c>
      <c r="AB592">
        <v>5</v>
      </c>
      <c r="AC592">
        <v>4</v>
      </c>
      <c r="AD592">
        <v>0</v>
      </c>
      <c r="AE592" s="2" t="s">
        <v>184</v>
      </c>
      <c r="AF592" s="2" t="s">
        <v>184</v>
      </c>
      <c r="AG592" s="2" t="s">
        <v>183</v>
      </c>
      <c r="AH592" t="s">
        <v>84</v>
      </c>
      <c r="AI592" s="8" t="s">
        <v>183</v>
      </c>
      <c r="AJ592" s="1" t="s">
        <v>183</v>
      </c>
    </row>
    <row r="593" spans="1:36" x14ac:dyDescent="0.3">
      <c r="A593" s="2" t="s">
        <v>8</v>
      </c>
      <c r="B593">
        <v>122453</v>
      </c>
      <c r="C593">
        <v>592</v>
      </c>
      <c r="D593" t="s">
        <v>181</v>
      </c>
      <c r="E593" s="2" t="s">
        <v>184</v>
      </c>
      <c r="F593" s="2" t="s">
        <v>184</v>
      </c>
      <c r="G593" s="2" t="s">
        <v>184</v>
      </c>
      <c r="H593" s="3" t="s">
        <v>183</v>
      </c>
      <c r="I593" s="2" t="s">
        <v>12</v>
      </c>
      <c r="J593" s="2" t="s">
        <v>14</v>
      </c>
      <c r="K593" s="8" t="s">
        <v>183</v>
      </c>
      <c r="L593" s="2" t="s">
        <v>162</v>
      </c>
      <c r="M593" s="2" t="s">
        <v>60</v>
      </c>
      <c r="N593" t="s">
        <v>187</v>
      </c>
      <c r="O593" s="2" t="s">
        <v>188</v>
      </c>
      <c r="P593" s="128">
        <v>-3.9103089964451732</v>
      </c>
      <c r="Q593" s="128" t="s">
        <v>203</v>
      </c>
      <c r="R593" s="7" t="s">
        <v>183</v>
      </c>
      <c r="S593" s="2" t="s">
        <v>184</v>
      </c>
      <c r="T593" s="2" t="s">
        <v>184</v>
      </c>
      <c r="U593">
        <v>42</v>
      </c>
      <c r="V593">
        <v>0</v>
      </c>
      <c r="W593">
        <v>17</v>
      </c>
      <c r="X593" t="s">
        <v>184</v>
      </c>
      <c r="Y593" s="2" t="s">
        <v>184</v>
      </c>
      <c r="Z593" s="2" t="s">
        <v>184</v>
      </c>
      <c r="AA593" s="2" t="s">
        <v>184</v>
      </c>
      <c r="AB593">
        <v>10</v>
      </c>
      <c r="AC593">
        <v>4</v>
      </c>
      <c r="AD593">
        <v>0</v>
      </c>
      <c r="AE593" s="2" t="s">
        <v>184</v>
      </c>
      <c r="AF593" s="2" t="s">
        <v>185</v>
      </c>
      <c r="AG593" s="2" t="s">
        <v>185</v>
      </c>
      <c r="AH593" t="s">
        <v>84</v>
      </c>
      <c r="AI593" s="8" t="s">
        <v>184</v>
      </c>
      <c r="AJ593" s="1" t="s">
        <v>184</v>
      </c>
    </row>
    <row r="594" spans="1:36" x14ac:dyDescent="0.3">
      <c r="A594" s="2" t="s">
        <v>8</v>
      </c>
      <c r="B594">
        <v>122454</v>
      </c>
      <c r="C594">
        <v>593</v>
      </c>
      <c r="D594" t="s">
        <v>181</v>
      </c>
      <c r="E594" s="2" t="s">
        <v>184</v>
      </c>
      <c r="F594" s="2" t="s">
        <v>184</v>
      </c>
      <c r="G594" s="2" t="s">
        <v>184</v>
      </c>
      <c r="H594" s="3" t="s">
        <v>183</v>
      </c>
      <c r="I594" s="2" t="s">
        <v>16</v>
      </c>
      <c r="J594" s="2" t="s">
        <v>14</v>
      </c>
      <c r="K594" s="8" t="s">
        <v>183</v>
      </c>
      <c r="L594" s="2" t="s">
        <v>162</v>
      </c>
      <c r="M594" s="2" t="s">
        <v>60</v>
      </c>
      <c r="N594" t="s">
        <v>186</v>
      </c>
      <c r="O594" s="2" t="s">
        <v>189</v>
      </c>
      <c r="P594" s="128">
        <v>-4.4298605414273995</v>
      </c>
      <c r="Q594" s="128" t="s">
        <v>203</v>
      </c>
      <c r="R594" s="7" t="s">
        <v>183</v>
      </c>
      <c r="S594" s="2" t="s">
        <v>184</v>
      </c>
      <c r="T594" s="2" t="s">
        <v>184</v>
      </c>
      <c r="U594">
        <v>45</v>
      </c>
      <c r="V594">
        <v>0</v>
      </c>
      <c r="W594">
        <v>14</v>
      </c>
      <c r="X594" t="s">
        <v>184</v>
      </c>
      <c r="Y594" s="2" t="s">
        <v>184</v>
      </c>
      <c r="Z594" s="2" t="s">
        <v>183</v>
      </c>
      <c r="AA594" s="2" t="s">
        <v>184</v>
      </c>
      <c r="AB594">
        <v>13</v>
      </c>
      <c r="AC594">
        <v>4</v>
      </c>
      <c r="AD594">
        <v>0</v>
      </c>
      <c r="AE594" s="2" t="s">
        <v>184</v>
      </c>
      <c r="AF594" s="2" t="s">
        <v>184</v>
      </c>
      <c r="AG594" s="2" t="s">
        <v>183</v>
      </c>
      <c r="AH594" t="s">
        <v>84</v>
      </c>
      <c r="AI594" s="8" t="s">
        <v>183</v>
      </c>
      <c r="AJ594" s="1" t="s">
        <v>184</v>
      </c>
    </row>
    <row r="595" spans="1:36" x14ac:dyDescent="0.3">
      <c r="A595" s="3" t="s">
        <v>7</v>
      </c>
      <c r="B595">
        <v>122467</v>
      </c>
      <c r="C595">
        <v>594</v>
      </c>
      <c r="D595" t="s">
        <v>182</v>
      </c>
      <c r="E595" s="2" t="s">
        <v>183</v>
      </c>
      <c r="F595" s="2" t="s">
        <v>184</v>
      </c>
      <c r="G595" s="2" t="s">
        <v>184</v>
      </c>
      <c r="H595" s="3" t="s">
        <v>183</v>
      </c>
      <c r="I595" s="2" t="s">
        <v>16</v>
      </c>
      <c r="J595" s="2" t="s">
        <v>13</v>
      </c>
      <c r="K595" s="8" t="s">
        <v>183</v>
      </c>
      <c r="L595" s="2"/>
      <c r="M595" s="2" t="s">
        <v>60</v>
      </c>
      <c r="N595" t="s">
        <v>186</v>
      </c>
      <c r="O595" s="3" t="s">
        <v>188</v>
      </c>
      <c r="P595" s="130">
        <v>-1.7158644757888615</v>
      </c>
      <c r="Q595" s="130" t="s">
        <v>203</v>
      </c>
      <c r="R595" s="6" t="s">
        <v>183</v>
      </c>
      <c r="S595" s="2" t="s">
        <v>184</v>
      </c>
      <c r="T595" s="2" t="s">
        <v>183</v>
      </c>
      <c r="U595">
        <v>41</v>
      </c>
      <c r="V595">
        <v>0</v>
      </c>
      <c r="W595">
        <v>10</v>
      </c>
      <c r="X595" t="s">
        <v>184</v>
      </c>
      <c r="Y595" s="2" t="s">
        <v>184</v>
      </c>
      <c r="Z595" s="2" t="s">
        <v>183</v>
      </c>
      <c r="AA595" s="2" t="s">
        <v>184</v>
      </c>
      <c r="AB595">
        <v>8</v>
      </c>
      <c r="AC595">
        <v>3</v>
      </c>
      <c r="AD595">
        <v>0</v>
      </c>
      <c r="AE595" s="2" t="s">
        <v>184</v>
      </c>
      <c r="AF595" s="2" t="s">
        <v>185</v>
      </c>
      <c r="AG595" s="2" t="s">
        <v>183</v>
      </c>
      <c r="AH595" t="s">
        <v>84</v>
      </c>
      <c r="AI595" s="8" t="s">
        <v>183</v>
      </c>
      <c r="AJ595" s="9" t="s">
        <v>184</v>
      </c>
    </row>
    <row r="596" spans="1:36" x14ac:dyDescent="0.3">
      <c r="A596" s="3" t="s">
        <v>7</v>
      </c>
      <c r="B596">
        <v>122470</v>
      </c>
      <c r="C596">
        <v>595</v>
      </c>
      <c r="D596" t="s">
        <v>182</v>
      </c>
      <c r="E596" s="2" t="s">
        <v>184</v>
      </c>
      <c r="F596" s="2" t="s">
        <v>184</v>
      </c>
      <c r="G596" s="2" t="s">
        <v>184</v>
      </c>
      <c r="H596" s="3" t="s">
        <v>183</v>
      </c>
      <c r="I596" s="2" t="s">
        <v>14</v>
      </c>
      <c r="J596" s="2" t="s">
        <v>13</v>
      </c>
      <c r="K596" s="8" t="s">
        <v>183</v>
      </c>
      <c r="L596" s="2"/>
      <c r="M596" s="2" t="s">
        <v>60</v>
      </c>
      <c r="N596" t="s">
        <v>187</v>
      </c>
      <c r="O596" s="3" t="s">
        <v>188</v>
      </c>
      <c r="P596" s="130">
        <v>0.3253475303164744</v>
      </c>
      <c r="Q596" s="130" t="s">
        <v>203</v>
      </c>
      <c r="R596" s="6" t="s">
        <v>183</v>
      </c>
      <c r="S596" s="2" t="s">
        <v>183</v>
      </c>
      <c r="T596" s="2" t="s">
        <v>184</v>
      </c>
      <c r="U596">
        <v>17</v>
      </c>
      <c r="V596">
        <v>9</v>
      </c>
      <c r="W596">
        <v>12</v>
      </c>
      <c r="X596" t="s">
        <v>184</v>
      </c>
      <c r="Y596" s="2" t="s">
        <v>183</v>
      </c>
      <c r="Z596" s="2" t="s">
        <v>183</v>
      </c>
      <c r="AA596" s="2" t="s">
        <v>183</v>
      </c>
      <c r="AB596">
        <v>4</v>
      </c>
      <c r="AC596">
        <v>4</v>
      </c>
      <c r="AD596">
        <v>0</v>
      </c>
      <c r="AE596" s="2" t="s">
        <v>183</v>
      </c>
      <c r="AF596" s="2" t="s">
        <v>185</v>
      </c>
      <c r="AG596" s="2" t="s">
        <v>185</v>
      </c>
      <c r="AH596" t="s">
        <v>84</v>
      </c>
      <c r="AI596" s="8" t="s">
        <v>184</v>
      </c>
      <c r="AJ596" s="9" t="s">
        <v>184</v>
      </c>
    </row>
    <row r="597" spans="1:36" x14ac:dyDescent="0.3">
      <c r="A597" s="3" t="s">
        <v>7</v>
      </c>
      <c r="B597">
        <v>122473</v>
      </c>
      <c r="C597">
        <v>596</v>
      </c>
      <c r="D597" t="s">
        <v>181</v>
      </c>
      <c r="E597" s="2" t="s">
        <v>183</v>
      </c>
      <c r="F597" s="2" t="s">
        <v>184</v>
      </c>
      <c r="G597" s="2" t="s">
        <v>183</v>
      </c>
      <c r="H597" s="3" t="s">
        <v>183</v>
      </c>
      <c r="I597" s="2" t="s">
        <v>13</v>
      </c>
      <c r="J597" s="2" t="s">
        <v>15</v>
      </c>
      <c r="K597" s="8" t="s">
        <v>183</v>
      </c>
      <c r="L597" s="2" t="s">
        <v>60</v>
      </c>
      <c r="M597" s="2"/>
      <c r="N597" t="s">
        <v>186</v>
      </c>
      <c r="O597" s="3" t="s">
        <v>189</v>
      </c>
      <c r="P597" s="130">
        <v>-0.91778797542194923</v>
      </c>
      <c r="Q597" s="130" t="s">
        <v>203</v>
      </c>
      <c r="R597" s="6" t="s">
        <v>184</v>
      </c>
      <c r="S597" s="2" t="s">
        <v>183</v>
      </c>
      <c r="T597" s="2" t="s">
        <v>184</v>
      </c>
      <c r="U597">
        <v>0</v>
      </c>
      <c r="V597">
        <v>0</v>
      </c>
      <c r="W597">
        <v>0</v>
      </c>
      <c r="X597" t="s">
        <v>184</v>
      </c>
      <c r="Y597" s="2" t="s">
        <v>184</v>
      </c>
      <c r="Z597" s="2" t="s">
        <v>183</v>
      </c>
      <c r="AA597" s="2" t="s">
        <v>184</v>
      </c>
      <c r="AB597">
        <v>0</v>
      </c>
      <c r="AC597">
        <v>0</v>
      </c>
      <c r="AD597">
        <v>0</v>
      </c>
      <c r="AE597" s="2" t="s">
        <v>184</v>
      </c>
      <c r="AF597" s="2" t="s">
        <v>184</v>
      </c>
      <c r="AG597" s="2" t="s">
        <v>183</v>
      </c>
      <c r="AH597" t="s">
        <v>84</v>
      </c>
      <c r="AI597" t="s">
        <v>183</v>
      </c>
      <c r="AJ597" s="1" t="s">
        <v>184</v>
      </c>
    </row>
    <row r="598" spans="1:36" x14ac:dyDescent="0.3">
      <c r="A598" s="3" t="s">
        <v>7</v>
      </c>
      <c r="B598">
        <v>122475</v>
      </c>
      <c r="C598">
        <v>597</v>
      </c>
      <c r="D598" t="s">
        <v>182</v>
      </c>
      <c r="E598" s="2" t="s">
        <v>183</v>
      </c>
      <c r="F598" s="2" t="s">
        <v>184</v>
      </c>
      <c r="G598" s="2" t="s">
        <v>184</v>
      </c>
      <c r="H598" s="3" t="s">
        <v>183</v>
      </c>
      <c r="I598" s="2" t="s">
        <v>15</v>
      </c>
      <c r="J598" s="2" t="s">
        <v>15</v>
      </c>
      <c r="K598" s="8" t="s">
        <v>183</v>
      </c>
      <c r="L598" s="2" t="s">
        <v>60</v>
      </c>
      <c r="M598" s="2"/>
      <c r="N598" t="s">
        <v>187</v>
      </c>
      <c r="O598" s="3" t="s">
        <v>189</v>
      </c>
      <c r="P598" s="130">
        <v>-1.0733452593917712</v>
      </c>
      <c r="Q598" s="130" t="s">
        <v>203</v>
      </c>
      <c r="R598" s="6" t="s">
        <v>183</v>
      </c>
      <c r="S598" s="2" t="s">
        <v>184</v>
      </c>
      <c r="T598" s="2" t="s">
        <v>184</v>
      </c>
      <c r="U598">
        <v>0</v>
      </c>
      <c r="V598">
        <v>0</v>
      </c>
      <c r="W598">
        <v>0</v>
      </c>
      <c r="X598" t="s">
        <v>183</v>
      </c>
      <c r="Y598" s="2" t="s">
        <v>183</v>
      </c>
      <c r="Z598" s="2" t="s">
        <v>183</v>
      </c>
      <c r="AA598" s="2" t="s">
        <v>183</v>
      </c>
      <c r="AB598">
        <v>0</v>
      </c>
      <c r="AC598">
        <v>0</v>
      </c>
      <c r="AD598">
        <v>0</v>
      </c>
      <c r="AE598" s="2" t="s">
        <v>183</v>
      </c>
      <c r="AF598" s="2" t="s">
        <v>183</v>
      </c>
      <c r="AG598" s="2" t="s">
        <v>184</v>
      </c>
      <c r="AH598" t="s">
        <v>84</v>
      </c>
      <c r="AI598" t="s">
        <v>183</v>
      </c>
      <c r="AJ598" s="1" t="s">
        <v>183</v>
      </c>
    </row>
    <row r="599" spans="1:36" x14ac:dyDescent="0.3">
      <c r="A599" s="3" t="s">
        <v>7</v>
      </c>
      <c r="B599">
        <v>122478</v>
      </c>
      <c r="C599">
        <v>598</v>
      </c>
      <c r="D599" t="s">
        <v>181</v>
      </c>
      <c r="E599" s="2" t="s">
        <v>183</v>
      </c>
      <c r="F599" s="2" t="s">
        <v>183</v>
      </c>
      <c r="G599" s="2" t="s">
        <v>184</v>
      </c>
      <c r="H599" s="3" t="s">
        <v>183</v>
      </c>
      <c r="I599" s="2" t="s">
        <v>15</v>
      </c>
      <c r="J599" s="2" t="s">
        <v>13</v>
      </c>
      <c r="K599" s="8" t="s">
        <v>183</v>
      </c>
      <c r="L599" s="2" t="s">
        <v>60</v>
      </c>
      <c r="M599" s="2"/>
      <c r="N599" t="s">
        <v>186</v>
      </c>
      <c r="O599" s="2" t="s">
        <v>188</v>
      </c>
      <c r="P599" s="128">
        <v>-0.9018538106106998</v>
      </c>
      <c r="Q599" s="128" t="s">
        <v>203</v>
      </c>
      <c r="R599" s="7" t="s">
        <v>184</v>
      </c>
      <c r="S599" s="2" t="s">
        <v>183</v>
      </c>
      <c r="T599" s="2" t="s">
        <v>184</v>
      </c>
      <c r="U599">
        <v>0</v>
      </c>
      <c r="V599">
        <v>0</v>
      </c>
      <c r="W599">
        <v>12</v>
      </c>
      <c r="X599" t="s">
        <v>183</v>
      </c>
      <c r="Y599" s="2" t="s">
        <v>183</v>
      </c>
      <c r="Z599" s="2" t="s">
        <v>183</v>
      </c>
      <c r="AA599" s="2" t="s">
        <v>184</v>
      </c>
      <c r="AB599">
        <v>7</v>
      </c>
      <c r="AC599">
        <v>6</v>
      </c>
      <c r="AD599">
        <v>0</v>
      </c>
      <c r="AE599" s="2" t="s">
        <v>184</v>
      </c>
      <c r="AF599" s="2" t="s">
        <v>184</v>
      </c>
      <c r="AG599" s="2" t="s">
        <v>184</v>
      </c>
      <c r="AH599" t="s">
        <v>84</v>
      </c>
      <c r="AI599" t="s">
        <v>183</v>
      </c>
      <c r="AJ599" s="1" t="s">
        <v>183</v>
      </c>
    </row>
    <row r="600" spans="1:36" hidden="1" x14ac:dyDescent="0.3">
      <c r="A600" s="3" t="s">
        <v>7</v>
      </c>
      <c r="B600">
        <v>122489</v>
      </c>
      <c r="C600">
        <v>599</v>
      </c>
      <c r="D600" t="s">
        <v>182</v>
      </c>
      <c r="E600" s="2" t="s">
        <v>183</v>
      </c>
      <c r="F600" s="2" t="s">
        <v>184</v>
      </c>
      <c r="G600" s="2" t="s">
        <v>184</v>
      </c>
      <c r="H600" s="3" t="s">
        <v>183</v>
      </c>
      <c r="I600" s="2" t="s">
        <v>15</v>
      </c>
      <c r="J600" s="2" t="s">
        <v>13</v>
      </c>
      <c r="K600" s="8" t="s">
        <v>183</v>
      </c>
      <c r="L600" s="2" t="s">
        <v>60</v>
      </c>
      <c r="M600" s="2"/>
      <c r="N600" t="s">
        <v>186</v>
      </c>
      <c r="O600" s="2" t="s">
        <v>188</v>
      </c>
      <c r="P600" s="128">
        <v>-0.94321338587764059</v>
      </c>
      <c r="Q600" s="128" t="s">
        <v>201</v>
      </c>
      <c r="R600" s="7" t="s">
        <v>184</v>
      </c>
      <c r="S600" s="2" t="s">
        <v>184</v>
      </c>
      <c r="T600" s="2" t="s">
        <v>184</v>
      </c>
      <c r="U600">
        <v>0</v>
      </c>
      <c r="V600">
        <v>0</v>
      </c>
      <c r="W600">
        <v>74</v>
      </c>
      <c r="X600" t="s">
        <v>183</v>
      </c>
      <c r="Y600" s="2" t="s">
        <v>183</v>
      </c>
      <c r="Z600" s="2" t="s">
        <v>183</v>
      </c>
      <c r="AA600" s="2" t="s">
        <v>183</v>
      </c>
      <c r="AB600">
        <v>21</v>
      </c>
      <c r="AC600">
        <v>6</v>
      </c>
      <c r="AD600">
        <v>0</v>
      </c>
      <c r="AE600" s="2" t="s">
        <v>183</v>
      </c>
      <c r="AF600" s="2" t="s">
        <v>184</v>
      </c>
      <c r="AG600" s="2" t="s">
        <v>183</v>
      </c>
      <c r="AH600" t="s">
        <v>84</v>
      </c>
      <c r="AI600" t="s">
        <v>183</v>
      </c>
      <c r="AJ600" s="1" t="s">
        <v>183</v>
      </c>
    </row>
    <row r="601" spans="1:36" hidden="1" x14ac:dyDescent="0.3">
      <c r="A601" s="3" t="s">
        <v>7</v>
      </c>
      <c r="B601">
        <v>122603</v>
      </c>
      <c r="C601">
        <v>600</v>
      </c>
      <c r="D601" t="s">
        <v>182</v>
      </c>
      <c r="E601" s="2" t="s">
        <v>184</v>
      </c>
      <c r="F601" s="2" t="s">
        <v>184</v>
      </c>
      <c r="G601" s="2" t="s">
        <v>184</v>
      </c>
      <c r="H601" s="3" t="s">
        <v>183</v>
      </c>
      <c r="I601" s="2" t="s">
        <v>15</v>
      </c>
      <c r="J601" s="2" t="s">
        <v>14</v>
      </c>
      <c r="K601" s="8" t="s">
        <v>183</v>
      </c>
      <c r="L601" s="2"/>
      <c r="M601" s="2" t="s">
        <v>60</v>
      </c>
      <c r="N601" t="s">
        <v>186</v>
      </c>
      <c r="O601" s="2" t="s">
        <v>189</v>
      </c>
      <c r="P601" s="128">
        <v>-0.70348478804801096</v>
      </c>
      <c r="Q601" s="128" t="s">
        <v>201</v>
      </c>
      <c r="R601" s="6" t="s">
        <v>185</v>
      </c>
      <c r="S601" s="2" t="s">
        <v>184</v>
      </c>
      <c r="T601" s="2" t="s">
        <v>184</v>
      </c>
      <c r="U601">
        <v>42</v>
      </c>
      <c r="V601">
        <v>0</v>
      </c>
      <c r="W601">
        <v>0</v>
      </c>
      <c r="X601" t="s">
        <v>184</v>
      </c>
      <c r="Y601" s="2" t="s">
        <v>183</v>
      </c>
      <c r="Z601" s="2" t="s">
        <v>184</v>
      </c>
      <c r="AA601" s="2" t="s">
        <v>184</v>
      </c>
      <c r="AB601">
        <v>0</v>
      </c>
      <c r="AC601">
        <v>0</v>
      </c>
      <c r="AD601">
        <v>0</v>
      </c>
      <c r="AE601" s="2" t="s">
        <v>183</v>
      </c>
      <c r="AF601" s="2" t="s">
        <v>185</v>
      </c>
      <c r="AG601" s="2" t="s">
        <v>185</v>
      </c>
      <c r="AH601" t="s">
        <v>83</v>
      </c>
      <c r="AI601" s="8" t="s">
        <v>184</v>
      </c>
      <c r="AJ601" s="1" t="s">
        <v>184</v>
      </c>
    </row>
    <row r="602" spans="1:36" x14ac:dyDescent="0.3">
      <c r="A602" s="3" t="s">
        <v>7</v>
      </c>
      <c r="B602">
        <v>122623</v>
      </c>
      <c r="C602">
        <v>601</v>
      </c>
      <c r="D602" t="s">
        <v>182</v>
      </c>
      <c r="E602" s="2" t="s">
        <v>183</v>
      </c>
      <c r="F602" s="2" t="s">
        <v>184</v>
      </c>
      <c r="G602" s="2" t="s">
        <v>184</v>
      </c>
      <c r="H602" s="3" t="s">
        <v>183</v>
      </c>
      <c r="I602" s="2" t="s">
        <v>15</v>
      </c>
      <c r="J602" s="2" t="s">
        <v>15</v>
      </c>
      <c r="K602" s="8" t="s">
        <v>183</v>
      </c>
      <c r="L602" s="2"/>
      <c r="M602" s="2" t="s">
        <v>60</v>
      </c>
      <c r="N602" t="s">
        <v>187</v>
      </c>
      <c r="O602" s="2" t="s">
        <v>189</v>
      </c>
      <c r="P602" s="128">
        <v>1.7759906174080589</v>
      </c>
      <c r="Q602" s="128" t="s">
        <v>203</v>
      </c>
      <c r="R602" s="6" t="s">
        <v>183</v>
      </c>
      <c r="S602" s="2" t="s">
        <v>183</v>
      </c>
      <c r="T602" s="2" t="s">
        <v>184</v>
      </c>
      <c r="U602">
        <v>0</v>
      </c>
      <c r="V602">
        <v>0</v>
      </c>
      <c r="W602">
        <v>0</v>
      </c>
      <c r="X602" t="s">
        <v>184</v>
      </c>
      <c r="Y602" s="2" t="s">
        <v>184</v>
      </c>
      <c r="Z602" s="2" t="s">
        <v>184</v>
      </c>
      <c r="AA602" s="2" t="s">
        <v>183</v>
      </c>
      <c r="AB602">
        <v>1</v>
      </c>
      <c r="AC602">
        <v>0</v>
      </c>
      <c r="AD602">
        <v>0</v>
      </c>
      <c r="AE602" s="2" t="s">
        <v>184</v>
      </c>
      <c r="AF602" s="2" t="s">
        <v>183</v>
      </c>
      <c r="AG602" s="2" t="s">
        <v>183</v>
      </c>
      <c r="AH602" t="s">
        <v>83</v>
      </c>
      <c r="AI602" s="8" t="s">
        <v>183</v>
      </c>
      <c r="AJ602" s="1" t="s">
        <v>183</v>
      </c>
    </row>
    <row r="603" spans="1:36" x14ac:dyDescent="0.3">
      <c r="A603" s="3" t="s">
        <v>7</v>
      </c>
      <c r="B603">
        <v>122633</v>
      </c>
      <c r="C603">
        <v>602</v>
      </c>
      <c r="D603" t="s">
        <v>181</v>
      </c>
      <c r="E603" s="2" t="s">
        <v>184</v>
      </c>
      <c r="F603" s="2" t="s">
        <v>184</v>
      </c>
      <c r="G603" s="2" t="s">
        <v>184</v>
      </c>
      <c r="H603" s="3" t="s">
        <v>183</v>
      </c>
      <c r="I603" s="2" t="s">
        <v>15</v>
      </c>
      <c r="J603" s="2" t="s">
        <v>16</v>
      </c>
      <c r="K603" s="8" t="s">
        <v>183</v>
      </c>
      <c r="L603" s="2" t="s">
        <v>162</v>
      </c>
      <c r="M603" s="2" t="s">
        <v>60</v>
      </c>
      <c r="N603" t="s">
        <v>186</v>
      </c>
      <c r="O603" s="2" t="s">
        <v>189</v>
      </c>
      <c r="P603" s="128">
        <v>-2.0241445039484431</v>
      </c>
      <c r="Q603" s="128" t="s">
        <v>203</v>
      </c>
      <c r="R603" s="7" t="s">
        <v>184</v>
      </c>
      <c r="S603" s="2" t="s">
        <v>183</v>
      </c>
      <c r="T603" s="2" t="s">
        <v>184</v>
      </c>
      <c r="U603">
        <v>0</v>
      </c>
      <c r="V603">
        <v>0</v>
      </c>
      <c r="W603">
        <v>1</v>
      </c>
      <c r="X603" t="s">
        <v>183</v>
      </c>
      <c r="Y603" s="2" t="s">
        <v>183</v>
      </c>
      <c r="Z603" s="2" t="s">
        <v>183</v>
      </c>
      <c r="AA603" s="2" t="s">
        <v>184</v>
      </c>
      <c r="AB603">
        <v>2</v>
      </c>
      <c r="AC603">
        <v>1</v>
      </c>
      <c r="AD603">
        <v>1</v>
      </c>
      <c r="AE603" s="2" t="s">
        <v>183</v>
      </c>
      <c r="AF603" s="2" t="s">
        <v>184</v>
      </c>
      <c r="AG603" s="2" t="s">
        <v>183</v>
      </c>
      <c r="AH603" t="s">
        <v>84</v>
      </c>
      <c r="AI603" t="s">
        <v>183</v>
      </c>
      <c r="AJ603" s="1" t="s">
        <v>183</v>
      </c>
    </row>
    <row r="604" spans="1:36" x14ac:dyDescent="0.3">
      <c r="A604" s="3" t="s">
        <v>7</v>
      </c>
      <c r="B604">
        <v>122635</v>
      </c>
      <c r="C604">
        <v>603</v>
      </c>
      <c r="D604" t="s">
        <v>181</v>
      </c>
      <c r="E604" s="2" t="s">
        <v>184</v>
      </c>
      <c r="F604" s="2" t="s">
        <v>184</v>
      </c>
      <c r="G604" s="2" t="s">
        <v>184</v>
      </c>
      <c r="H604" s="3" t="s">
        <v>183</v>
      </c>
      <c r="I604" s="2" t="s">
        <v>15</v>
      </c>
      <c r="J604" s="2" t="s">
        <v>16</v>
      </c>
      <c r="K604" s="8" t="s">
        <v>183</v>
      </c>
      <c r="L604" s="2" t="s">
        <v>60</v>
      </c>
      <c r="M604" s="2"/>
      <c r="N604" t="s">
        <v>186</v>
      </c>
      <c r="O604" s="2" t="s">
        <v>189</v>
      </c>
      <c r="P604" s="128">
        <v>-0.34878826147092423</v>
      </c>
      <c r="Q604" s="128" t="s">
        <v>203</v>
      </c>
      <c r="R604" s="7" t="s">
        <v>185</v>
      </c>
      <c r="S604" s="2" t="s">
        <v>184</v>
      </c>
      <c r="T604" s="2" t="s">
        <v>184</v>
      </c>
      <c r="U604">
        <v>43</v>
      </c>
      <c r="V604">
        <v>48</v>
      </c>
      <c r="W604">
        <v>28</v>
      </c>
      <c r="X604" t="s">
        <v>184</v>
      </c>
      <c r="Y604" s="2" t="s">
        <v>184</v>
      </c>
      <c r="Z604" s="2" t="s">
        <v>184</v>
      </c>
      <c r="AA604" s="2" t="s">
        <v>184</v>
      </c>
      <c r="AB604">
        <v>15</v>
      </c>
      <c r="AC604">
        <v>4</v>
      </c>
      <c r="AD604">
        <v>1</v>
      </c>
      <c r="AE604" s="2" t="s">
        <v>184</v>
      </c>
      <c r="AF604" s="2" t="s">
        <v>184</v>
      </c>
      <c r="AG604" s="2" t="s">
        <v>183</v>
      </c>
      <c r="AH604" t="s">
        <v>84</v>
      </c>
      <c r="AI604" s="8" t="s">
        <v>183</v>
      </c>
      <c r="AJ604" s="1" t="s">
        <v>183</v>
      </c>
    </row>
    <row r="605" spans="1:36" x14ac:dyDescent="0.3">
      <c r="A605" s="3" t="s">
        <v>7</v>
      </c>
      <c r="B605">
        <v>122638</v>
      </c>
      <c r="C605">
        <v>604</v>
      </c>
      <c r="D605" t="s">
        <v>182</v>
      </c>
      <c r="E605" s="2" t="s">
        <v>184</v>
      </c>
      <c r="F605" s="2" t="s">
        <v>184</v>
      </c>
      <c r="G605" s="2" t="s">
        <v>184</v>
      </c>
      <c r="H605" s="3" t="s">
        <v>183</v>
      </c>
      <c r="I605" s="2" t="s">
        <v>12</v>
      </c>
      <c r="J605" s="2" t="s">
        <v>17</v>
      </c>
      <c r="K605" s="8" t="s">
        <v>183</v>
      </c>
      <c r="L605" s="2" t="s">
        <v>60</v>
      </c>
      <c r="M605" s="2"/>
      <c r="N605" t="s">
        <v>186</v>
      </c>
      <c r="O605" s="3" t="s">
        <v>188</v>
      </c>
      <c r="P605" s="130">
        <v>-1.1078230518248731</v>
      </c>
      <c r="Q605" s="130" t="s">
        <v>203</v>
      </c>
      <c r="R605" s="7" t="s">
        <v>183</v>
      </c>
      <c r="S605" s="2" t="s">
        <v>184</v>
      </c>
      <c r="T605" s="2" t="s">
        <v>184</v>
      </c>
      <c r="U605">
        <v>0</v>
      </c>
      <c r="V605">
        <v>0</v>
      </c>
      <c r="W605">
        <v>26</v>
      </c>
      <c r="X605" t="s">
        <v>184</v>
      </c>
      <c r="Y605" s="2" t="s">
        <v>184</v>
      </c>
      <c r="Z605" s="2" t="s">
        <v>183</v>
      </c>
      <c r="AA605" s="2" t="s">
        <v>184</v>
      </c>
      <c r="AB605">
        <v>14</v>
      </c>
      <c r="AC605">
        <v>4</v>
      </c>
      <c r="AD605">
        <v>1</v>
      </c>
      <c r="AE605" s="2" t="s">
        <v>184</v>
      </c>
      <c r="AF605" s="2" t="s">
        <v>184</v>
      </c>
      <c r="AG605" s="2" t="s">
        <v>183</v>
      </c>
      <c r="AH605" t="s">
        <v>84</v>
      </c>
      <c r="AI605" t="s">
        <v>183</v>
      </c>
      <c r="AJ605" s="1" t="s">
        <v>184</v>
      </c>
    </row>
    <row r="606" spans="1:36" x14ac:dyDescent="0.3">
      <c r="A606" s="3" t="s">
        <v>7</v>
      </c>
      <c r="B606">
        <v>122639</v>
      </c>
      <c r="C606">
        <v>605</v>
      </c>
      <c r="D606" t="s">
        <v>182</v>
      </c>
      <c r="E606" s="2" t="s">
        <v>184</v>
      </c>
      <c r="F606" s="2" t="s">
        <v>184</v>
      </c>
      <c r="G606" s="2" t="s">
        <v>184</v>
      </c>
      <c r="H606" s="3" t="s">
        <v>183</v>
      </c>
      <c r="I606" s="2" t="s">
        <v>12</v>
      </c>
      <c r="J606" s="2" t="s">
        <v>16</v>
      </c>
      <c r="K606" s="8" t="s">
        <v>183</v>
      </c>
      <c r="L606" s="2"/>
      <c r="M606" s="2" t="s">
        <v>60</v>
      </c>
      <c r="N606" t="s">
        <v>187</v>
      </c>
      <c r="O606" s="2" t="s">
        <v>189</v>
      </c>
      <c r="P606" s="128">
        <v>-1.8445322793148879</v>
      </c>
      <c r="Q606" s="128" t="s">
        <v>203</v>
      </c>
      <c r="R606" s="7" t="s">
        <v>183</v>
      </c>
      <c r="S606" s="2" t="s">
        <v>184</v>
      </c>
      <c r="T606" s="2" t="s">
        <v>184</v>
      </c>
      <c r="U606">
        <v>36</v>
      </c>
      <c r="V606">
        <v>23</v>
      </c>
      <c r="W606">
        <v>17</v>
      </c>
      <c r="X606" t="s">
        <v>184</v>
      </c>
      <c r="Y606" s="2" t="s">
        <v>184</v>
      </c>
      <c r="Z606" s="2" t="s">
        <v>184</v>
      </c>
      <c r="AA606" s="2" t="s">
        <v>184</v>
      </c>
      <c r="AB606">
        <v>8</v>
      </c>
      <c r="AC606">
        <v>3</v>
      </c>
      <c r="AD606">
        <v>0</v>
      </c>
      <c r="AE606" s="2" t="s">
        <v>184</v>
      </c>
      <c r="AF606" s="2" t="s">
        <v>185</v>
      </c>
      <c r="AG606" s="2" t="s">
        <v>185</v>
      </c>
      <c r="AH606" t="s">
        <v>84</v>
      </c>
      <c r="AI606" s="8" t="s">
        <v>184</v>
      </c>
      <c r="AJ606" s="9" t="s">
        <v>184</v>
      </c>
    </row>
    <row r="607" spans="1:36" x14ac:dyDescent="0.3">
      <c r="A607" s="3" t="s">
        <v>7</v>
      </c>
      <c r="B607">
        <v>122646</v>
      </c>
      <c r="C607">
        <v>606</v>
      </c>
      <c r="D607" t="s">
        <v>181</v>
      </c>
      <c r="E607" s="2" t="s">
        <v>184</v>
      </c>
      <c r="F607" s="2" t="s">
        <v>184</v>
      </c>
      <c r="G607" s="2" t="s">
        <v>184</v>
      </c>
      <c r="H607" s="3" t="s">
        <v>183</v>
      </c>
      <c r="I607" s="2" t="s">
        <v>14</v>
      </c>
      <c r="J607" s="2" t="s">
        <v>16</v>
      </c>
      <c r="K607" s="8" t="s">
        <v>183</v>
      </c>
      <c r="L607" s="2"/>
      <c r="M607" s="2" t="s">
        <v>60</v>
      </c>
      <c r="N607" t="s">
        <v>186</v>
      </c>
      <c r="O607" s="2" t="s">
        <v>188</v>
      </c>
      <c r="P607" s="128">
        <v>-1.5527950310559007</v>
      </c>
      <c r="Q607" s="128" t="s">
        <v>203</v>
      </c>
      <c r="R607" s="7" t="s">
        <v>184</v>
      </c>
      <c r="S607" s="2" t="s">
        <v>184</v>
      </c>
      <c r="T607" s="2" t="s">
        <v>184</v>
      </c>
      <c r="U607">
        <v>24</v>
      </c>
      <c r="V607">
        <v>0</v>
      </c>
      <c r="W607">
        <v>3</v>
      </c>
      <c r="X607" t="s">
        <v>184</v>
      </c>
      <c r="Y607" s="2" t="s">
        <v>184</v>
      </c>
      <c r="Z607" s="2" t="s">
        <v>184</v>
      </c>
      <c r="AA607" s="2" t="s">
        <v>184</v>
      </c>
      <c r="AB607">
        <v>4</v>
      </c>
      <c r="AC607">
        <v>2</v>
      </c>
      <c r="AD607">
        <v>0</v>
      </c>
      <c r="AE607" s="2" t="s">
        <v>184</v>
      </c>
      <c r="AF607" s="2" t="s">
        <v>185</v>
      </c>
      <c r="AG607" s="2" t="s">
        <v>185</v>
      </c>
      <c r="AH607" t="s">
        <v>84</v>
      </c>
      <c r="AI607" s="8" t="s">
        <v>184</v>
      </c>
      <c r="AJ607" s="1" t="s">
        <v>184</v>
      </c>
    </row>
    <row r="608" spans="1:36" x14ac:dyDescent="0.3">
      <c r="A608" s="3" t="s">
        <v>7</v>
      </c>
      <c r="B608">
        <v>122648</v>
      </c>
      <c r="C608">
        <v>607</v>
      </c>
      <c r="D608" t="s">
        <v>182</v>
      </c>
      <c r="E608" s="2" t="s">
        <v>184</v>
      </c>
      <c r="F608" s="2" t="s">
        <v>184</v>
      </c>
      <c r="G608" s="2" t="s">
        <v>184</v>
      </c>
      <c r="H608" s="3" t="s">
        <v>183</v>
      </c>
      <c r="I608" s="2" t="s">
        <v>14</v>
      </c>
      <c r="J608" s="2" t="s">
        <v>16</v>
      </c>
      <c r="K608" s="8" t="s">
        <v>183</v>
      </c>
      <c r="L608" s="2" t="s">
        <v>162</v>
      </c>
      <c r="M608" s="2" t="s">
        <v>60</v>
      </c>
      <c r="N608" t="s">
        <v>186</v>
      </c>
      <c r="O608" s="3" t="s">
        <v>188</v>
      </c>
      <c r="P608" s="130">
        <v>-2.6771816955484069</v>
      </c>
      <c r="Q608" s="130" t="s">
        <v>203</v>
      </c>
      <c r="R608" s="7" t="s">
        <v>183</v>
      </c>
      <c r="S608" s="2" t="s">
        <v>183</v>
      </c>
      <c r="T608" s="2" t="s">
        <v>183</v>
      </c>
      <c r="U608">
        <v>0</v>
      </c>
      <c r="V608">
        <v>0</v>
      </c>
      <c r="W608">
        <v>1</v>
      </c>
      <c r="X608" t="s">
        <v>184</v>
      </c>
      <c r="Y608" s="2" t="s">
        <v>184</v>
      </c>
      <c r="Z608" s="2" t="s">
        <v>183</v>
      </c>
      <c r="AA608" s="2" t="s">
        <v>184</v>
      </c>
      <c r="AB608">
        <v>0</v>
      </c>
      <c r="AC608">
        <v>0</v>
      </c>
      <c r="AD608">
        <v>0</v>
      </c>
      <c r="AE608" s="2" t="s">
        <v>184</v>
      </c>
      <c r="AF608" s="2" t="s">
        <v>184</v>
      </c>
      <c r="AG608" s="2" t="s">
        <v>185</v>
      </c>
      <c r="AH608" t="s">
        <v>84</v>
      </c>
      <c r="AI608" t="s">
        <v>183</v>
      </c>
      <c r="AJ608" s="1" t="s">
        <v>183</v>
      </c>
    </row>
    <row r="609" spans="1:36" x14ac:dyDescent="0.3">
      <c r="A609" s="3" t="s">
        <v>7</v>
      </c>
      <c r="B609">
        <v>122653</v>
      </c>
      <c r="C609">
        <v>608</v>
      </c>
      <c r="D609" t="s">
        <v>181</v>
      </c>
      <c r="E609" s="2" t="s">
        <v>184</v>
      </c>
      <c r="F609" s="2" t="s">
        <v>184</v>
      </c>
      <c r="G609" s="2" t="s">
        <v>184</v>
      </c>
      <c r="H609" s="3" t="s">
        <v>183</v>
      </c>
      <c r="I609" s="2" t="s">
        <v>12</v>
      </c>
      <c r="J609" s="2" t="s">
        <v>12</v>
      </c>
      <c r="K609" s="8" t="s">
        <v>183</v>
      </c>
      <c r="L609" s="2" t="s">
        <v>61</v>
      </c>
      <c r="M609" s="2"/>
      <c r="N609" t="s">
        <v>187</v>
      </c>
      <c r="O609" s="3" t="s">
        <v>188</v>
      </c>
      <c r="P609" s="130">
        <v>0.21208907741251323</v>
      </c>
      <c r="Q609" s="130" t="s">
        <v>203</v>
      </c>
      <c r="R609" s="6" t="s">
        <v>183</v>
      </c>
      <c r="S609" s="2" t="s">
        <v>184</v>
      </c>
      <c r="T609" s="2" t="s">
        <v>184</v>
      </c>
      <c r="U609">
        <v>27</v>
      </c>
      <c r="V609">
        <v>30</v>
      </c>
      <c r="W609">
        <v>1</v>
      </c>
      <c r="X609" t="s">
        <v>184</v>
      </c>
      <c r="Y609" s="2" t="s">
        <v>184</v>
      </c>
      <c r="Z609" s="2" t="s">
        <v>184</v>
      </c>
      <c r="AA609" s="2" t="s">
        <v>184</v>
      </c>
      <c r="AB609">
        <v>5</v>
      </c>
      <c r="AC609">
        <v>0</v>
      </c>
      <c r="AD609">
        <v>0</v>
      </c>
      <c r="AE609" s="2" t="s">
        <v>184</v>
      </c>
      <c r="AF609" s="2" t="s">
        <v>185</v>
      </c>
      <c r="AG609" s="2" t="s">
        <v>185</v>
      </c>
      <c r="AH609" t="s">
        <v>84</v>
      </c>
      <c r="AI609" s="8" t="s">
        <v>184</v>
      </c>
      <c r="AJ609" s="1" t="s">
        <v>184</v>
      </c>
    </row>
    <row r="610" spans="1:36" x14ac:dyDescent="0.3">
      <c r="A610" s="3" t="s">
        <v>7</v>
      </c>
      <c r="B610">
        <v>122666</v>
      </c>
      <c r="C610">
        <v>609</v>
      </c>
      <c r="D610" t="s">
        <v>182</v>
      </c>
      <c r="E610" s="2" t="s">
        <v>183</v>
      </c>
      <c r="F610" s="2" t="s">
        <v>184</v>
      </c>
      <c r="G610" s="2" t="s">
        <v>184</v>
      </c>
      <c r="H610" s="3" t="s">
        <v>183</v>
      </c>
      <c r="I610" s="2" t="s">
        <v>12</v>
      </c>
      <c r="J610" s="2" t="s">
        <v>15</v>
      </c>
      <c r="K610" s="8" t="s">
        <v>184</v>
      </c>
      <c r="L610" s="2" t="s">
        <v>60</v>
      </c>
      <c r="M610" s="2"/>
      <c r="N610" t="s">
        <v>186</v>
      </c>
      <c r="O610" s="3" t="s">
        <v>188</v>
      </c>
      <c r="P610" s="130">
        <v>0.28541527923128152</v>
      </c>
      <c r="Q610" s="130" t="s">
        <v>203</v>
      </c>
      <c r="R610" s="6" t="s">
        <v>184</v>
      </c>
      <c r="S610" s="2" t="s">
        <v>184</v>
      </c>
      <c r="T610" s="2" t="s">
        <v>184</v>
      </c>
      <c r="U610">
        <v>0</v>
      </c>
      <c r="V610">
        <v>0</v>
      </c>
      <c r="W610">
        <v>0</v>
      </c>
      <c r="X610" t="s">
        <v>184</v>
      </c>
      <c r="Y610" s="2" t="s">
        <v>184</v>
      </c>
      <c r="Z610" s="2" t="s">
        <v>183</v>
      </c>
      <c r="AA610" s="2" t="s">
        <v>184</v>
      </c>
      <c r="AB610">
        <v>0</v>
      </c>
      <c r="AC610">
        <v>0</v>
      </c>
      <c r="AD610">
        <v>0</v>
      </c>
      <c r="AE610" s="2" t="s">
        <v>183</v>
      </c>
      <c r="AF610" s="2" t="s">
        <v>184</v>
      </c>
      <c r="AG610" s="2" t="s">
        <v>184</v>
      </c>
      <c r="AH610" t="s">
        <v>84</v>
      </c>
      <c r="AI610" t="s">
        <v>183</v>
      </c>
      <c r="AJ610" s="1" t="s">
        <v>184</v>
      </c>
    </row>
    <row r="611" spans="1:36" x14ac:dyDescent="0.3">
      <c r="A611" s="3" t="s">
        <v>7</v>
      </c>
      <c r="B611">
        <v>122671</v>
      </c>
      <c r="C611">
        <v>610</v>
      </c>
      <c r="D611" t="s">
        <v>181</v>
      </c>
      <c r="E611" s="2" t="s">
        <v>184</v>
      </c>
      <c r="F611" s="2" t="s">
        <v>184</v>
      </c>
      <c r="G611" s="2" t="s">
        <v>183</v>
      </c>
      <c r="H611" s="2" t="s">
        <v>184</v>
      </c>
      <c r="I611" s="2" t="s">
        <v>17</v>
      </c>
      <c r="J611" s="2" t="s">
        <v>12</v>
      </c>
      <c r="K611" s="8" t="s">
        <v>183</v>
      </c>
      <c r="L611" s="2"/>
      <c r="M611" s="2" t="s">
        <v>60</v>
      </c>
      <c r="N611" t="s">
        <v>187</v>
      </c>
      <c r="O611" s="2" t="s">
        <v>189</v>
      </c>
      <c r="P611" s="128">
        <v>1.5068278135300581</v>
      </c>
      <c r="Q611" s="128" t="s">
        <v>203</v>
      </c>
      <c r="R611" s="7" t="s">
        <v>183</v>
      </c>
      <c r="S611" s="2" t="s">
        <v>184</v>
      </c>
      <c r="T611" s="2" t="s">
        <v>184</v>
      </c>
      <c r="U611">
        <v>37</v>
      </c>
      <c r="V611">
        <v>35</v>
      </c>
      <c r="W611">
        <v>6</v>
      </c>
      <c r="X611" t="s">
        <v>184</v>
      </c>
      <c r="Y611" s="2" t="s">
        <v>184</v>
      </c>
      <c r="Z611" s="2" t="s">
        <v>184</v>
      </c>
      <c r="AA611" s="2" t="s">
        <v>184</v>
      </c>
      <c r="AB611">
        <v>1</v>
      </c>
      <c r="AC611">
        <v>0</v>
      </c>
      <c r="AD611">
        <v>0</v>
      </c>
      <c r="AE611" s="2" t="s">
        <v>183</v>
      </c>
      <c r="AF611" s="2" t="s">
        <v>185</v>
      </c>
      <c r="AG611" s="2" t="s">
        <v>185</v>
      </c>
      <c r="AH611" t="s">
        <v>84</v>
      </c>
      <c r="AI611" s="8" t="s">
        <v>184</v>
      </c>
      <c r="AJ611" s="1" t="s">
        <v>184</v>
      </c>
    </row>
    <row r="612" spans="1:36" x14ac:dyDescent="0.3">
      <c r="A612" s="2" t="s">
        <v>8</v>
      </c>
      <c r="B612">
        <v>122676</v>
      </c>
      <c r="C612">
        <v>611</v>
      </c>
      <c r="D612" t="s">
        <v>181</v>
      </c>
      <c r="E612" s="2" t="s">
        <v>184</v>
      </c>
      <c r="F612" s="2" t="s">
        <v>184</v>
      </c>
      <c r="G612" s="2" t="s">
        <v>183</v>
      </c>
      <c r="H612" s="3" t="s">
        <v>183</v>
      </c>
      <c r="I612" s="2" t="s">
        <v>14</v>
      </c>
      <c r="J612" s="2" t="s">
        <v>15</v>
      </c>
      <c r="K612" s="8" t="s">
        <v>183</v>
      </c>
      <c r="L612" s="2" t="s">
        <v>162</v>
      </c>
      <c r="M612" s="2" t="s">
        <v>60</v>
      </c>
      <c r="N612" t="s">
        <v>187</v>
      </c>
      <c r="O612" s="2" t="s">
        <v>188</v>
      </c>
      <c r="P612" s="128">
        <v>-4.7818971038212483</v>
      </c>
      <c r="Q612" s="128" t="s">
        <v>203</v>
      </c>
      <c r="R612" s="6" t="s">
        <v>184</v>
      </c>
      <c r="S612" s="2" t="s">
        <v>184</v>
      </c>
      <c r="T612" s="2" t="s">
        <v>184</v>
      </c>
      <c r="U612">
        <v>35</v>
      </c>
      <c r="V612">
        <v>11</v>
      </c>
      <c r="W612">
        <v>2</v>
      </c>
      <c r="X612" t="s">
        <v>184</v>
      </c>
      <c r="Y612" s="2" t="s">
        <v>183</v>
      </c>
      <c r="Z612" s="2" t="s">
        <v>183</v>
      </c>
      <c r="AA612" s="2" t="s">
        <v>184</v>
      </c>
      <c r="AB612">
        <v>11</v>
      </c>
      <c r="AC612">
        <v>1</v>
      </c>
      <c r="AD612">
        <v>0</v>
      </c>
      <c r="AE612" s="2" t="s">
        <v>183</v>
      </c>
      <c r="AF612" s="2" t="s">
        <v>185</v>
      </c>
      <c r="AG612" s="2" t="s">
        <v>185</v>
      </c>
      <c r="AH612" t="s">
        <v>84</v>
      </c>
      <c r="AI612" s="8" t="s">
        <v>184</v>
      </c>
      <c r="AJ612" s="1" t="s">
        <v>184</v>
      </c>
    </row>
    <row r="613" spans="1:36" x14ac:dyDescent="0.3">
      <c r="A613" s="3" t="s">
        <v>7</v>
      </c>
      <c r="B613">
        <v>122828</v>
      </c>
      <c r="C613">
        <v>612</v>
      </c>
      <c r="D613" t="s">
        <v>181</v>
      </c>
      <c r="E613" s="2" t="s">
        <v>183</v>
      </c>
      <c r="F613" s="2" t="s">
        <v>183</v>
      </c>
      <c r="G613" s="2" t="s">
        <v>184</v>
      </c>
      <c r="H613" s="2" t="s">
        <v>183</v>
      </c>
      <c r="I613" s="2" t="s">
        <v>16</v>
      </c>
      <c r="J613" s="2" t="s">
        <v>13</v>
      </c>
      <c r="K613" s="8" t="s">
        <v>183</v>
      </c>
      <c r="L613" s="2" t="s">
        <v>61</v>
      </c>
      <c r="M613" s="2"/>
      <c r="N613" t="s">
        <v>186</v>
      </c>
      <c r="O613" s="3" t="s">
        <v>188</v>
      </c>
      <c r="P613" s="130">
        <v>-0.90508105630978963</v>
      </c>
      <c r="Q613" s="130" t="s">
        <v>203</v>
      </c>
      <c r="R613" s="7" t="s">
        <v>183</v>
      </c>
      <c r="S613" s="2" t="s">
        <v>183</v>
      </c>
      <c r="T613" s="2" t="s">
        <v>183</v>
      </c>
      <c r="U613">
        <v>0</v>
      </c>
      <c r="V613">
        <v>0</v>
      </c>
      <c r="W613">
        <v>1</v>
      </c>
      <c r="X613" t="s">
        <v>184</v>
      </c>
      <c r="Y613" s="2" t="s">
        <v>184</v>
      </c>
      <c r="Z613" s="2" t="s">
        <v>183</v>
      </c>
      <c r="AA613" s="2" t="s">
        <v>183</v>
      </c>
      <c r="AB613">
        <v>1</v>
      </c>
      <c r="AC613">
        <v>0</v>
      </c>
      <c r="AD613">
        <v>0</v>
      </c>
      <c r="AE613" s="2" t="s">
        <v>183</v>
      </c>
      <c r="AF613" s="2" t="s">
        <v>184</v>
      </c>
      <c r="AG613" s="2" t="s">
        <v>183</v>
      </c>
      <c r="AH613" t="s">
        <v>84</v>
      </c>
      <c r="AI613" t="s">
        <v>183</v>
      </c>
      <c r="AJ613" s="1" t="s">
        <v>183</v>
      </c>
    </row>
    <row r="614" spans="1:36" x14ac:dyDescent="0.3">
      <c r="A614" s="3" t="s">
        <v>7</v>
      </c>
      <c r="B614">
        <v>122873</v>
      </c>
      <c r="C614">
        <v>613</v>
      </c>
      <c r="D614" t="s">
        <v>181</v>
      </c>
      <c r="E614" s="2" t="s">
        <v>183</v>
      </c>
      <c r="F614" s="2" t="s">
        <v>184</v>
      </c>
      <c r="G614" s="2" t="s">
        <v>184</v>
      </c>
      <c r="H614" s="3" t="s">
        <v>183</v>
      </c>
      <c r="I614" s="2" t="s">
        <v>16</v>
      </c>
      <c r="J614" s="2" t="s">
        <v>17</v>
      </c>
      <c r="K614" s="8" t="s">
        <v>183</v>
      </c>
      <c r="L614" s="2" t="s">
        <v>60</v>
      </c>
      <c r="M614" s="2"/>
      <c r="N614" t="s">
        <v>186</v>
      </c>
      <c r="O614" s="3" t="s">
        <v>188</v>
      </c>
      <c r="P614" s="130">
        <v>-0.9201062657940775</v>
      </c>
      <c r="Q614" s="130" t="s">
        <v>203</v>
      </c>
      <c r="R614" s="7" t="s">
        <v>183</v>
      </c>
      <c r="S614" s="2" t="s">
        <v>184</v>
      </c>
      <c r="T614" s="2" t="s">
        <v>183</v>
      </c>
      <c r="U614">
        <v>79</v>
      </c>
      <c r="V614">
        <v>38</v>
      </c>
      <c r="W614">
        <v>46</v>
      </c>
      <c r="X614" t="s">
        <v>183</v>
      </c>
      <c r="Y614" s="2" t="s">
        <v>184</v>
      </c>
      <c r="Z614" s="2" t="s">
        <v>184</v>
      </c>
      <c r="AA614" s="2" t="s">
        <v>183</v>
      </c>
      <c r="AB614">
        <v>25</v>
      </c>
      <c r="AC614">
        <v>17</v>
      </c>
      <c r="AD614">
        <v>0</v>
      </c>
      <c r="AE614" s="2" t="s">
        <v>183</v>
      </c>
      <c r="AF614" s="2" t="s">
        <v>183</v>
      </c>
      <c r="AG614" s="2" t="s">
        <v>183</v>
      </c>
      <c r="AH614" t="s">
        <v>84</v>
      </c>
      <c r="AI614" s="8" t="s">
        <v>183</v>
      </c>
      <c r="AJ614" s="1" t="s">
        <v>184</v>
      </c>
    </row>
    <row r="615" spans="1:36" x14ac:dyDescent="0.3">
      <c r="A615" s="3" t="s">
        <v>7</v>
      </c>
      <c r="B615">
        <v>122876</v>
      </c>
      <c r="C615">
        <v>614</v>
      </c>
      <c r="D615" t="s">
        <v>181</v>
      </c>
      <c r="E615" s="2" t="s">
        <v>184</v>
      </c>
      <c r="F615" s="2" t="s">
        <v>184</v>
      </c>
      <c r="G615" s="2" t="s">
        <v>184</v>
      </c>
      <c r="H615" s="3" t="s">
        <v>183</v>
      </c>
      <c r="I615" s="2" t="s">
        <v>12</v>
      </c>
      <c r="J615" s="2" t="s">
        <v>17</v>
      </c>
      <c r="K615" s="8" t="s">
        <v>184</v>
      </c>
      <c r="L615" s="2" t="s">
        <v>60</v>
      </c>
      <c r="M615" s="2" t="s">
        <v>162</v>
      </c>
      <c r="N615" t="s">
        <v>187</v>
      </c>
      <c r="O615" s="2" t="s">
        <v>189</v>
      </c>
      <c r="P615" s="128">
        <v>-4.3478260869565215</v>
      </c>
      <c r="Q615" s="128" t="s">
        <v>203</v>
      </c>
      <c r="R615" s="7" t="s">
        <v>183</v>
      </c>
      <c r="S615" s="2" t="s">
        <v>184</v>
      </c>
      <c r="T615" s="2" t="s">
        <v>184</v>
      </c>
      <c r="U615">
        <v>0</v>
      </c>
      <c r="V615">
        <v>0</v>
      </c>
      <c r="W615">
        <v>17</v>
      </c>
      <c r="X615" t="s">
        <v>184</v>
      </c>
      <c r="Y615" s="2" t="s">
        <v>184</v>
      </c>
      <c r="Z615" s="2" t="s">
        <v>184</v>
      </c>
      <c r="AA615" s="2" t="s">
        <v>184</v>
      </c>
      <c r="AB615">
        <v>21</v>
      </c>
      <c r="AC615">
        <v>13</v>
      </c>
      <c r="AD615">
        <v>0</v>
      </c>
      <c r="AE615" s="2" t="s">
        <v>184</v>
      </c>
      <c r="AF615" s="2" t="s">
        <v>185</v>
      </c>
      <c r="AG615" s="2" t="s">
        <v>185</v>
      </c>
      <c r="AH615" t="s">
        <v>84</v>
      </c>
      <c r="AI615" t="s">
        <v>184</v>
      </c>
      <c r="AJ615" s="1" t="s">
        <v>184</v>
      </c>
    </row>
    <row r="616" spans="1:36" x14ac:dyDescent="0.3">
      <c r="A616" s="3" t="s">
        <v>7</v>
      </c>
      <c r="B616">
        <v>122887</v>
      </c>
      <c r="C616">
        <v>615</v>
      </c>
      <c r="D616" t="s">
        <v>181</v>
      </c>
      <c r="E616" s="2" t="s">
        <v>183</v>
      </c>
      <c r="F616" s="2" t="s">
        <v>184</v>
      </c>
      <c r="G616" s="2" t="s">
        <v>184</v>
      </c>
      <c r="H616" s="3" t="s">
        <v>183</v>
      </c>
      <c r="I616" s="2" t="s">
        <v>13</v>
      </c>
      <c r="J616" s="2" t="s">
        <v>15</v>
      </c>
      <c r="K616" s="8" t="s">
        <v>183</v>
      </c>
      <c r="L616" s="2" t="s">
        <v>60</v>
      </c>
      <c r="M616" s="2"/>
      <c r="N616" t="s">
        <v>186</v>
      </c>
      <c r="O616" s="3" t="s">
        <v>189</v>
      </c>
      <c r="P616" s="130">
        <v>0.32608695652173914</v>
      </c>
      <c r="Q616" s="130" t="s">
        <v>203</v>
      </c>
      <c r="R616" s="6" t="s">
        <v>185</v>
      </c>
      <c r="S616" s="2" t="s">
        <v>184</v>
      </c>
      <c r="T616" s="2" t="s">
        <v>184</v>
      </c>
      <c r="U616">
        <v>48</v>
      </c>
      <c r="V616">
        <v>30</v>
      </c>
      <c r="W616">
        <v>0</v>
      </c>
      <c r="X616" t="s">
        <v>183</v>
      </c>
      <c r="Y616" s="2" t="s">
        <v>184</v>
      </c>
      <c r="Z616" s="2" t="s">
        <v>184</v>
      </c>
      <c r="AA616" s="2" t="s">
        <v>184</v>
      </c>
      <c r="AB616">
        <v>12</v>
      </c>
      <c r="AC616">
        <v>1</v>
      </c>
      <c r="AD616">
        <v>0</v>
      </c>
      <c r="AE616" s="2" t="s">
        <v>184</v>
      </c>
      <c r="AF616" s="2" t="s">
        <v>184</v>
      </c>
      <c r="AG616" s="2" t="s">
        <v>184</v>
      </c>
      <c r="AH616" t="s">
        <v>86</v>
      </c>
      <c r="AI616" s="8" t="s">
        <v>183</v>
      </c>
      <c r="AJ616" s="1" t="s">
        <v>183</v>
      </c>
    </row>
    <row r="617" spans="1:36" x14ac:dyDescent="0.3">
      <c r="A617" s="3" t="s">
        <v>7</v>
      </c>
      <c r="B617">
        <v>122915</v>
      </c>
      <c r="C617">
        <v>616</v>
      </c>
      <c r="D617" t="s">
        <v>182</v>
      </c>
      <c r="E617" s="2" t="s">
        <v>183</v>
      </c>
      <c r="F617" s="2" t="s">
        <v>184</v>
      </c>
      <c r="G617" s="2" t="s">
        <v>184</v>
      </c>
      <c r="H617" s="2" t="s">
        <v>183</v>
      </c>
      <c r="I617" s="2" t="s">
        <v>16</v>
      </c>
      <c r="J617" s="2" t="s">
        <v>15</v>
      </c>
      <c r="K617" s="8" t="s">
        <v>183</v>
      </c>
      <c r="L617" s="2" t="s">
        <v>60</v>
      </c>
      <c r="M617" s="2"/>
      <c r="N617" t="s">
        <v>186</v>
      </c>
      <c r="O617" s="3" t="s">
        <v>189</v>
      </c>
      <c r="P617" s="130">
        <v>1.4732965009208103</v>
      </c>
      <c r="Q617" s="130" t="s">
        <v>203</v>
      </c>
      <c r="R617" s="6" t="s">
        <v>184</v>
      </c>
      <c r="S617" s="2" t="s">
        <v>184</v>
      </c>
      <c r="T617" s="2" t="s">
        <v>183</v>
      </c>
      <c r="U617">
        <v>42</v>
      </c>
      <c r="V617">
        <v>35</v>
      </c>
      <c r="W617">
        <v>43</v>
      </c>
      <c r="X617" t="s">
        <v>183</v>
      </c>
      <c r="Y617" s="2" t="s">
        <v>184</v>
      </c>
      <c r="Z617" s="2" t="s">
        <v>183</v>
      </c>
      <c r="AA617" s="2" t="s">
        <v>183</v>
      </c>
      <c r="AB617">
        <v>27</v>
      </c>
      <c r="AC617">
        <v>13</v>
      </c>
      <c r="AD617">
        <v>0</v>
      </c>
      <c r="AE617" s="2" t="s">
        <v>183</v>
      </c>
      <c r="AF617" s="2" t="s">
        <v>184</v>
      </c>
      <c r="AG617" s="2" t="s">
        <v>185</v>
      </c>
      <c r="AH617" t="s">
        <v>83</v>
      </c>
      <c r="AI617" s="8" t="s">
        <v>183</v>
      </c>
      <c r="AJ617" s="9" t="s">
        <v>183</v>
      </c>
    </row>
    <row r="618" spans="1:36" x14ac:dyDescent="0.3">
      <c r="A618" s="3" t="s">
        <v>7</v>
      </c>
      <c r="B618">
        <v>122948</v>
      </c>
      <c r="C618">
        <v>617</v>
      </c>
      <c r="D618" t="s">
        <v>182</v>
      </c>
      <c r="E618" s="2" t="s">
        <v>183</v>
      </c>
      <c r="F618" s="2" t="s">
        <v>184</v>
      </c>
      <c r="G618" s="2" t="s">
        <v>184</v>
      </c>
      <c r="H618" s="3" t="s">
        <v>183</v>
      </c>
      <c r="I618" s="2" t="s">
        <v>16</v>
      </c>
      <c r="J618" s="2" t="s">
        <v>16</v>
      </c>
      <c r="K618" s="8" t="s">
        <v>183</v>
      </c>
      <c r="L618" s="2" t="s">
        <v>60</v>
      </c>
      <c r="M618" s="2"/>
      <c r="N618" t="s">
        <v>186</v>
      </c>
      <c r="O618" s="2" t="s">
        <v>188</v>
      </c>
      <c r="P618" s="128">
        <v>-1.8880468022869297</v>
      </c>
      <c r="Q618" s="128" t="s">
        <v>203</v>
      </c>
      <c r="R618" s="7" t="s">
        <v>183</v>
      </c>
      <c r="S618" s="2" t="s">
        <v>184</v>
      </c>
      <c r="T618" s="2" t="s">
        <v>184</v>
      </c>
      <c r="U618">
        <v>35</v>
      </c>
      <c r="V618">
        <v>12</v>
      </c>
      <c r="W618">
        <v>39</v>
      </c>
      <c r="X618" t="s">
        <v>184</v>
      </c>
      <c r="Y618" s="2" t="s">
        <v>184</v>
      </c>
      <c r="Z618" s="2" t="s">
        <v>183</v>
      </c>
      <c r="AA618" s="2" t="s">
        <v>184</v>
      </c>
      <c r="AB618">
        <v>15</v>
      </c>
      <c r="AC618">
        <v>4</v>
      </c>
      <c r="AD618">
        <v>0</v>
      </c>
      <c r="AE618" s="2" t="s">
        <v>184</v>
      </c>
      <c r="AF618" s="2" t="s">
        <v>184</v>
      </c>
      <c r="AG618" s="2" t="s">
        <v>184</v>
      </c>
      <c r="AH618" t="s">
        <v>84</v>
      </c>
      <c r="AI618" s="8" t="s">
        <v>183</v>
      </c>
      <c r="AJ618" s="1" t="s">
        <v>183</v>
      </c>
    </row>
    <row r="619" spans="1:36" hidden="1" x14ac:dyDescent="0.3">
      <c r="A619" s="3" t="s">
        <v>7</v>
      </c>
      <c r="B619">
        <v>122968</v>
      </c>
      <c r="C619">
        <v>618</v>
      </c>
      <c r="D619" t="s">
        <v>181</v>
      </c>
      <c r="E619" s="2" t="s">
        <v>183</v>
      </c>
      <c r="F619" s="2" t="s">
        <v>183</v>
      </c>
      <c r="G619" s="2" t="s">
        <v>184</v>
      </c>
      <c r="H619" s="3" t="s">
        <v>183</v>
      </c>
      <c r="I619" s="2" t="s">
        <v>13</v>
      </c>
      <c r="J619" s="2" t="s">
        <v>15</v>
      </c>
      <c r="K619" s="8" t="s">
        <v>183</v>
      </c>
      <c r="L619" s="2" t="s">
        <v>61</v>
      </c>
      <c r="M619" s="2" t="s">
        <v>162</v>
      </c>
      <c r="N619" t="s">
        <v>186</v>
      </c>
      <c r="O619" s="3" t="s">
        <v>188</v>
      </c>
      <c r="P619" s="130">
        <v>-2.0443884338024221</v>
      </c>
      <c r="Q619" s="130" t="s">
        <v>201</v>
      </c>
      <c r="R619" s="6" t="s">
        <v>183</v>
      </c>
      <c r="S619" s="2" t="s">
        <v>183</v>
      </c>
      <c r="T619" s="2" t="s">
        <v>183</v>
      </c>
      <c r="U619">
        <v>0</v>
      </c>
      <c r="V619">
        <v>0</v>
      </c>
      <c r="W619">
        <v>0</v>
      </c>
      <c r="X619" t="s">
        <v>184</v>
      </c>
      <c r="Y619" s="2" t="s">
        <v>184</v>
      </c>
      <c r="Z619" s="2" t="s">
        <v>183</v>
      </c>
      <c r="AA619" s="2" t="s">
        <v>183</v>
      </c>
      <c r="AB619">
        <v>0</v>
      </c>
      <c r="AC619">
        <v>0</v>
      </c>
      <c r="AD619">
        <v>0</v>
      </c>
      <c r="AE619" s="2" t="s">
        <v>183</v>
      </c>
      <c r="AF619" s="2" t="s">
        <v>184</v>
      </c>
      <c r="AG619" s="2" t="s">
        <v>184</v>
      </c>
      <c r="AH619" t="s">
        <v>86</v>
      </c>
      <c r="AI619" t="s">
        <v>183</v>
      </c>
      <c r="AJ619" s="1" t="s">
        <v>184</v>
      </c>
    </row>
    <row r="620" spans="1:36" x14ac:dyDescent="0.3">
      <c r="A620" s="3" t="s">
        <v>7</v>
      </c>
      <c r="B620">
        <v>122970</v>
      </c>
      <c r="C620">
        <v>619</v>
      </c>
      <c r="D620" t="s">
        <v>182</v>
      </c>
      <c r="E620" s="2" t="s">
        <v>184</v>
      </c>
      <c r="F620" s="2" t="s">
        <v>184</v>
      </c>
      <c r="G620" s="2" t="s">
        <v>184</v>
      </c>
      <c r="H620" s="3" t="s">
        <v>184</v>
      </c>
      <c r="I620" s="2" t="s">
        <v>14</v>
      </c>
      <c r="J620" s="2" t="s">
        <v>15</v>
      </c>
      <c r="K620" s="8" t="s">
        <v>183</v>
      </c>
      <c r="L620" s="2" t="s">
        <v>61</v>
      </c>
      <c r="M620" s="2"/>
      <c r="N620" t="s">
        <v>187</v>
      </c>
      <c r="O620" s="3" t="s">
        <v>188</v>
      </c>
      <c r="P620" s="130">
        <v>-1.8915424916649657</v>
      </c>
      <c r="Q620" s="130" t="s">
        <v>203</v>
      </c>
      <c r="R620" s="6" t="s">
        <v>183</v>
      </c>
      <c r="S620" s="2" t="s">
        <v>184</v>
      </c>
      <c r="T620" s="2" t="s">
        <v>184</v>
      </c>
      <c r="U620">
        <v>0</v>
      </c>
      <c r="V620">
        <v>0</v>
      </c>
      <c r="W620">
        <v>0</v>
      </c>
      <c r="X620" t="s">
        <v>184</v>
      </c>
      <c r="Y620" s="2" t="s">
        <v>184</v>
      </c>
      <c r="Z620" s="2" t="s">
        <v>184</v>
      </c>
      <c r="AA620" s="2" t="s">
        <v>184</v>
      </c>
      <c r="AB620">
        <v>0</v>
      </c>
      <c r="AC620">
        <v>0</v>
      </c>
      <c r="AD620">
        <v>0</v>
      </c>
      <c r="AE620" s="2" t="s">
        <v>184</v>
      </c>
      <c r="AF620" s="2" t="s">
        <v>184</v>
      </c>
      <c r="AG620" s="2" t="s">
        <v>184</v>
      </c>
      <c r="AH620" t="s">
        <v>86</v>
      </c>
      <c r="AI620" t="s">
        <v>183</v>
      </c>
      <c r="AJ620" s="1" t="s">
        <v>184</v>
      </c>
    </row>
    <row r="621" spans="1:36" hidden="1" x14ac:dyDescent="0.3">
      <c r="A621" s="3" t="s">
        <v>7</v>
      </c>
      <c r="B621">
        <v>123182</v>
      </c>
      <c r="C621">
        <v>620</v>
      </c>
      <c r="D621" t="s">
        <v>182</v>
      </c>
      <c r="E621" s="2" t="s">
        <v>184</v>
      </c>
      <c r="F621" s="2" t="s">
        <v>184</v>
      </c>
      <c r="G621" s="2" t="s">
        <v>184</v>
      </c>
      <c r="H621" s="3" t="s">
        <v>184</v>
      </c>
      <c r="I621" s="2" t="s">
        <v>14</v>
      </c>
      <c r="J621" s="2" t="s">
        <v>14</v>
      </c>
      <c r="K621" s="8" t="s">
        <v>183</v>
      </c>
      <c r="L621" s="2" t="s">
        <v>60</v>
      </c>
      <c r="M621" s="2" t="s">
        <v>162</v>
      </c>
      <c r="N621" t="s">
        <v>187</v>
      </c>
      <c r="O621" s="3" t="s">
        <v>188</v>
      </c>
      <c r="P621" s="130">
        <v>-2.0510212729892361</v>
      </c>
      <c r="Q621" s="130" t="s">
        <v>201</v>
      </c>
      <c r="R621" s="7" t="s">
        <v>184</v>
      </c>
      <c r="S621" s="2" t="s">
        <v>183</v>
      </c>
      <c r="T621" s="2" t="s">
        <v>184</v>
      </c>
      <c r="U621">
        <v>0</v>
      </c>
      <c r="V621">
        <v>0</v>
      </c>
      <c r="W621">
        <v>1</v>
      </c>
      <c r="X621" t="s">
        <v>184</v>
      </c>
      <c r="Y621" s="2" t="s">
        <v>183</v>
      </c>
      <c r="Z621" s="2" t="s">
        <v>184</v>
      </c>
      <c r="AA621" s="2" t="s">
        <v>184</v>
      </c>
      <c r="AB621">
        <v>3</v>
      </c>
      <c r="AC621">
        <v>1</v>
      </c>
      <c r="AD621">
        <v>0</v>
      </c>
      <c r="AE621" s="2" t="s">
        <v>184</v>
      </c>
      <c r="AF621" s="2" t="s">
        <v>184</v>
      </c>
      <c r="AG621" s="2" t="s">
        <v>184</v>
      </c>
      <c r="AH621" t="s">
        <v>86</v>
      </c>
      <c r="AI621" t="s">
        <v>183</v>
      </c>
      <c r="AJ621" s="1" t="s">
        <v>184</v>
      </c>
    </row>
    <row r="622" spans="1:36" x14ac:dyDescent="0.3">
      <c r="A622" s="3" t="s">
        <v>7</v>
      </c>
      <c r="B622">
        <v>123193</v>
      </c>
      <c r="C622">
        <v>621</v>
      </c>
      <c r="D622" t="s">
        <v>182</v>
      </c>
      <c r="E622" s="2" t="s">
        <v>183</v>
      </c>
      <c r="F622" s="2" t="s">
        <v>183</v>
      </c>
      <c r="G622" s="2" t="s">
        <v>183</v>
      </c>
      <c r="H622" s="3" t="s">
        <v>183</v>
      </c>
      <c r="I622" s="2" t="s">
        <v>13</v>
      </c>
      <c r="J622" s="2" t="s">
        <v>16</v>
      </c>
      <c r="K622" s="8" t="s">
        <v>183</v>
      </c>
      <c r="L622" s="2" t="s">
        <v>60</v>
      </c>
      <c r="M622" s="2"/>
      <c r="N622" t="s">
        <v>186</v>
      </c>
      <c r="O622" s="2" t="s">
        <v>189</v>
      </c>
      <c r="P622" s="128">
        <v>-0.60403951425155722</v>
      </c>
      <c r="Q622" s="128" t="s">
        <v>203</v>
      </c>
      <c r="R622" s="7" t="s">
        <v>184</v>
      </c>
      <c r="S622" s="2" t="s">
        <v>183</v>
      </c>
      <c r="T622" s="2" t="s">
        <v>183</v>
      </c>
      <c r="U622">
        <v>56</v>
      </c>
      <c r="V622">
        <v>12</v>
      </c>
      <c r="W622">
        <v>21</v>
      </c>
      <c r="X622" t="s">
        <v>184</v>
      </c>
      <c r="Y622" s="2" t="s">
        <v>184</v>
      </c>
      <c r="Z622" s="2" t="s">
        <v>183</v>
      </c>
      <c r="AA622" s="2" t="s">
        <v>183</v>
      </c>
      <c r="AB622">
        <v>7</v>
      </c>
      <c r="AC622">
        <v>1</v>
      </c>
      <c r="AD622">
        <v>0</v>
      </c>
      <c r="AE622" s="2" t="s">
        <v>184</v>
      </c>
      <c r="AF622" s="2" t="s">
        <v>184</v>
      </c>
      <c r="AG622" s="2" t="s">
        <v>185</v>
      </c>
      <c r="AH622" t="s">
        <v>84</v>
      </c>
      <c r="AI622" s="8" t="s">
        <v>183</v>
      </c>
      <c r="AJ622" s="9" t="s">
        <v>184</v>
      </c>
    </row>
    <row r="623" spans="1:36" x14ac:dyDescent="0.3">
      <c r="A623" s="2" t="s">
        <v>8</v>
      </c>
      <c r="B623">
        <v>123225</v>
      </c>
      <c r="C623">
        <v>622</v>
      </c>
      <c r="D623" t="s">
        <v>182</v>
      </c>
      <c r="E623" s="2" t="s">
        <v>184</v>
      </c>
      <c r="F623" s="2" t="s">
        <v>184</v>
      </c>
      <c r="G623" s="2" t="s">
        <v>184</v>
      </c>
      <c r="H623" s="3" t="s">
        <v>183</v>
      </c>
      <c r="I623" s="2" t="s">
        <v>12</v>
      </c>
      <c r="J623" s="2" t="s">
        <v>15</v>
      </c>
      <c r="K623" s="8" t="s">
        <v>184</v>
      </c>
      <c r="L623" s="2" t="s">
        <v>162</v>
      </c>
      <c r="M623" s="2" t="s">
        <v>60</v>
      </c>
      <c r="N623" t="s">
        <v>187</v>
      </c>
      <c r="O623" s="2" t="s">
        <v>189</v>
      </c>
      <c r="P623" s="128">
        <v>-2.4736981032467287</v>
      </c>
      <c r="Q623" s="128" t="s">
        <v>203</v>
      </c>
      <c r="R623" s="6" t="s">
        <v>183</v>
      </c>
      <c r="S623" s="2" t="s">
        <v>184</v>
      </c>
      <c r="T623" s="2" t="s">
        <v>184</v>
      </c>
      <c r="U623">
        <v>40</v>
      </c>
      <c r="V623">
        <v>3</v>
      </c>
      <c r="W623">
        <v>4</v>
      </c>
      <c r="X623" t="s">
        <v>184</v>
      </c>
      <c r="Y623" s="2" t="s">
        <v>184</v>
      </c>
      <c r="Z623" s="2" t="s">
        <v>183</v>
      </c>
      <c r="AA623" s="2" t="s">
        <v>184</v>
      </c>
      <c r="AB623">
        <v>1</v>
      </c>
      <c r="AC623">
        <v>0</v>
      </c>
      <c r="AD623">
        <v>0</v>
      </c>
      <c r="AE623" s="2" t="s">
        <v>184</v>
      </c>
      <c r="AF623" s="2" t="s">
        <v>184</v>
      </c>
      <c r="AG623" s="2" t="s">
        <v>184</v>
      </c>
      <c r="AH623" t="s">
        <v>86</v>
      </c>
      <c r="AI623" s="8" t="s">
        <v>183</v>
      </c>
      <c r="AJ623" s="9" t="s">
        <v>184</v>
      </c>
    </row>
    <row r="624" spans="1:36" x14ac:dyDescent="0.3">
      <c r="A624" s="3" t="s">
        <v>7</v>
      </c>
      <c r="B624">
        <v>123253</v>
      </c>
      <c r="C624">
        <v>623</v>
      </c>
      <c r="D624" t="s">
        <v>182</v>
      </c>
      <c r="E624" s="2" t="s">
        <v>184</v>
      </c>
      <c r="F624" s="2" t="s">
        <v>184</v>
      </c>
      <c r="G624" s="2" t="s">
        <v>184</v>
      </c>
      <c r="H624" s="3" t="s">
        <v>183</v>
      </c>
      <c r="I624" s="2" t="s">
        <v>16</v>
      </c>
      <c r="J624" s="2" t="s">
        <v>14</v>
      </c>
      <c r="K624" s="8" t="s">
        <v>184</v>
      </c>
      <c r="L624" s="2" t="s">
        <v>162</v>
      </c>
      <c r="M624" s="2" t="s">
        <v>60</v>
      </c>
      <c r="N624" t="s">
        <v>187</v>
      </c>
      <c r="O624" s="2" t="s">
        <v>188</v>
      </c>
      <c r="P624" s="128">
        <v>-3.017391304347826</v>
      </c>
      <c r="Q624" s="128" t="s">
        <v>203</v>
      </c>
      <c r="R624" s="6" t="s">
        <v>183</v>
      </c>
      <c r="S624" s="2" t="s">
        <v>184</v>
      </c>
      <c r="T624" s="2" t="s">
        <v>184</v>
      </c>
      <c r="U624">
        <v>49</v>
      </c>
      <c r="V624">
        <v>17</v>
      </c>
      <c r="W624">
        <v>15</v>
      </c>
      <c r="X624" t="s">
        <v>184</v>
      </c>
      <c r="Y624" s="2" t="s">
        <v>184</v>
      </c>
      <c r="Z624" s="2" t="s">
        <v>184</v>
      </c>
      <c r="AA624" s="2" t="s">
        <v>184</v>
      </c>
      <c r="AB624">
        <v>11</v>
      </c>
      <c r="AC624">
        <v>4</v>
      </c>
      <c r="AD624">
        <v>0</v>
      </c>
      <c r="AE624" s="2" t="s">
        <v>184</v>
      </c>
      <c r="AF624" s="2" t="s">
        <v>185</v>
      </c>
      <c r="AG624" s="2" t="s">
        <v>185</v>
      </c>
      <c r="AH624" t="s">
        <v>83</v>
      </c>
      <c r="AI624" s="8" t="s">
        <v>184</v>
      </c>
      <c r="AJ624" s="1" t="s">
        <v>184</v>
      </c>
    </row>
    <row r="625" spans="1:36" x14ac:dyDescent="0.3">
      <c r="A625" s="3" t="s">
        <v>7</v>
      </c>
      <c r="B625">
        <v>123332</v>
      </c>
      <c r="C625">
        <v>624</v>
      </c>
      <c r="D625" t="s">
        <v>181</v>
      </c>
      <c r="E625" s="2" t="s">
        <v>184</v>
      </c>
      <c r="F625" s="2" t="s">
        <v>184</v>
      </c>
      <c r="G625" s="2" t="s">
        <v>184</v>
      </c>
      <c r="H625" s="3" t="s">
        <v>183</v>
      </c>
      <c r="I625" s="2" t="s">
        <v>13</v>
      </c>
      <c r="J625" s="2" t="s">
        <v>16</v>
      </c>
      <c r="K625" s="8" t="s">
        <v>183</v>
      </c>
      <c r="L625" s="2"/>
      <c r="M625" s="2" t="s">
        <v>60</v>
      </c>
      <c r="N625" t="s">
        <v>187</v>
      </c>
      <c r="O625" s="2" t="s">
        <v>189</v>
      </c>
      <c r="P625" s="128">
        <v>-1.2177182085648905</v>
      </c>
      <c r="Q625" s="128" t="s">
        <v>203</v>
      </c>
      <c r="R625" s="6" t="s">
        <v>185</v>
      </c>
      <c r="S625" s="2" t="s">
        <v>183</v>
      </c>
      <c r="T625" s="2" t="s">
        <v>184</v>
      </c>
      <c r="U625">
        <v>23</v>
      </c>
      <c r="V625">
        <v>19</v>
      </c>
      <c r="W625">
        <v>13</v>
      </c>
      <c r="X625" t="s">
        <v>183</v>
      </c>
      <c r="Y625" s="2" t="s">
        <v>184</v>
      </c>
      <c r="Z625" s="2" t="s">
        <v>184</v>
      </c>
      <c r="AA625" s="2" t="s">
        <v>184</v>
      </c>
      <c r="AB625">
        <v>7</v>
      </c>
      <c r="AC625">
        <v>4</v>
      </c>
      <c r="AD625">
        <v>0</v>
      </c>
      <c r="AE625" s="2" t="s">
        <v>183</v>
      </c>
      <c r="AF625" s="2" t="s">
        <v>185</v>
      </c>
      <c r="AG625" s="2" t="s">
        <v>185</v>
      </c>
      <c r="AH625" t="s">
        <v>84</v>
      </c>
      <c r="AI625" s="8" t="s">
        <v>184</v>
      </c>
      <c r="AJ625" s="1" t="s">
        <v>184</v>
      </c>
    </row>
    <row r="626" spans="1:36" x14ac:dyDescent="0.3">
      <c r="A626" s="3" t="s">
        <v>7</v>
      </c>
      <c r="B626">
        <v>123421</v>
      </c>
      <c r="C626">
        <v>625</v>
      </c>
      <c r="D626" t="s">
        <v>182</v>
      </c>
      <c r="E626" s="2" t="s">
        <v>184</v>
      </c>
      <c r="F626" s="2" t="s">
        <v>184</v>
      </c>
      <c r="G626" s="2" t="s">
        <v>184</v>
      </c>
      <c r="H626" s="3" t="s">
        <v>183</v>
      </c>
      <c r="I626" s="2" t="s">
        <v>13</v>
      </c>
      <c r="J626" s="2" t="s">
        <v>12</v>
      </c>
      <c r="K626" s="8" t="s">
        <v>183</v>
      </c>
      <c r="L626" s="2" t="s">
        <v>60</v>
      </c>
      <c r="M626" s="2"/>
      <c r="N626" t="s">
        <v>187</v>
      </c>
      <c r="O626" s="2" t="s">
        <v>188</v>
      </c>
      <c r="P626" s="128">
        <v>-0.47865975269246108</v>
      </c>
      <c r="Q626" s="128" t="s">
        <v>203</v>
      </c>
      <c r="R626" s="7" t="s">
        <v>183</v>
      </c>
      <c r="S626" s="2" t="s">
        <v>183</v>
      </c>
      <c r="T626" s="2" t="s">
        <v>184</v>
      </c>
      <c r="U626">
        <v>0</v>
      </c>
      <c r="V626">
        <v>0</v>
      </c>
      <c r="W626">
        <v>9</v>
      </c>
      <c r="X626" t="s">
        <v>184</v>
      </c>
      <c r="Y626" s="2" t="s">
        <v>184</v>
      </c>
      <c r="Z626" s="2" t="s">
        <v>183</v>
      </c>
      <c r="AA626" s="2" t="s">
        <v>184</v>
      </c>
      <c r="AB626">
        <v>7</v>
      </c>
      <c r="AC626">
        <v>8</v>
      </c>
      <c r="AD626">
        <v>2</v>
      </c>
      <c r="AE626" s="2" t="s">
        <v>183</v>
      </c>
      <c r="AF626" s="2" t="s">
        <v>185</v>
      </c>
      <c r="AG626" s="2" t="s">
        <v>185</v>
      </c>
      <c r="AH626" t="s">
        <v>84</v>
      </c>
      <c r="AI626" t="s">
        <v>184</v>
      </c>
      <c r="AJ626" s="1" t="s">
        <v>184</v>
      </c>
    </row>
    <row r="627" spans="1:36" x14ac:dyDescent="0.3">
      <c r="A627" s="3" t="s">
        <v>7</v>
      </c>
      <c r="B627">
        <v>123422</v>
      </c>
      <c r="C627">
        <v>626</v>
      </c>
      <c r="D627" t="s">
        <v>181</v>
      </c>
      <c r="E627" s="2" t="s">
        <v>184</v>
      </c>
      <c r="F627" s="2" t="s">
        <v>184</v>
      </c>
      <c r="G627" s="2" t="s">
        <v>184</v>
      </c>
      <c r="H627" s="3" t="s">
        <v>183</v>
      </c>
      <c r="I627" s="2" t="s">
        <v>12</v>
      </c>
      <c r="J627" s="2" t="s">
        <v>16</v>
      </c>
      <c r="K627" s="8" t="s">
        <v>183</v>
      </c>
      <c r="L627" s="2" t="s">
        <v>162</v>
      </c>
      <c r="M627" s="2" t="s">
        <v>60</v>
      </c>
      <c r="N627" t="s">
        <v>187</v>
      </c>
      <c r="O627" s="2" t="s">
        <v>189</v>
      </c>
      <c r="P627" s="128">
        <v>-4.251386321626617</v>
      </c>
      <c r="Q627" s="128" t="s">
        <v>203</v>
      </c>
      <c r="R627" s="6" t="s">
        <v>183</v>
      </c>
      <c r="S627" s="2" t="s">
        <v>183</v>
      </c>
      <c r="T627" s="2" t="s">
        <v>184</v>
      </c>
      <c r="U627">
        <v>22</v>
      </c>
      <c r="V627">
        <v>21</v>
      </c>
      <c r="W627">
        <v>0</v>
      </c>
      <c r="X627" t="s">
        <v>184</v>
      </c>
      <c r="Y627" s="2" t="s">
        <v>184</v>
      </c>
      <c r="Z627" s="2" t="s">
        <v>184</v>
      </c>
      <c r="AA627" s="2" t="s">
        <v>183</v>
      </c>
      <c r="AB627">
        <v>5</v>
      </c>
      <c r="AC627">
        <v>0</v>
      </c>
      <c r="AD627">
        <v>0</v>
      </c>
      <c r="AE627" s="2" t="s">
        <v>184</v>
      </c>
      <c r="AF627" s="2" t="s">
        <v>184</v>
      </c>
      <c r="AG627" s="2" t="s">
        <v>185</v>
      </c>
      <c r="AH627" t="s">
        <v>85</v>
      </c>
      <c r="AI627" s="8" t="s">
        <v>184</v>
      </c>
      <c r="AJ627" s="1" t="s">
        <v>184</v>
      </c>
    </row>
    <row r="628" spans="1:36" x14ac:dyDescent="0.3">
      <c r="A628" s="3" t="s">
        <v>7</v>
      </c>
      <c r="B628">
        <v>123466</v>
      </c>
      <c r="C628">
        <v>627</v>
      </c>
      <c r="D628" t="s">
        <v>181</v>
      </c>
      <c r="E628" s="2" t="s">
        <v>183</v>
      </c>
      <c r="F628" s="2" t="s">
        <v>184</v>
      </c>
      <c r="G628" s="2" t="s">
        <v>184</v>
      </c>
      <c r="H628" s="3" t="s">
        <v>183</v>
      </c>
      <c r="I628" s="2" t="s">
        <v>12</v>
      </c>
      <c r="J628" s="2" t="s">
        <v>15</v>
      </c>
      <c r="K628" s="8" t="s">
        <v>183</v>
      </c>
      <c r="L628" s="2" t="s">
        <v>60</v>
      </c>
      <c r="M628" s="2"/>
      <c r="N628" t="s">
        <v>187</v>
      </c>
      <c r="O628" s="3" t="s">
        <v>189</v>
      </c>
      <c r="P628" s="130">
        <v>-1.030063480656366</v>
      </c>
      <c r="Q628" s="130" t="s">
        <v>203</v>
      </c>
      <c r="R628" s="7" t="s">
        <v>183</v>
      </c>
      <c r="S628" s="2" t="s">
        <v>184</v>
      </c>
      <c r="T628" s="2" t="s">
        <v>184</v>
      </c>
      <c r="U628">
        <v>0</v>
      </c>
      <c r="V628">
        <v>0</v>
      </c>
      <c r="W628">
        <v>5</v>
      </c>
      <c r="X628" t="s">
        <v>183</v>
      </c>
      <c r="Y628" s="2" t="s">
        <v>184</v>
      </c>
      <c r="Z628" s="2" t="s">
        <v>184</v>
      </c>
      <c r="AA628" s="2" t="s">
        <v>184</v>
      </c>
      <c r="AB628">
        <v>7</v>
      </c>
      <c r="AC628">
        <v>3</v>
      </c>
      <c r="AD628">
        <v>0</v>
      </c>
      <c r="AE628" s="2" t="s">
        <v>184</v>
      </c>
      <c r="AF628" s="2" t="s">
        <v>184</v>
      </c>
      <c r="AG628" s="2" t="s">
        <v>184</v>
      </c>
      <c r="AH628" t="s">
        <v>86</v>
      </c>
      <c r="AI628" t="s">
        <v>183</v>
      </c>
      <c r="AJ628" s="1" t="s">
        <v>184</v>
      </c>
    </row>
    <row r="629" spans="1:36" x14ac:dyDescent="0.3">
      <c r="A629" s="2" t="s">
        <v>8</v>
      </c>
      <c r="B629">
        <v>123472</v>
      </c>
      <c r="C629">
        <v>628</v>
      </c>
      <c r="D629" t="s">
        <v>181</v>
      </c>
      <c r="E629" s="2" t="s">
        <v>183</v>
      </c>
      <c r="F629" s="2" t="s">
        <v>183</v>
      </c>
      <c r="G629" s="2" t="s">
        <v>184</v>
      </c>
      <c r="H629" s="2" t="s">
        <v>183</v>
      </c>
      <c r="I629" s="2" t="s">
        <v>14</v>
      </c>
      <c r="J629" s="2" t="s">
        <v>15</v>
      </c>
      <c r="K629" s="8" t="s">
        <v>183</v>
      </c>
      <c r="L629" s="2" t="s">
        <v>60</v>
      </c>
      <c r="M629" s="2"/>
      <c r="N629" t="s">
        <v>186</v>
      </c>
      <c r="O629" s="3" t="s">
        <v>189</v>
      </c>
      <c r="P629" s="130">
        <v>0.2229654403567447</v>
      </c>
      <c r="Q629" s="130" t="s">
        <v>203</v>
      </c>
      <c r="R629" s="6" t="s">
        <v>184</v>
      </c>
      <c r="S629" s="2" t="s">
        <v>183</v>
      </c>
      <c r="T629" s="2" t="s">
        <v>183</v>
      </c>
      <c r="U629">
        <v>41</v>
      </c>
      <c r="V629">
        <v>17</v>
      </c>
      <c r="W629">
        <v>26</v>
      </c>
      <c r="X629" t="s">
        <v>184</v>
      </c>
      <c r="Y629" s="2" t="s">
        <v>184</v>
      </c>
      <c r="Z629" s="2" t="s">
        <v>183</v>
      </c>
      <c r="AA629" s="2" t="s">
        <v>183</v>
      </c>
      <c r="AB629">
        <v>22</v>
      </c>
      <c r="AC629">
        <v>3</v>
      </c>
      <c r="AD629">
        <v>0</v>
      </c>
      <c r="AE629" s="2" t="s">
        <v>184</v>
      </c>
      <c r="AF629" s="2" t="s">
        <v>184</v>
      </c>
      <c r="AG629" s="2" t="s">
        <v>183</v>
      </c>
      <c r="AH629" t="s">
        <v>86</v>
      </c>
      <c r="AI629" s="8" t="s">
        <v>183</v>
      </c>
      <c r="AJ629" s="1" t="s">
        <v>184</v>
      </c>
    </row>
    <row r="630" spans="1:36" x14ac:dyDescent="0.3">
      <c r="A630" s="3" t="s">
        <v>7</v>
      </c>
      <c r="B630">
        <v>123484</v>
      </c>
      <c r="C630">
        <v>629</v>
      </c>
      <c r="D630" t="s">
        <v>181</v>
      </c>
      <c r="E630" s="2" t="s">
        <v>183</v>
      </c>
      <c r="F630" s="2" t="s">
        <v>183</v>
      </c>
      <c r="G630" s="2" t="s">
        <v>183</v>
      </c>
      <c r="H630" s="3" t="s">
        <v>183</v>
      </c>
      <c r="I630" s="2" t="s">
        <v>15</v>
      </c>
      <c r="J630" s="2" t="s">
        <v>15</v>
      </c>
      <c r="K630" s="8" t="s">
        <v>183</v>
      </c>
      <c r="L630" s="2" t="s">
        <v>60</v>
      </c>
      <c r="M630" s="2" t="s">
        <v>162</v>
      </c>
      <c r="N630" t="s">
        <v>187</v>
      </c>
      <c r="O630" s="2" t="s">
        <v>189</v>
      </c>
      <c r="P630" s="128">
        <v>-3.7868162692847123</v>
      </c>
      <c r="Q630" s="128" t="s">
        <v>203</v>
      </c>
      <c r="R630" s="7" t="s">
        <v>183</v>
      </c>
      <c r="S630" s="2" t="s">
        <v>183</v>
      </c>
      <c r="T630" s="2" t="s">
        <v>184</v>
      </c>
      <c r="U630">
        <v>50</v>
      </c>
      <c r="V630">
        <v>26</v>
      </c>
      <c r="W630">
        <v>38</v>
      </c>
      <c r="X630" t="s">
        <v>183</v>
      </c>
      <c r="Y630" s="2" t="s">
        <v>184</v>
      </c>
      <c r="Z630" s="2" t="s">
        <v>184</v>
      </c>
      <c r="AA630" s="2" t="s">
        <v>183</v>
      </c>
      <c r="AB630">
        <v>33</v>
      </c>
      <c r="AC630">
        <v>12</v>
      </c>
      <c r="AD630">
        <v>0</v>
      </c>
      <c r="AE630" s="2" t="s">
        <v>184</v>
      </c>
      <c r="AF630" s="2" t="s">
        <v>183</v>
      </c>
      <c r="AG630" s="2" t="s">
        <v>184</v>
      </c>
      <c r="AH630" t="s">
        <v>83</v>
      </c>
      <c r="AI630" t="s">
        <v>183</v>
      </c>
      <c r="AJ630" s="1" t="s">
        <v>183</v>
      </c>
    </row>
    <row r="631" spans="1:36" x14ac:dyDescent="0.3">
      <c r="A631" s="3" t="s">
        <v>7</v>
      </c>
      <c r="B631">
        <v>123579</v>
      </c>
      <c r="C631">
        <v>630</v>
      </c>
      <c r="D631" t="s">
        <v>181</v>
      </c>
      <c r="E631" s="2" t="s">
        <v>184</v>
      </c>
      <c r="F631" s="2" t="s">
        <v>184</v>
      </c>
      <c r="G631" s="2" t="s">
        <v>184</v>
      </c>
      <c r="H631" s="3" t="s">
        <v>183</v>
      </c>
      <c r="I631" s="2" t="s">
        <v>16</v>
      </c>
      <c r="J631" s="2" t="s">
        <v>12</v>
      </c>
      <c r="K631" s="8" t="s">
        <v>183</v>
      </c>
      <c r="L631" s="2"/>
      <c r="M631" s="2" t="s">
        <v>60</v>
      </c>
      <c r="N631" t="s">
        <v>186</v>
      </c>
      <c r="O631" s="3" t="s">
        <v>188</v>
      </c>
      <c r="P631" s="130">
        <v>-0.89186176142697882</v>
      </c>
      <c r="Q631" s="130" t="s">
        <v>203</v>
      </c>
      <c r="R631" s="7" t="s">
        <v>183</v>
      </c>
      <c r="S631" s="2" t="s">
        <v>184</v>
      </c>
      <c r="T631" s="2" t="s">
        <v>184</v>
      </c>
      <c r="U631">
        <v>61</v>
      </c>
      <c r="V631">
        <v>0</v>
      </c>
      <c r="W631">
        <v>19</v>
      </c>
      <c r="X631" t="s">
        <v>184</v>
      </c>
      <c r="Y631" s="2" t="s">
        <v>184</v>
      </c>
      <c r="Z631" s="2" t="s">
        <v>183</v>
      </c>
      <c r="AA631" s="2" t="s">
        <v>184</v>
      </c>
      <c r="AB631">
        <v>1</v>
      </c>
      <c r="AC631">
        <v>0</v>
      </c>
      <c r="AD631">
        <v>0</v>
      </c>
      <c r="AE631" s="2" t="s">
        <v>183</v>
      </c>
      <c r="AF631" s="2" t="s">
        <v>185</v>
      </c>
      <c r="AG631" s="2" t="s">
        <v>185</v>
      </c>
      <c r="AH631" t="s">
        <v>83</v>
      </c>
      <c r="AI631" s="8" t="s">
        <v>184</v>
      </c>
      <c r="AJ631" s="1" t="s">
        <v>184</v>
      </c>
    </row>
    <row r="632" spans="1:36" x14ac:dyDescent="0.3">
      <c r="A632" s="3" t="s">
        <v>7</v>
      </c>
      <c r="B632">
        <v>123587</v>
      </c>
      <c r="C632">
        <v>631</v>
      </c>
      <c r="D632" t="s">
        <v>181</v>
      </c>
      <c r="E632" s="2" t="s">
        <v>184</v>
      </c>
      <c r="F632" s="2" t="s">
        <v>184</v>
      </c>
      <c r="G632" s="2" t="s">
        <v>184</v>
      </c>
      <c r="H632" s="3" t="s">
        <v>183</v>
      </c>
      <c r="I632" s="2" t="s">
        <v>12</v>
      </c>
      <c r="J632" s="2" t="s">
        <v>16</v>
      </c>
      <c r="K632" s="8" t="s">
        <v>183</v>
      </c>
      <c r="L632" s="2" t="s">
        <v>60</v>
      </c>
      <c r="M632" s="2"/>
      <c r="N632" t="s">
        <v>187</v>
      </c>
      <c r="O632" s="3" t="s">
        <v>189</v>
      </c>
      <c r="P632" s="130">
        <v>-0.48851978505129462</v>
      </c>
      <c r="Q632" s="130" t="s">
        <v>203</v>
      </c>
      <c r="R632" s="7" t="s">
        <v>183</v>
      </c>
      <c r="S632" s="2" t="s">
        <v>184</v>
      </c>
      <c r="T632" s="2" t="s">
        <v>184</v>
      </c>
      <c r="U632">
        <v>43</v>
      </c>
      <c r="V632">
        <v>18</v>
      </c>
      <c r="W632">
        <v>20</v>
      </c>
      <c r="X632" t="s">
        <v>184</v>
      </c>
      <c r="Y632" s="2" t="s">
        <v>184</v>
      </c>
      <c r="Z632" s="2" t="s">
        <v>184</v>
      </c>
      <c r="AA632" s="2" t="s">
        <v>184</v>
      </c>
      <c r="AB632">
        <v>8</v>
      </c>
      <c r="AC632">
        <v>1</v>
      </c>
      <c r="AD632">
        <v>0</v>
      </c>
      <c r="AE632" s="2" t="s">
        <v>184</v>
      </c>
      <c r="AF632" s="2" t="s">
        <v>185</v>
      </c>
      <c r="AG632" s="2" t="s">
        <v>185</v>
      </c>
      <c r="AH632" t="s">
        <v>84</v>
      </c>
      <c r="AI632" s="8" t="s">
        <v>184</v>
      </c>
      <c r="AJ632" s="1" t="s">
        <v>184</v>
      </c>
    </row>
    <row r="633" spans="1:36" hidden="1" x14ac:dyDescent="0.3">
      <c r="A633" s="3" t="s">
        <v>7</v>
      </c>
      <c r="B633">
        <v>123593</v>
      </c>
      <c r="C633">
        <v>632</v>
      </c>
      <c r="D633" t="s">
        <v>182</v>
      </c>
      <c r="E633" s="2" t="s">
        <v>183</v>
      </c>
      <c r="F633" s="2" t="s">
        <v>184</v>
      </c>
      <c r="G633" s="2" t="s">
        <v>184</v>
      </c>
      <c r="H633" s="3" t="s">
        <v>183</v>
      </c>
      <c r="I633" s="2" t="s">
        <v>16</v>
      </c>
      <c r="J633" s="2" t="s">
        <v>15</v>
      </c>
      <c r="K633" s="8" t="s">
        <v>183</v>
      </c>
      <c r="L633" s="2"/>
      <c r="M633" s="2" t="s">
        <v>60</v>
      </c>
      <c r="N633" t="s">
        <v>186</v>
      </c>
      <c r="O633" s="3" t="s">
        <v>188</v>
      </c>
      <c r="P633" s="130">
        <v>-8.1078341947907168E-2</v>
      </c>
      <c r="Q633" s="130" t="s">
        <v>201</v>
      </c>
      <c r="R633" s="6" t="s">
        <v>183</v>
      </c>
      <c r="S633" s="2" t="s">
        <v>184</v>
      </c>
      <c r="T633" s="2" t="s">
        <v>184</v>
      </c>
      <c r="U633">
        <v>62</v>
      </c>
      <c r="V633">
        <v>0</v>
      </c>
      <c r="W633">
        <v>8</v>
      </c>
      <c r="X633" t="s">
        <v>184</v>
      </c>
      <c r="Y633" s="2" t="s">
        <v>184</v>
      </c>
      <c r="Z633" s="2" t="s">
        <v>184</v>
      </c>
      <c r="AA633" s="2" t="s">
        <v>184</v>
      </c>
      <c r="AB633">
        <v>15</v>
      </c>
      <c r="AC633">
        <v>4</v>
      </c>
      <c r="AD633">
        <v>0</v>
      </c>
      <c r="AE633" s="2" t="s">
        <v>184</v>
      </c>
      <c r="AF633" s="2" t="s">
        <v>184</v>
      </c>
      <c r="AG633" s="2" t="s">
        <v>184</v>
      </c>
      <c r="AH633" t="s">
        <v>84</v>
      </c>
      <c r="AI633" s="8" t="s">
        <v>183</v>
      </c>
      <c r="AJ633" s="1" t="s">
        <v>183</v>
      </c>
    </row>
    <row r="634" spans="1:36" hidden="1" x14ac:dyDescent="0.3">
      <c r="A634" s="3" t="s">
        <v>7</v>
      </c>
      <c r="B634">
        <v>123595</v>
      </c>
      <c r="C634">
        <v>633</v>
      </c>
      <c r="D634" t="s">
        <v>181</v>
      </c>
      <c r="E634" s="2" t="s">
        <v>183</v>
      </c>
      <c r="F634" s="2" t="s">
        <v>184</v>
      </c>
      <c r="G634" s="2" t="s">
        <v>184</v>
      </c>
      <c r="H634" s="3" t="s">
        <v>183</v>
      </c>
      <c r="I634" s="2" t="s">
        <v>17</v>
      </c>
      <c r="J634" s="2" t="s">
        <v>15</v>
      </c>
      <c r="K634" s="8" t="s">
        <v>183</v>
      </c>
      <c r="L634" s="2"/>
      <c r="M634" s="2" t="s">
        <v>60</v>
      </c>
      <c r="N634" t="s">
        <v>186</v>
      </c>
      <c r="O634" s="3" t="s">
        <v>188</v>
      </c>
      <c r="P634" s="130">
        <v>-0.68916590655721088</v>
      </c>
      <c r="Q634" s="130" t="s">
        <v>201</v>
      </c>
      <c r="R634" s="6" t="s">
        <v>183</v>
      </c>
      <c r="S634" s="2" t="s">
        <v>183</v>
      </c>
      <c r="T634" s="2" t="s">
        <v>183</v>
      </c>
      <c r="U634">
        <v>56</v>
      </c>
      <c r="V634">
        <v>0</v>
      </c>
      <c r="W634">
        <v>21</v>
      </c>
      <c r="X634" t="s">
        <v>184</v>
      </c>
      <c r="Y634" s="2" t="s">
        <v>184</v>
      </c>
      <c r="Z634" s="2" t="s">
        <v>184</v>
      </c>
      <c r="AA634" s="2" t="s">
        <v>183</v>
      </c>
      <c r="AB634">
        <v>14</v>
      </c>
      <c r="AC634">
        <v>6</v>
      </c>
      <c r="AD634">
        <v>0</v>
      </c>
      <c r="AE634" s="2" t="s">
        <v>183</v>
      </c>
      <c r="AF634" s="2" t="s">
        <v>184</v>
      </c>
      <c r="AG634" s="2" t="s">
        <v>184</v>
      </c>
      <c r="AH634" t="s">
        <v>86</v>
      </c>
      <c r="AI634" s="8" t="s">
        <v>183</v>
      </c>
      <c r="AJ634" s="9" t="s">
        <v>183</v>
      </c>
    </row>
    <row r="635" spans="1:36" x14ac:dyDescent="0.3">
      <c r="A635" s="3" t="s">
        <v>7</v>
      </c>
      <c r="B635">
        <v>123596</v>
      </c>
      <c r="C635">
        <v>634</v>
      </c>
      <c r="D635" t="s">
        <v>181</v>
      </c>
      <c r="E635" s="2" t="s">
        <v>184</v>
      </c>
      <c r="F635" s="2" t="s">
        <v>184</v>
      </c>
      <c r="G635" s="2" t="s">
        <v>184</v>
      </c>
      <c r="H635" s="3" t="s">
        <v>183</v>
      </c>
      <c r="I635" s="2" t="s">
        <v>16</v>
      </c>
      <c r="J635" s="2" t="s">
        <v>12</v>
      </c>
      <c r="K635" s="8" t="s">
        <v>183</v>
      </c>
      <c r="L635" s="2" t="s">
        <v>61</v>
      </c>
      <c r="M635" s="2"/>
      <c r="N635" t="s">
        <v>186</v>
      </c>
      <c r="O635" s="3" t="s">
        <v>188</v>
      </c>
      <c r="P635" s="130">
        <v>-0.32413099362914943</v>
      </c>
      <c r="Q635" s="130" t="s">
        <v>203</v>
      </c>
      <c r="R635" s="6" t="s">
        <v>185</v>
      </c>
      <c r="S635" s="2" t="s">
        <v>184</v>
      </c>
      <c r="T635" s="2" t="s">
        <v>184</v>
      </c>
      <c r="U635">
        <v>34</v>
      </c>
      <c r="V635">
        <v>0</v>
      </c>
      <c r="W635">
        <v>14</v>
      </c>
      <c r="X635" t="s">
        <v>184</v>
      </c>
      <c r="Y635" s="2" t="s">
        <v>184</v>
      </c>
      <c r="Z635" s="2" t="s">
        <v>184</v>
      </c>
      <c r="AA635" s="2" t="s">
        <v>184</v>
      </c>
      <c r="AB635">
        <v>4</v>
      </c>
      <c r="AC635">
        <v>0</v>
      </c>
      <c r="AD635">
        <v>0</v>
      </c>
      <c r="AE635" s="2" t="s">
        <v>184</v>
      </c>
      <c r="AF635" s="2" t="s">
        <v>184</v>
      </c>
      <c r="AG635" s="2" t="s">
        <v>185</v>
      </c>
      <c r="AH635" t="s">
        <v>84</v>
      </c>
      <c r="AI635" s="8" t="s">
        <v>183</v>
      </c>
      <c r="AJ635" s="1" t="s">
        <v>183</v>
      </c>
    </row>
    <row r="636" spans="1:36" x14ac:dyDescent="0.3">
      <c r="A636" s="3" t="s">
        <v>7</v>
      </c>
      <c r="B636">
        <v>123602</v>
      </c>
      <c r="C636">
        <v>635</v>
      </c>
      <c r="D636" t="s">
        <v>182</v>
      </c>
      <c r="E636" s="2" t="s">
        <v>183</v>
      </c>
      <c r="F636" s="2" t="s">
        <v>183</v>
      </c>
      <c r="G636" s="2" t="s">
        <v>184</v>
      </c>
      <c r="H636" s="3" t="s">
        <v>183</v>
      </c>
      <c r="I636" s="2" t="s">
        <v>17</v>
      </c>
      <c r="J636" s="2" t="s">
        <v>12</v>
      </c>
      <c r="K636" s="8" t="s">
        <v>183</v>
      </c>
      <c r="L636" s="2"/>
      <c r="M636" s="2" t="s">
        <v>60</v>
      </c>
      <c r="N636" t="s">
        <v>186</v>
      </c>
      <c r="O636" s="2" t="s">
        <v>188</v>
      </c>
      <c r="P636" s="128">
        <v>-1.8688701830257162</v>
      </c>
      <c r="Q636" s="128" t="s">
        <v>203</v>
      </c>
      <c r="R636" s="7" t="s">
        <v>183</v>
      </c>
      <c r="S636" s="2" t="s">
        <v>184</v>
      </c>
      <c r="T636" s="2" t="s">
        <v>184</v>
      </c>
      <c r="U636">
        <v>10</v>
      </c>
      <c r="V636">
        <v>0</v>
      </c>
      <c r="W636">
        <v>5</v>
      </c>
      <c r="X636" t="s">
        <v>184</v>
      </c>
      <c r="Y636" s="2" t="s">
        <v>184</v>
      </c>
      <c r="Z636" s="2" t="s">
        <v>184</v>
      </c>
      <c r="AA636" s="2" t="s">
        <v>184</v>
      </c>
      <c r="AB636">
        <v>0</v>
      </c>
      <c r="AC636">
        <v>0</v>
      </c>
      <c r="AD636">
        <v>0</v>
      </c>
      <c r="AE636" s="2" t="s">
        <v>184</v>
      </c>
      <c r="AF636" s="2" t="s">
        <v>184</v>
      </c>
      <c r="AG636" s="2" t="s">
        <v>184</v>
      </c>
      <c r="AH636" t="s">
        <v>86</v>
      </c>
      <c r="AI636" s="8" t="s">
        <v>183</v>
      </c>
      <c r="AJ636" s="9" t="s">
        <v>184</v>
      </c>
    </row>
    <row r="637" spans="1:36" hidden="1" x14ac:dyDescent="0.3">
      <c r="A637" s="3" t="s">
        <v>7</v>
      </c>
      <c r="B637">
        <v>123715</v>
      </c>
      <c r="C637">
        <v>636</v>
      </c>
      <c r="D637" t="s">
        <v>182</v>
      </c>
      <c r="E637" s="2" t="s">
        <v>184</v>
      </c>
      <c r="F637" s="2" t="s">
        <v>184</v>
      </c>
      <c r="G637" s="2" t="s">
        <v>183</v>
      </c>
      <c r="H637" s="3" t="s">
        <v>183</v>
      </c>
      <c r="I637" s="2" t="s">
        <v>16</v>
      </c>
      <c r="J637" s="2" t="s">
        <v>17</v>
      </c>
      <c r="K637" s="8" t="s">
        <v>183</v>
      </c>
      <c r="L637" s="2" t="s">
        <v>162</v>
      </c>
      <c r="M637" s="2" t="s">
        <v>60</v>
      </c>
      <c r="N637" t="s">
        <v>187</v>
      </c>
      <c r="O637" s="2" t="s">
        <v>188</v>
      </c>
      <c r="P637" s="128">
        <v>-2.0551597111143423</v>
      </c>
      <c r="Q637" s="128" t="s">
        <v>201</v>
      </c>
      <c r="R637" s="7" t="s">
        <v>183</v>
      </c>
      <c r="S637" s="2" t="s">
        <v>184</v>
      </c>
      <c r="T637" s="2" t="s">
        <v>183</v>
      </c>
      <c r="U637">
        <v>11</v>
      </c>
      <c r="V637">
        <v>25</v>
      </c>
      <c r="W637">
        <v>7</v>
      </c>
      <c r="X637" t="s">
        <v>183</v>
      </c>
      <c r="Y637" s="2" t="s">
        <v>184</v>
      </c>
      <c r="Z637" s="2" t="s">
        <v>184</v>
      </c>
      <c r="AA637" s="2" t="s">
        <v>184</v>
      </c>
      <c r="AB637">
        <v>5</v>
      </c>
      <c r="AC637">
        <v>3</v>
      </c>
      <c r="AD637">
        <v>1</v>
      </c>
      <c r="AE637" s="2" t="s">
        <v>183</v>
      </c>
      <c r="AF637" s="2" t="s">
        <v>184</v>
      </c>
      <c r="AG637" s="2" t="s">
        <v>184</v>
      </c>
      <c r="AH637" t="s">
        <v>84</v>
      </c>
      <c r="AI637" s="8" t="s">
        <v>183</v>
      </c>
      <c r="AJ637" s="9" t="s">
        <v>184</v>
      </c>
    </row>
    <row r="638" spans="1:36" hidden="1" x14ac:dyDescent="0.3">
      <c r="A638" s="3" t="s">
        <v>7</v>
      </c>
      <c r="B638">
        <v>123728</v>
      </c>
      <c r="C638">
        <v>637</v>
      </c>
      <c r="D638" t="s">
        <v>181</v>
      </c>
      <c r="E638" s="2" t="s">
        <v>183</v>
      </c>
      <c r="F638" s="2" t="s">
        <v>184</v>
      </c>
      <c r="G638" s="2" t="s">
        <v>184</v>
      </c>
      <c r="H638" s="3" t="s">
        <v>183</v>
      </c>
      <c r="I638" s="2" t="s">
        <v>13</v>
      </c>
      <c r="J638" s="2" t="s">
        <v>12</v>
      </c>
      <c r="K638" s="8" t="s">
        <v>183</v>
      </c>
      <c r="L638" s="2"/>
      <c r="M638" s="2" t="s">
        <v>60</v>
      </c>
      <c r="N638" t="s">
        <v>186</v>
      </c>
      <c r="O638" s="2" t="s">
        <v>188</v>
      </c>
      <c r="P638" s="128">
        <v>1.1243150928627339</v>
      </c>
      <c r="Q638" s="128" t="s">
        <v>201</v>
      </c>
      <c r="R638" s="6" t="s">
        <v>183</v>
      </c>
      <c r="S638" s="2" t="s">
        <v>183</v>
      </c>
      <c r="T638" s="2" t="s">
        <v>183</v>
      </c>
      <c r="U638">
        <v>12</v>
      </c>
      <c r="V638">
        <v>0</v>
      </c>
      <c r="W638">
        <v>3</v>
      </c>
      <c r="X638" t="s">
        <v>184</v>
      </c>
      <c r="Y638" s="2" t="s">
        <v>184</v>
      </c>
      <c r="Z638" s="2" t="s">
        <v>183</v>
      </c>
      <c r="AA638" s="2" t="s">
        <v>184</v>
      </c>
      <c r="AB638">
        <v>0</v>
      </c>
      <c r="AC638">
        <v>0</v>
      </c>
      <c r="AD638">
        <v>0</v>
      </c>
      <c r="AE638" s="2" t="s">
        <v>183</v>
      </c>
      <c r="AF638" s="2" t="s">
        <v>184</v>
      </c>
      <c r="AG638" s="2" t="s">
        <v>184</v>
      </c>
      <c r="AH638" t="s">
        <v>84</v>
      </c>
      <c r="AI638" s="8" t="s">
        <v>183</v>
      </c>
      <c r="AJ638" s="9" t="s">
        <v>183</v>
      </c>
    </row>
    <row r="639" spans="1:36" x14ac:dyDescent="0.3">
      <c r="A639" s="3" t="s">
        <v>7</v>
      </c>
      <c r="B639">
        <v>123843</v>
      </c>
      <c r="C639">
        <v>638</v>
      </c>
      <c r="D639" t="s">
        <v>181</v>
      </c>
      <c r="E639" s="2" t="s">
        <v>184</v>
      </c>
      <c r="F639" s="2" t="s">
        <v>184</v>
      </c>
      <c r="G639" s="2" t="s">
        <v>184</v>
      </c>
      <c r="H639" s="3" t="s">
        <v>183</v>
      </c>
      <c r="I639" s="2" t="s">
        <v>16</v>
      </c>
      <c r="J639" s="2" t="s">
        <v>12</v>
      </c>
      <c r="K639" s="8" t="s">
        <v>183</v>
      </c>
      <c r="L639" s="2" t="s">
        <v>60</v>
      </c>
      <c r="M639" s="2"/>
      <c r="N639" t="s">
        <v>187</v>
      </c>
      <c r="O639" s="3" t="s">
        <v>189</v>
      </c>
      <c r="P639" s="130">
        <v>-0.50195615265372406</v>
      </c>
      <c r="Q639" s="130" t="s">
        <v>203</v>
      </c>
      <c r="R639" s="7" t="s">
        <v>185</v>
      </c>
      <c r="S639" s="2" t="s">
        <v>184</v>
      </c>
      <c r="T639" s="2" t="s">
        <v>184</v>
      </c>
      <c r="U639">
        <v>36</v>
      </c>
      <c r="V639">
        <v>9</v>
      </c>
      <c r="W639">
        <v>33</v>
      </c>
      <c r="X639" t="s">
        <v>184</v>
      </c>
      <c r="Y639" s="2" t="s">
        <v>184</v>
      </c>
      <c r="Z639" s="2" t="s">
        <v>184</v>
      </c>
      <c r="AA639" s="2" t="s">
        <v>184</v>
      </c>
      <c r="AB639">
        <v>6</v>
      </c>
      <c r="AC639">
        <v>0</v>
      </c>
      <c r="AD639">
        <v>0</v>
      </c>
      <c r="AE639" s="2" t="s">
        <v>184</v>
      </c>
      <c r="AF639" s="2" t="s">
        <v>185</v>
      </c>
      <c r="AG639" s="2" t="s">
        <v>185</v>
      </c>
      <c r="AH639" t="s">
        <v>84</v>
      </c>
      <c r="AI639" s="8" t="s">
        <v>184</v>
      </c>
      <c r="AJ639" s="1" t="s">
        <v>184</v>
      </c>
    </row>
    <row r="640" spans="1:36" x14ac:dyDescent="0.3">
      <c r="A640" s="3" t="s">
        <v>7</v>
      </c>
      <c r="B640">
        <v>123870</v>
      </c>
      <c r="C640">
        <v>639</v>
      </c>
      <c r="D640" t="s">
        <v>181</v>
      </c>
      <c r="E640" s="2" t="s">
        <v>184</v>
      </c>
      <c r="F640" s="2" t="s">
        <v>184</v>
      </c>
      <c r="G640" s="2" t="s">
        <v>184</v>
      </c>
      <c r="H640" s="3" t="s">
        <v>183</v>
      </c>
      <c r="I640" s="2" t="s">
        <v>13</v>
      </c>
      <c r="J640" s="2" t="s">
        <v>17</v>
      </c>
      <c r="K640" s="8" t="s">
        <v>183</v>
      </c>
      <c r="L640" s="2" t="s">
        <v>60</v>
      </c>
      <c r="M640" s="2"/>
      <c r="N640" t="s">
        <v>186</v>
      </c>
      <c r="O640" s="2" t="s">
        <v>188</v>
      </c>
      <c r="P640" s="128">
        <v>0.42167644880050142</v>
      </c>
      <c r="Q640" s="128" t="s">
        <v>203</v>
      </c>
      <c r="R640" s="7" t="s">
        <v>183</v>
      </c>
      <c r="S640" s="2" t="s">
        <v>183</v>
      </c>
      <c r="T640" s="2" t="s">
        <v>184</v>
      </c>
      <c r="U640">
        <v>1</v>
      </c>
      <c r="V640">
        <v>0</v>
      </c>
      <c r="W640">
        <v>10</v>
      </c>
      <c r="X640" t="s">
        <v>184</v>
      </c>
      <c r="Y640" s="2" t="s">
        <v>184</v>
      </c>
      <c r="Z640" s="2" t="s">
        <v>183</v>
      </c>
      <c r="AA640" s="2" t="s">
        <v>183</v>
      </c>
      <c r="AB640">
        <v>10</v>
      </c>
      <c r="AC640">
        <v>3</v>
      </c>
      <c r="AD640">
        <v>0</v>
      </c>
      <c r="AE640" s="2" t="s">
        <v>184</v>
      </c>
      <c r="AF640" s="2" t="s">
        <v>184</v>
      </c>
      <c r="AG640" s="2" t="s">
        <v>184</v>
      </c>
      <c r="AH640" t="s">
        <v>86</v>
      </c>
      <c r="AI640" t="s">
        <v>183</v>
      </c>
      <c r="AJ640" s="1" t="s">
        <v>183</v>
      </c>
    </row>
    <row r="641" spans="1:36" x14ac:dyDescent="0.3">
      <c r="A641" s="3" t="s">
        <v>7</v>
      </c>
      <c r="B641">
        <v>123937</v>
      </c>
      <c r="C641">
        <v>640</v>
      </c>
      <c r="D641" t="s">
        <v>181</v>
      </c>
      <c r="E641" s="2" t="s">
        <v>184</v>
      </c>
      <c r="F641" s="2" t="s">
        <v>184</v>
      </c>
      <c r="G641" s="2" t="s">
        <v>184</v>
      </c>
      <c r="H641" s="3" t="s">
        <v>183</v>
      </c>
      <c r="I641" s="2" t="s">
        <v>12</v>
      </c>
      <c r="J641" s="2" t="s">
        <v>15</v>
      </c>
      <c r="K641" s="8" t="s">
        <v>183</v>
      </c>
      <c r="L641" s="2" t="s">
        <v>162</v>
      </c>
      <c r="M641" s="2" t="s">
        <v>60</v>
      </c>
      <c r="N641" t="s">
        <v>186</v>
      </c>
      <c r="O641" s="2" t="s">
        <v>188</v>
      </c>
      <c r="P641" s="128">
        <v>-2.2451202144592441</v>
      </c>
      <c r="Q641" s="128" t="s">
        <v>203</v>
      </c>
      <c r="R641" s="7" t="s">
        <v>183</v>
      </c>
      <c r="S641" s="2" t="s">
        <v>184</v>
      </c>
      <c r="T641" s="2" t="s">
        <v>184</v>
      </c>
      <c r="U641">
        <v>27</v>
      </c>
      <c r="V641">
        <v>0</v>
      </c>
      <c r="W641">
        <v>16</v>
      </c>
      <c r="X641" t="s">
        <v>184</v>
      </c>
      <c r="Y641" s="2" t="s">
        <v>184</v>
      </c>
      <c r="Z641" s="2" t="s">
        <v>184</v>
      </c>
      <c r="AA641" s="2" t="s">
        <v>184</v>
      </c>
      <c r="AB641">
        <v>11</v>
      </c>
      <c r="AC641">
        <v>2</v>
      </c>
      <c r="AD641">
        <v>0</v>
      </c>
      <c r="AE641" s="2" t="s">
        <v>184</v>
      </c>
      <c r="AF641" s="2" t="s">
        <v>184</v>
      </c>
      <c r="AG641" s="2" t="s">
        <v>184</v>
      </c>
      <c r="AH641" t="s">
        <v>86</v>
      </c>
      <c r="AI641" t="s">
        <v>183</v>
      </c>
      <c r="AJ641" s="1" t="s">
        <v>184</v>
      </c>
    </row>
    <row r="642" spans="1:36" hidden="1" x14ac:dyDescent="0.3">
      <c r="A642" s="3" t="s">
        <v>7</v>
      </c>
      <c r="B642">
        <v>123963</v>
      </c>
      <c r="C642">
        <v>641</v>
      </c>
      <c r="D642" t="s">
        <v>181</v>
      </c>
      <c r="E642" s="2" t="s">
        <v>184</v>
      </c>
      <c r="F642" s="2" t="s">
        <v>184</v>
      </c>
      <c r="G642" s="2" t="s">
        <v>184</v>
      </c>
      <c r="H642" s="3" t="s">
        <v>185</v>
      </c>
      <c r="I642" s="2" t="s">
        <v>14</v>
      </c>
      <c r="J642" s="2" t="s">
        <v>16</v>
      </c>
      <c r="K642" s="8" t="s">
        <v>183</v>
      </c>
      <c r="L642" s="2" t="s">
        <v>60</v>
      </c>
      <c r="M642" s="2"/>
      <c r="N642" t="s">
        <v>186</v>
      </c>
      <c r="O642" s="2" t="s">
        <v>188</v>
      </c>
      <c r="P642" s="128">
        <v>-0.14255167498218102</v>
      </c>
      <c r="Q642" s="128" t="s">
        <v>201</v>
      </c>
      <c r="R642" s="7" t="s">
        <v>185</v>
      </c>
      <c r="S642" s="2" t="s">
        <v>184</v>
      </c>
      <c r="T642" s="2" t="s">
        <v>183</v>
      </c>
      <c r="U642">
        <v>39</v>
      </c>
      <c r="V642">
        <v>13</v>
      </c>
      <c r="W642">
        <v>31</v>
      </c>
      <c r="X642" t="s">
        <v>184</v>
      </c>
      <c r="Y642" s="2" t="s">
        <v>184</v>
      </c>
      <c r="Z642" s="2" t="s">
        <v>184</v>
      </c>
      <c r="AA642" s="2" t="s">
        <v>184</v>
      </c>
      <c r="AB642">
        <v>6</v>
      </c>
      <c r="AC642">
        <v>0</v>
      </c>
      <c r="AD642">
        <v>0</v>
      </c>
      <c r="AE642" s="2" t="s">
        <v>184</v>
      </c>
      <c r="AF642" s="2" t="s">
        <v>184</v>
      </c>
      <c r="AG642" s="2" t="s">
        <v>184</v>
      </c>
      <c r="AH642" t="s">
        <v>86</v>
      </c>
      <c r="AI642" s="8" t="s">
        <v>183</v>
      </c>
      <c r="AJ642" s="9" t="s">
        <v>183</v>
      </c>
    </row>
    <row r="643" spans="1:36" x14ac:dyDescent="0.3">
      <c r="A643" s="3" t="s">
        <v>7</v>
      </c>
      <c r="B643">
        <v>123964</v>
      </c>
      <c r="C643">
        <v>642</v>
      </c>
      <c r="D643" t="s">
        <v>181</v>
      </c>
      <c r="E643" s="2" t="s">
        <v>183</v>
      </c>
      <c r="F643" s="2" t="s">
        <v>184</v>
      </c>
      <c r="G643" s="2" t="s">
        <v>184</v>
      </c>
      <c r="H643" s="3" t="s">
        <v>183</v>
      </c>
      <c r="I643" s="2" t="s">
        <v>12</v>
      </c>
      <c r="J643" s="2" t="s">
        <v>16</v>
      </c>
      <c r="K643" s="8" t="s">
        <v>183</v>
      </c>
      <c r="L643" s="2" t="s">
        <v>60</v>
      </c>
      <c r="M643" s="2"/>
      <c r="N643" t="s">
        <v>187</v>
      </c>
      <c r="O643" s="2" t="s">
        <v>189</v>
      </c>
      <c r="P643" s="128">
        <v>0.11325740892216699</v>
      </c>
      <c r="Q643" s="128" t="s">
        <v>203</v>
      </c>
      <c r="R643" s="7" t="s">
        <v>183</v>
      </c>
      <c r="S643" s="2" t="s">
        <v>184</v>
      </c>
      <c r="T643" s="2" t="s">
        <v>184</v>
      </c>
      <c r="U643">
        <v>28</v>
      </c>
      <c r="V643">
        <v>12</v>
      </c>
      <c r="W643">
        <v>31</v>
      </c>
      <c r="X643" t="s">
        <v>184</v>
      </c>
      <c r="Y643" s="2" t="s">
        <v>184</v>
      </c>
      <c r="Z643" s="2" t="s">
        <v>183</v>
      </c>
      <c r="AA643" s="2" t="s">
        <v>183</v>
      </c>
      <c r="AB643">
        <v>6</v>
      </c>
      <c r="AC643">
        <v>0</v>
      </c>
      <c r="AD643">
        <v>0</v>
      </c>
      <c r="AE643" s="2" t="s">
        <v>184</v>
      </c>
      <c r="AF643" s="2" t="s">
        <v>184</v>
      </c>
      <c r="AG643" s="2" t="s">
        <v>184</v>
      </c>
      <c r="AH643" t="s">
        <v>86</v>
      </c>
      <c r="AI643" s="8" t="s">
        <v>183</v>
      </c>
      <c r="AJ643" s="9" t="s">
        <v>184</v>
      </c>
    </row>
    <row r="644" spans="1:36" hidden="1" x14ac:dyDescent="0.3">
      <c r="A644" s="3" t="s">
        <v>7</v>
      </c>
      <c r="B644">
        <v>123971</v>
      </c>
      <c r="C644">
        <v>643</v>
      </c>
      <c r="D644" t="s">
        <v>182</v>
      </c>
      <c r="E644" s="2" t="s">
        <v>183</v>
      </c>
      <c r="F644" s="2" t="s">
        <v>184</v>
      </c>
      <c r="G644" s="2" t="s">
        <v>184</v>
      </c>
      <c r="H644" s="3" t="s">
        <v>183</v>
      </c>
      <c r="I644" s="2" t="s">
        <v>16</v>
      </c>
      <c r="J644" s="2" t="s">
        <v>16</v>
      </c>
      <c r="K644" s="8" t="s">
        <v>183</v>
      </c>
      <c r="L644" s="2" t="s">
        <v>60</v>
      </c>
      <c r="M644" s="2"/>
      <c r="N644" t="s">
        <v>186</v>
      </c>
      <c r="O644" s="2" t="s">
        <v>189</v>
      </c>
      <c r="P644" s="128">
        <v>-0.63311583435622443</v>
      </c>
      <c r="Q644" s="128" t="s">
        <v>201</v>
      </c>
      <c r="R644" s="7" t="s">
        <v>183</v>
      </c>
      <c r="S644" s="2" t="s">
        <v>184</v>
      </c>
      <c r="T644" s="2" t="s">
        <v>183</v>
      </c>
      <c r="U644">
        <v>40</v>
      </c>
      <c r="V644">
        <v>18</v>
      </c>
      <c r="W644">
        <v>22</v>
      </c>
      <c r="X644" t="s">
        <v>184</v>
      </c>
      <c r="Y644" s="2" t="s">
        <v>184</v>
      </c>
      <c r="Z644" s="2" t="s">
        <v>184</v>
      </c>
      <c r="AA644" s="2" t="s">
        <v>184</v>
      </c>
      <c r="AB644">
        <v>13</v>
      </c>
      <c r="AC644">
        <v>3</v>
      </c>
      <c r="AD644">
        <v>0</v>
      </c>
      <c r="AE644" s="2" t="s">
        <v>183</v>
      </c>
      <c r="AF644" s="2" t="s">
        <v>184</v>
      </c>
      <c r="AG644" s="2" t="s">
        <v>184</v>
      </c>
      <c r="AH644" t="s">
        <v>84</v>
      </c>
      <c r="AI644" s="8" t="s">
        <v>183</v>
      </c>
      <c r="AJ644" s="9" t="s">
        <v>183</v>
      </c>
    </row>
    <row r="645" spans="1:36" x14ac:dyDescent="0.3">
      <c r="A645" s="3" t="s">
        <v>7</v>
      </c>
      <c r="B645">
        <v>123983</v>
      </c>
      <c r="C645">
        <v>644</v>
      </c>
      <c r="D645" t="s">
        <v>181</v>
      </c>
      <c r="E645" s="2" t="s">
        <v>184</v>
      </c>
      <c r="F645" s="2" t="s">
        <v>184</v>
      </c>
      <c r="G645" s="2" t="s">
        <v>183</v>
      </c>
      <c r="H645" s="3" t="s">
        <v>183</v>
      </c>
      <c r="I645" s="2" t="s">
        <v>16</v>
      </c>
      <c r="J645" s="2" t="s">
        <v>13</v>
      </c>
      <c r="K645" s="8" t="s">
        <v>183</v>
      </c>
      <c r="L645" s="2"/>
      <c r="M645" s="2" t="s">
        <v>60</v>
      </c>
      <c r="N645" t="s">
        <v>187</v>
      </c>
      <c r="O645" s="3" t="s">
        <v>189</v>
      </c>
      <c r="P645" s="130">
        <v>-0.90480499071384346</v>
      </c>
      <c r="Q645" s="130" t="s">
        <v>203</v>
      </c>
      <c r="R645" s="7" t="s">
        <v>183</v>
      </c>
      <c r="S645" s="2" t="s">
        <v>184</v>
      </c>
      <c r="T645" s="2" t="s">
        <v>183</v>
      </c>
      <c r="U645">
        <v>25</v>
      </c>
      <c r="V645">
        <v>0</v>
      </c>
      <c r="W645">
        <v>28</v>
      </c>
      <c r="X645" t="s">
        <v>183</v>
      </c>
      <c r="Y645" s="2" t="s">
        <v>183</v>
      </c>
      <c r="Z645" s="2" t="s">
        <v>183</v>
      </c>
      <c r="AA645" s="2" t="s">
        <v>184</v>
      </c>
      <c r="AB645">
        <v>0</v>
      </c>
      <c r="AC645">
        <v>0</v>
      </c>
      <c r="AD645">
        <v>0</v>
      </c>
      <c r="AE645" s="2" t="s">
        <v>184</v>
      </c>
      <c r="AF645" s="2" t="s">
        <v>183</v>
      </c>
      <c r="AG645" s="2" t="s">
        <v>184</v>
      </c>
      <c r="AH645" t="s">
        <v>84</v>
      </c>
      <c r="AI645" s="8" t="s">
        <v>183</v>
      </c>
      <c r="AJ645" s="9" t="s">
        <v>183</v>
      </c>
    </row>
    <row r="646" spans="1:36" x14ac:dyDescent="0.3">
      <c r="A646" s="3" t="s">
        <v>7</v>
      </c>
      <c r="B646">
        <v>123986</v>
      </c>
      <c r="C646">
        <v>645</v>
      </c>
      <c r="D646" t="s">
        <v>181</v>
      </c>
      <c r="E646" s="2" t="s">
        <v>183</v>
      </c>
      <c r="F646" s="2" t="s">
        <v>184</v>
      </c>
      <c r="G646" s="2" t="s">
        <v>184</v>
      </c>
      <c r="H646" s="3" t="s">
        <v>183</v>
      </c>
      <c r="I646" s="2" t="s">
        <v>16</v>
      </c>
      <c r="J646" s="2" t="s">
        <v>13</v>
      </c>
      <c r="K646" s="8" t="s">
        <v>183</v>
      </c>
      <c r="L646" s="2"/>
      <c r="M646" s="2" t="s">
        <v>60</v>
      </c>
      <c r="N646" t="s">
        <v>187</v>
      </c>
      <c r="O646" s="3" t="s">
        <v>188</v>
      </c>
      <c r="P646" s="130">
        <v>-1.8381827706081242</v>
      </c>
      <c r="Q646" s="130" t="s">
        <v>203</v>
      </c>
      <c r="R646" s="7" t="s">
        <v>183</v>
      </c>
      <c r="S646" s="2" t="s">
        <v>184</v>
      </c>
      <c r="T646" s="2" t="s">
        <v>183</v>
      </c>
      <c r="U646">
        <v>25</v>
      </c>
      <c r="V646">
        <v>9</v>
      </c>
      <c r="W646">
        <v>19</v>
      </c>
      <c r="X646" t="s">
        <v>184</v>
      </c>
      <c r="Y646" s="2" t="s">
        <v>184</v>
      </c>
      <c r="Z646" s="2" t="s">
        <v>183</v>
      </c>
      <c r="AA646" s="2" t="s">
        <v>183</v>
      </c>
      <c r="AB646">
        <v>1</v>
      </c>
      <c r="AC646">
        <v>0</v>
      </c>
      <c r="AD646">
        <v>0</v>
      </c>
      <c r="AE646" s="2" t="s">
        <v>183</v>
      </c>
      <c r="AF646" s="2" t="s">
        <v>184</v>
      </c>
      <c r="AG646" s="2" t="s">
        <v>184</v>
      </c>
      <c r="AH646" t="s">
        <v>84</v>
      </c>
      <c r="AI646" s="8" t="s">
        <v>183</v>
      </c>
      <c r="AJ646" s="9" t="s">
        <v>184</v>
      </c>
    </row>
    <row r="647" spans="1:36" x14ac:dyDescent="0.3">
      <c r="A647" s="3" t="s">
        <v>7</v>
      </c>
      <c r="B647">
        <v>124010</v>
      </c>
      <c r="C647">
        <v>646</v>
      </c>
      <c r="D647" t="s">
        <v>182</v>
      </c>
      <c r="E647" s="2" t="s">
        <v>183</v>
      </c>
      <c r="F647" s="2" t="s">
        <v>183</v>
      </c>
      <c r="G647" s="2" t="s">
        <v>184</v>
      </c>
      <c r="H647" s="3" t="s">
        <v>183</v>
      </c>
      <c r="I647" s="2" t="s">
        <v>16</v>
      </c>
      <c r="J647" s="2" t="s">
        <v>16</v>
      </c>
      <c r="K647" s="8" t="s">
        <v>183</v>
      </c>
      <c r="L647" s="2" t="s">
        <v>162</v>
      </c>
      <c r="M647" s="2" t="s">
        <v>60</v>
      </c>
      <c r="N647" t="s">
        <v>186</v>
      </c>
      <c r="O647" s="2" t="s">
        <v>189</v>
      </c>
      <c r="P647" s="128">
        <v>-3.2357711020155993</v>
      </c>
      <c r="Q647" s="128" t="s">
        <v>203</v>
      </c>
      <c r="R647" s="6" t="s">
        <v>184</v>
      </c>
      <c r="S647" s="2" t="s">
        <v>183</v>
      </c>
      <c r="T647" s="2" t="s">
        <v>183</v>
      </c>
      <c r="U647">
        <v>21</v>
      </c>
      <c r="V647">
        <v>0</v>
      </c>
      <c r="W647">
        <v>0</v>
      </c>
      <c r="X647" t="s">
        <v>184</v>
      </c>
      <c r="Y647" s="2" t="s">
        <v>184</v>
      </c>
      <c r="Z647" s="2" t="s">
        <v>184</v>
      </c>
      <c r="AA647" s="2" t="s">
        <v>184</v>
      </c>
      <c r="AB647">
        <v>6</v>
      </c>
      <c r="AC647">
        <v>2</v>
      </c>
      <c r="AD647">
        <v>2</v>
      </c>
      <c r="AE647" s="2" t="s">
        <v>183</v>
      </c>
      <c r="AF647" s="2" t="s">
        <v>184</v>
      </c>
      <c r="AG647" s="2" t="s">
        <v>185</v>
      </c>
      <c r="AH647" t="s">
        <v>84</v>
      </c>
      <c r="AI647" s="8" t="s">
        <v>184</v>
      </c>
      <c r="AJ647" s="1" t="s">
        <v>184</v>
      </c>
    </row>
    <row r="648" spans="1:36" x14ac:dyDescent="0.3">
      <c r="A648" s="3" t="s">
        <v>7</v>
      </c>
      <c r="B648">
        <v>124091</v>
      </c>
      <c r="C648">
        <v>647</v>
      </c>
      <c r="D648" t="s">
        <v>181</v>
      </c>
      <c r="E648" s="2" t="s">
        <v>183</v>
      </c>
      <c r="F648" s="2" t="s">
        <v>184</v>
      </c>
      <c r="G648" s="2" t="s">
        <v>184</v>
      </c>
      <c r="H648" s="3" t="s">
        <v>183</v>
      </c>
      <c r="I648" s="2" t="s">
        <v>16</v>
      </c>
      <c r="J648" s="2" t="s">
        <v>16</v>
      </c>
      <c r="K648" s="8" t="s">
        <v>183</v>
      </c>
      <c r="L648" s="2" t="s">
        <v>162</v>
      </c>
      <c r="M648" s="2" t="s">
        <v>60</v>
      </c>
      <c r="N648" t="s">
        <v>187</v>
      </c>
      <c r="O648" s="2" t="s">
        <v>188</v>
      </c>
      <c r="P648" s="128">
        <v>-2.5886427855254759</v>
      </c>
      <c r="Q648" s="128" t="s">
        <v>203</v>
      </c>
      <c r="R648" s="6" t="s">
        <v>183</v>
      </c>
      <c r="S648" s="2" t="s">
        <v>184</v>
      </c>
      <c r="T648" s="2" t="s">
        <v>183</v>
      </c>
      <c r="U648">
        <v>30</v>
      </c>
      <c r="V648">
        <v>10</v>
      </c>
      <c r="W648">
        <v>9</v>
      </c>
      <c r="X648" t="s">
        <v>184</v>
      </c>
      <c r="Y648" s="2" t="s">
        <v>184</v>
      </c>
      <c r="Z648" s="2" t="s">
        <v>183</v>
      </c>
      <c r="AA648" s="2" t="s">
        <v>183</v>
      </c>
      <c r="AB648">
        <v>7</v>
      </c>
      <c r="AC648">
        <v>2</v>
      </c>
      <c r="AD648">
        <v>0</v>
      </c>
      <c r="AE648" s="2" t="s">
        <v>183</v>
      </c>
      <c r="AF648" s="2" t="s">
        <v>184</v>
      </c>
      <c r="AG648" s="2" t="s">
        <v>184</v>
      </c>
      <c r="AH648" t="s">
        <v>84</v>
      </c>
      <c r="AI648" s="8" t="s">
        <v>183</v>
      </c>
      <c r="AJ648" s="9" t="s">
        <v>184</v>
      </c>
    </row>
    <row r="649" spans="1:36" x14ac:dyDescent="0.3">
      <c r="A649" s="3" t="s">
        <v>7</v>
      </c>
      <c r="B649">
        <v>124093</v>
      </c>
      <c r="C649">
        <v>648</v>
      </c>
      <c r="D649" t="s">
        <v>181</v>
      </c>
      <c r="E649" s="2" t="s">
        <v>183</v>
      </c>
      <c r="F649" s="2" t="s">
        <v>184</v>
      </c>
      <c r="G649" s="2" t="s">
        <v>183</v>
      </c>
      <c r="H649" s="3" t="s">
        <v>183</v>
      </c>
      <c r="I649" s="2" t="s">
        <v>15</v>
      </c>
      <c r="J649" s="2" t="s">
        <v>16</v>
      </c>
      <c r="K649" s="8" t="s">
        <v>183</v>
      </c>
      <c r="L649" s="2" t="s">
        <v>162</v>
      </c>
      <c r="M649" s="2" t="s">
        <v>60</v>
      </c>
      <c r="N649" t="s">
        <v>186</v>
      </c>
      <c r="O649" s="2" t="s">
        <v>188</v>
      </c>
      <c r="P649" s="128">
        <v>-2.5231360223502706</v>
      </c>
      <c r="Q649" s="128" t="s">
        <v>203</v>
      </c>
      <c r="R649" s="6" t="s">
        <v>184</v>
      </c>
      <c r="S649" s="2" t="s">
        <v>183</v>
      </c>
      <c r="T649" s="2" t="s">
        <v>184</v>
      </c>
      <c r="U649">
        <v>13</v>
      </c>
      <c r="V649">
        <v>30</v>
      </c>
      <c r="W649">
        <v>0</v>
      </c>
      <c r="X649" t="s">
        <v>184</v>
      </c>
      <c r="Y649" s="2" t="s">
        <v>184</v>
      </c>
      <c r="Z649" s="2" t="s">
        <v>184</v>
      </c>
      <c r="AA649" s="2" t="s">
        <v>183</v>
      </c>
      <c r="AB649">
        <v>8</v>
      </c>
      <c r="AC649">
        <v>0</v>
      </c>
      <c r="AD649">
        <v>0</v>
      </c>
      <c r="AE649" s="2" t="s">
        <v>184</v>
      </c>
      <c r="AF649" s="2" t="s">
        <v>184</v>
      </c>
      <c r="AG649" s="2" t="s">
        <v>184</v>
      </c>
      <c r="AH649" t="s">
        <v>84</v>
      </c>
      <c r="AI649" s="8" t="s">
        <v>183</v>
      </c>
      <c r="AJ649" s="1" t="s">
        <v>184</v>
      </c>
    </row>
    <row r="650" spans="1:36" x14ac:dyDescent="0.3">
      <c r="A650" s="3" t="s">
        <v>7</v>
      </c>
      <c r="B650">
        <v>124095</v>
      </c>
      <c r="C650">
        <v>649</v>
      </c>
      <c r="D650" t="s">
        <v>181</v>
      </c>
      <c r="E650" s="2" t="s">
        <v>183</v>
      </c>
      <c r="F650" s="2" t="s">
        <v>183</v>
      </c>
      <c r="G650" s="2" t="s">
        <v>184</v>
      </c>
      <c r="H650" s="3" t="s">
        <v>184</v>
      </c>
      <c r="I650" s="2" t="s">
        <v>15</v>
      </c>
      <c r="J650" s="2" t="s">
        <v>16</v>
      </c>
      <c r="K650" s="8" t="s">
        <v>183</v>
      </c>
      <c r="L650" s="2"/>
      <c r="M650" s="2" t="s">
        <v>60</v>
      </c>
      <c r="N650" t="s">
        <v>186</v>
      </c>
      <c r="O650" s="2" t="s">
        <v>189</v>
      </c>
      <c r="P650" s="128">
        <v>-0.43652872359001221</v>
      </c>
      <c r="Q650" s="128" t="s">
        <v>203</v>
      </c>
      <c r="R650" s="7" t="s">
        <v>184</v>
      </c>
      <c r="S650" s="2" t="s">
        <v>183</v>
      </c>
      <c r="T650" s="2" t="s">
        <v>184</v>
      </c>
      <c r="U650">
        <v>32</v>
      </c>
      <c r="V650">
        <v>15</v>
      </c>
      <c r="W650">
        <v>2</v>
      </c>
      <c r="X650" t="s">
        <v>183</v>
      </c>
      <c r="Y650" s="2" t="s">
        <v>183</v>
      </c>
      <c r="Z650" s="2" t="s">
        <v>184</v>
      </c>
      <c r="AA650" s="2" t="s">
        <v>184</v>
      </c>
      <c r="AB650">
        <v>1</v>
      </c>
      <c r="AC650">
        <v>0</v>
      </c>
      <c r="AD650">
        <v>0</v>
      </c>
      <c r="AE650" s="2" t="s">
        <v>183</v>
      </c>
      <c r="AF650" s="2" t="s">
        <v>184</v>
      </c>
      <c r="AG650" s="2" t="s">
        <v>185</v>
      </c>
      <c r="AH650" t="s">
        <v>84</v>
      </c>
      <c r="AI650" s="8" t="s">
        <v>183</v>
      </c>
      <c r="AJ650" s="1" t="s">
        <v>183</v>
      </c>
    </row>
    <row r="651" spans="1:36" x14ac:dyDescent="0.3">
      <c r="A651" s="3" t="s">
        <v>7</v>
      </c>
      <c r="B651">
        <v>124097</v>
      </c>
      <c r="C651">
        <v>650</v>
      </c>
      <c r="D651" t="s">
        <v>181</v>
      </c>
      <c r="E651" s="2" t="s">
        <v>183</v>
      </c>
      <c r="F651" s="2" t="s">
        <v>183</v>
      </c>
      <c r="G651" s="2" t="s">
        <v>184</v>
      </c>
      <c r="H651" s="3" t="s">
        <v>184</v>
      </c>
      <c r="I651" s="2" t="s">
        <v>15</v>
      </c>
      <c r="J651" s="2" t="s">
        <v>12</v>
      </c>
      <c r="K651" s="8" t="s">
        <v>183</v>
      </c>
      <c r="L651" s="2"/>
      <c r="M651" s="2" t="s">
        <v>61</v>
      </c>
      <c r="N651" t="s">
        <v>186</v>
      </c>
      <c r="O651" s="2" t="s">
        <v>189</v>
      </c>
      <c r="P651" s="128">
        <v>0.23304930449348191</v>
      </c>
      <c r="Q651" s="128" t="s">
        <v>203</v>
      </c>
      <c r="R651" s="7" t="s">
        <v>183</v>
      </c>
      <c r="S651" s="2" t="s">
        <v>183</v>
      </c>
      <c r="T651" s="2" t="s">
        <v>184</v>
      </c>
      <c r="U651">
        <v>6</v>
      </c>
      <c r="V651">
        <v>0</v>
      </c>
      <c r="W651">
        <v>3</v>
      </c>
      <c r="X651" t="s">
        <v>183</v>
      </c>
      <c r="Y651" s="2" t="s">
        <v>184</v>
      </c>
      <c r="Z651" s="2" t="s">
        <v>183</v>
      </c>
      <c r="AA651" s="2" t="s">
        <v>184</v>
      </c>
      <c r="AB651">
        <v>2</v>
      </c>
      <c r="AC651">
        <v>0</v>
      </c>
      <c r="AD651">
        <v>0</v>
      </c>
      <c r="AE651" s="2" t="s">
        <v>183</v>
      </c>
      <c r="AF651" s="2" t="s">
        <v>184</v>
      </c>
      <c r="AG651" s="2" t="s">
        <v>184</v>
      </c>
      <c r="AH651" t="s">
        <v>84</v>
      </c>
      <c r="AI651" s="8" t="s">
        <v>183</v>
      </c>
      <c r="AJ651" s="1" t="s">
        <v>183</v>
      </c>
    </row>
    <row r="652" spans="1:36" x14ac:dyDescent="0.3">
      <c r="A652" s="3" t="s">
        <v>7</v>
      </c>
      <c r="B652">
        <v>124106</v>
      </c>
      <c r="C652">
        <v>651</v>
      </c>
      <c r="D652" t="s">
        <v>182</v>
      </c>
      <c r="E652" s="2" t="s">
        <v>184</v>
      </c>
      <c r="F652" s="2" t="s">
        <v>184</v>
      </c>
      <c r="G652" s="2" t="s">
        <v>184</v>
      </c>
      <c r="H652" s="3" t="s">
        <v>184</v>
      </c>
      <c r="I652" s="2" t="s">
        <v>15</v>
      </c>
      <c r="J652" s="2" t="s">
        <v>13</v>
      </c>
      <c r="K652" s="8" t="s">
        <v>183</v>
      </c>
      <c r="L652" s="2"/>
      <c r="M652" s="2" t="s">
        <v>60</v>
      </c>
      <c r="N652" t="s">
        <v>187</v>
      </c>
      <c r="O652" s="3" t="s">
        <v>189</v>
      </c>
      <c r="P652" s="130">
        <v>0.3523100328288894</v>
      </c>
      <c r="Q652" s="130" t="s">
        <v>203</v>
      </c>
      <c r="R652" s="7" t="s">
        <v>183</v>
      </c>
      <c r="S652" s="2" t="s">
        <v>184</v>
      </c>
      <c r="T652" s="2" t="s">
        <v>184</v>
      </c>
      <c r="U652">
        <v>43</v>
      </c>
      <c r="V652">
        <v>9</v>
      </c>
      <c r="W652">
        <v>7</v>
      </c>
      <c r="X652" t="s">
        <v>184</v>
      </c>
      <c r="Y652" s="2" t="s">
        <v>184</v>
      </c>
      <c r="Z652" s="2" t="s">
        <v>184</v>
      </c>
      <c r="AA652" s="2" t="s">
        <v>183</v>
      </c>
      <c r="AB652">
        <v>3</v>
      </c>
      <c r="AC652">
        <v>5</v>
      </c>
      <c r="AD652">
        <v>0</v>
      </c>
      <c r="AE652" s="2" t="s">
        <v>183</v>
      </c>
      <c r="AF652" s="2" t="s">
        <v>184</v>
      </c>
      <c r="AG652" s="2" t="s">
        <v>183</v>
      </c>
      <c r="AH652" t="s">
        <v>84</v>
      </c>
      <c r="AI652" s="8" t="s">
        <v>183</v>
      </c>
      <c r="AJ652" s="9" t="s">
        <v>183</v>
      </c>
    </row>
    <row r="653" spans="1:36" x14ac:dyDescent="0.3">
      <c r="A653" s="3" t="s">
        <v>7</v>
      </c>
      <c r="B653">
        <v>124113</v>
      </c>
      <c r="C653">
        <v>652</v>
      </c>
      <c r="D653" t="s">
        <v>181</v>
      </c>
      <c r="E653" s="2" t="s">
        <v>184</v>
      </c>
      <c r="F653" s="2" t="s">
        <v>184</v>
      </c>
      <c r="G653" s="2" t="s">
        <v>184</v>
      </c>
      <c r="H653" s="3" t="s">
        <v>183</v>
      </c>
      <c r="I653" s="2" t="s">
        <v>12</v>
      </c>
      <c r="J653" s="2" t="s">
        <v>16</v>
      </c>
      <c r="K653" s="8" t="s">
        <v>183</v>
      </c>
      <c r="L653" s="2"/>
      <c r="M653" s="2" t="s">
        <v>61</v>
      </c>
      <c r="N653" t="s">
        <v>187</v>
      </c>
      <c r="O653" s="3" t="s">
        <v>189</v>
      </c>
      <c r="P653" s="130">
        <v>0.39387971519466747</v>
      </c>
      <c r="Q653" s="130" t="s">
        <v>203</v>
      </c>
      <c r="R653" s="6" t="s">
        <v>183</v>
      </c>
      <c r="S653" s="2" t="s">
        <v>184</v>
      </c>
      <c r="T653" s="2" t="s">
        <v>184</v>
      </c>
      <c r="U653">
        <v>17</v>
      </c>
      <c r="V653">
        <v>8</v>
      </c>
      <c r="W653">
        <v>0</v>
      </c>
      <c r="X653" t="s">
        <v>184</v>
      </c>
      <c r="Y653" s="2" t="s">
        <v>184</v>
      </c>
      <c r="Z653" s="2" t="s">
        <v>183</v>
      </c>
      <c r="AA653" s="2" t="s">
        <v>184</v>
      </c>
      <c r="AB653">
        <v>0</v>
      </c>
      <c r="AC653">
        <v>0</v>
      </c>
      <c r="AD653">
        <v>0</v>
      </c>
      <c r="AE653" s="2" t="s">
        <v>184</v>
      </c>
      <c r="AF653" s="2" t="s">
        <v>184</v>
      </c>
      <c r="AG653" s="2" t="s">
        <v>185</v>
      </c>
      <c r="AH653" t="s">
        <v>86</v>
      </c>
      <c r="AI653" s="8" t="s">
        <v>184</v>
      </c>
      <c r="AJ653" s="9" t="s">
        <v>184</v>
      </c>
    </row>
    <row r="654" spans="1:36" hidden="1" x14ac:dyDescent="0.3">
      <c r="A654" s="3" t="s">
        <v>7</v>
      </c>
      <c r="B654">
        <v>124137</v>
      </c>
      <c r="C654">
        <v>653</v>
      </c>
      <c r="D654" t="s">
        <v>181</v>
      </c>
      <c r="E654" s="2" t="s">
        <v>183</v>
      </c>
      <c r="F654" s="2" t="s">
        <v>184</v>
      </c>
      <c r="G654" s="2" t="s">
        <v>183</v>
      </c>
      <c r="H654" s="3" t="s">
        <v>183</v>
      </c>
      <c r="I654" s="2" t="s">
        <v>17</v>
      </c>
      <c r="J654" s="2" t="s">
        <v>16</v>
      </c>
      <c r="K654" s="8" t="s">
        <v>183</v>
      </c>
      <c r="L654" s="2" t="s">
        <v>162</v>
      </c>
      <c r="M654" s="2" t="s">
        <v>60</v>
      </c>
      <c r="N654" t="s">
        <v>186</v>
      </c>
      <c r="O654" s="2" t="s">
        <v>188</v>
      </c>
      <c r="P654" s="128">
        <v>-3.0987268796540954</v>
      </c>
      <c r="Q654" s="128" t="s">
        <v>201</v>
      </c>
      <c r="R654" s="6" t="s">
        <v>183</v>
      </c>
      <c r="S654" s="2" t="s">
        <v>184</v>
      </c>
      <c r="T654" s="2" t="s">
        <v>183</v>
      </c>
      <c r="U654">
        <v>23</v>
      </c>
      <c r="V654">
        <v>35</v>
      </c>
      <c r="W654">
        <v>0</v>
      </c>
      <c r="X654" t="s">
        <v>184</v>
      </c>
      <c r="Y654" s="2" t="s">
        <v>184</v>
      </c>
      <c r="Z654" s="2" t="s">
        <v>183</v>
      </c>
      <c r="AA654" s="2" t="s">
        <v>183</v>
      </c>
      <c r="AB654">
        <v>8</v>
      </c>
      <c r="AC654">
        <v>0</v>
      </c>
      <c r="AD654">
        <v>0</v>
      </c>
      <c r="AE654" s="2" t="s">
        <v>184</v>
      </c>
      <c r="AF654" s="2" t="s">
        <v>184</v>
      </c>
      <c r="AG654" s="2" t="s">
        <v>183</v>
      </c>
      <c r="AH654" t="s">
        <v>86</v>
      </c>
      <c r="AI654" s="8" t="s">
        <v>183</v>
      </c>
      <c r="AJ654" s="9" t="s">
        <v>183</v>
      </c>
    </row>
    <row r="655" spans="1:36" hidden="1" x14ac:dyDescent="0.3">
      <c r="A655" s="3" t="s">
        <v>7</v>
      </c>
      <c r="B655">
        <v>124138</v>
      </c>
      <c r="C655">
        <v>654</v>
      </c>
      <c r="D655" t="s">
        <v>181</v>
      </c>
      <c r="E655" s="2" t="s">
        <v>184</v>
      </c>
      <c r="F655" s="2" t="s">
        <v>184</v>
      </c>
      <c r="G655" s="2" t="s">
        <v>184</v>
      </c>
      <c r="H655" s="3" t="s">
        <v>185</v>
      </c>
      <c r="I655" s="2" t="s">
        <v>17</v>
      </c>
      <c r="J655" s="2" t="s">
        <v>16</v>
      </c>
      <c r="K655" s="8" t="s">
        <v>183</v>
      </c>
      <c r="L655" s="2"/>
      <c r="M655" s="2" t="s">
        <v>60</v>
      </c>
      <c r="N655" t="s">
        <v>186</v>
      </c>
      <c r="O655" s="2" t="s">
        <v>189</v>
      </c>
      <c r="P655" s="128">
        <v>-0.40858018386108269</v>
      </c>
      <c r="Q655" s="128" t="s">
        <v>201</v>
      </c>
      <c r="R655" s="6" t="s">
        <v>184</v>
      </c>
      <c r="S655" s="2" t="s">
        <v>184</v>
      </c>
      <c r="T655" s="2" t="s">
        <v>183</v>
      </c>
      <c r="U655">
        <v>5</v>
      </c>
      <c r="V655">
        <v>0</v>
      </c>
      <c r="W655">
        <v>0</v>
      </c>
      <c r="X655" t="s">
        <v>184</v>
      </c>
      <c r="Y655" s="2" t="s">
        <v>184</v>
      </c>
      <c r="Z655" s="2" t="s">
        <v>184</v>
      </c>
      <c r="AA655" s="2" t="s">
        <v>184</v>
      </c>
      <c r="AB655">
        <v>2</v>
      </c>
      <c r="AC655">
        <v>1</v>
      </c>
      <c r="AD655">
        <v>0</v>
      </c>
      <c r="AE655" s="2" t="s">
        <v>183</v>
      </c>
      <c r="AF655" s="2" t="s">
        <v>184</v>
      </c>
      <c r="AG655" s="2" t="s">
        <v>183</v>
      </c>
      <c r="AH655" t="s">
        <v>86</v>
      </c>
      <c r="AI655" t="s">
        <v>183</v>
      </c>
      <c r="AJ655" s="1" t="s">
        <v>184</v>
      </c>
    </row>
    <row r="656" spans="1:36" x14ac:dyDescent="0.3">
      <c r="A656" s="3" t="s">
        <v>7</v>
      </c>
      <c r="B656">
        <v>124139</v>
      </c>
      <c r="C656">
        <v>655</v>
      </c>
      <c r="D656" t="s">
        <v>181</v>
      </c>
      <c r="E656" s="2" t="s">
        <v>183</v>
      </c>
      <c r="F656" s="2" t="s">
        <v>184</v>
      </c>
      <c r="G656" s="2" t="s">
        <v>184</v>
      </c>
      <c r="H656" s="3" t="s">
        <v>183</v>
      </c>
      <c r="I656" s="2" t="s">
        <v>16</v>
      </c>
      <c r="J656" s="2" t="s">
        <v>16</v>
      </c>
      <c r="K656" s="8" t="s">
        <v>183</v>
      </c>
      <c r="L656" s="2" t="s">
        <v>162</v>
      </c>
      <c r="M656" s="2" t="s">
        <v>60</v>
      </c>
      <c r="N656" t="s">
        <v>187</v>
      </c>
      <c r="O656" s="2" t="s">
        <v>188</v>
      </c>
      <c r="P656" s="128">
        <v>-2.2059766576888546</v>
      </c>
      <c r="Q656" s="128" t="s">
        <v>203</v>
      </c>
      <c r="R656" s="7" t="s">
        <v>184</v>
      </c>
      <c r="S656" s="2" t="s">
        <v>184</v>
      </c>
      <c r="T656" s="2" t="s">
        <v>183</v>
      </c>
      <c r="U656">
        <v>21</v>
      </c>
      <c r="V656">
        <v>17</v>
      </c>
      <c r="W656">
        <v>16</v>
      </c>
      <c r="X656" t="s">
        <v>184</v>
      </c>
      <c r="Y656" s="2" t="s">
        <v>184</v>
      </c>
      <c r="Z656" s="2" t="s">
        <v>183</v>
      </c>
      <c r="AA656" s="2" t="s">
        <v>184</v>
      </c>
      <c r="AB656">
        <v>20</v>
      </c>
      <c r="AC656">
        <v>10</v>
      </c>
      <c r="AD656">
        <v>6</v>
      </c>
      <c r="AE656" s="2" t="s">
        <v>184</v>
      </c>
      <c r="AF656" s="2" t="s">
        <v>184</v>
      </c>
      <c r="AG656" s="2" t="s">
        <v>184</v>
      </c>
      <c r="AH656" t="s">
        <v>84</v>
      </c>
      <c r="AI656" s="8" t="s">
        <v>183</v>
      </c>
      <c r="AJ656" s="9" t="s">
        <v>184</v>
      </c>
    </row>
    <row r="657" spans="1:36" x14ac:dyDescent="0.3">
      <c r="A657" s="3" t="s">
        <v>7</v>
      </c>
      <c r="B657">
        <v>124140</v>
      </c>
      <c r="C657">
        <v>656</v>
      </c>
      <c r="D657" t="s">
        <v>181</v>
      </c>
      <c r="E657" s="2" t="s">
        <v>184</v>
      </c>
      <c r="F657" s="2" t="s">
        <v>184</v>
      </c>
      <c r="G657" s="2" t="s">
        <v>184</v>
      </c>
      <c r="H657" s="3" t="s">
        <v>183</v>
      </c>
      <c r="I657" s="2" t="s">
        <v>16</v>
      </c>
      <c r="J657" s="2" t="s">
        <v>16</v>
      </c>
      <c r="K657" s="8" t="s">
        <v>183</v>
      </c>
      <c r="L657" s="2"/>
      <c r="M657" s="2" t="s">
        <v>60</v>
      </c>
      <c r="N657" t="s">
        <v>187</v>
      </c>
      <c r="O657" s="2" t="s">
        <v>189</v>
      </c>
      <c r="P657" s="128">
        <v>-0.60027512609946221</v>
      </c>
      <c r="Q657" s="128" t="s">
        <v>203</v>
      </c>
      <c r="R657" s="7" t="s">
        <v>183</v>
      </c>
      <c r="S657" s="2" t="s">
        <v>184</v>
      </c>
      <c r="T657" s="2" t="s">
        <v>183</v>
      </c>
      <c r="U657">
        <v>34</v>
      </c>
      <c r="V657">
        <v>7</v>
      </c>
      <c r="W657">
        <v>3</v>
      </c>
      <c r="X657" t="s">
        <v>184</v>
      </c>
      <c r="Y657" s="2" t="s">
        <v>183</v>
      </c>
      <c r="Z657" s="2" t="s">
        <v>184</v>
      </c>
      <c r="AA657" s="2" t="s">
        <v>184</v>
      </c>
      <c r="AB657">
        <v>3</v>
      </c>
      <c r="AC657">
        <v>2</v>
      </c>
      <c r="AD657">
        <v>0</v>
      </c>
      <c r="AE657" s="2" t="s">
        <v>183</v>
      </c>
      <c r="AF657" s="2" t="s">
        <v>183</v>
      </c>
      <c r="AG657" s="2" t="s">
        <v>184</v>
      </c>
      <c r="AH657" t="s">
        <v>84</v>
      </c>
      <c r="AI657" s="8" t="s">
        <v>183</v>
      </c>
      <c r="AJ657" s="1" t="s">
        <v>183</v>
      </c>
    </row>
    <row r="658" spans="1:36" x14ac:dyDescent="0.3">
      <c r="A658" s="3" t="s">
        <v>7</v>
      </c>
      <c r="B658">
        <v>124141</v>
      </c>
      <c r="C658">
        <v>657</v>
      </c>
      <c r="D658" t="s">
        <v>182</v>
      </c>
      <c r="E658" s="2" t="s">
        <v>183</v>
      </c>
      <c r="F658" s="2" t="s">
        <v>184</v>
      </c>
      <c r="G658" s="2" t="s">
        <v>184</v>
      </c>
      <c r="H658" s="3" t="s">
        <v>184</v>
      </c>
      <c r="I658" s="2" t="s">
        <v>16</v>
      </c>
      <c r="J658" s="2" t="s">
        <v>16</v>
      </c>
      <c r="K658" s="8" t="s">
        <v>183</v>
      </c>
      <c r="L658" s="2" t="s">
        <v>60</v>
      </c>
      <c r="M658" s="2"/>
      <c r="N658" t="s">
        <v>187</v>
      </c>
      <c r="O658" s="2" t="s">
        <v>189</v>
      </c>
      <c r="P658" s="128">
        <v>-1.4492753623188404</v>
      </c>
      <c r="Q658" s="128" t="s">
        <v>203</v>
      </c>
      <c r="R658" s="7" t="s">
        <v>183</v>
      </c>
      <c r="S658" s="2" t="s">
        <v>183</v>
      </c>
      <c r="T658" s="2" t="s">
        <v>183</v>
      </c>
      <c r="U658">
        <v>2</v>
      </c>
      <c r="V658">
        <v>0</v>
      </c>
      <c r="W658">
        <v>40</v>
      </c>
      <c r="X658" t="s">
        <v>183</v>
      </c>
      <c r="Y658" s="2" t="s">
        <v>183</v>
      </c>
      <c r="Z658" s="2" t="s">
        <v>184</v>
      </c>
      <c r="AA658" s="2" t="s">
        <v>184</v>
      </c>
      <c r="AB658">
        <v>13</v>
      </c>
      <c r="AC658">
        <v>8</v>
      </c>
      <c r="AD658">
        <v>1</v>
      </c>
      <c r="AE658" s="2" t="s">
        <v>183</v>
      </c>
      <c r="AF658" s="2" t="s">
        <v>183</v>
      </c>
      <c r="AG658" s="2" t="s">
        <v>183</v>
      </c>
      <c r="AH658" t="s">
        <v>84</v>
      </c>
      <c r="AI658" t="s">
        <v>183</v>
      </c>
      <c r="AJ658" s="1" t="s">
        <v>184</v>
      </c>
    </row>
    <row r="659" spans="1:36" x14ac:dyDescent="0.3">
      <c r="A659" s="3" t="s">
        <v>7</v>
      </c>
      <c r="B659">
        <v>124142</v>
      </c>
      <c r="C659">
        <v>658</v>
      </c>
      <c r="D659" t="s">
        <v>182</v>
      </c>
      <c r="E659" s="2" t="s">
        <v>184</v>
      </c>
      <c r="F659" s="2" t="s">
        <v>184</v>
      </c>
      <c r="G659" s="2" t="s">
        <v>184</v>
      </c>
      <c r="H659" s="3" t="s">
        <v>183</v>
      </c>
      <c r="I659" s="2" t="s">
        <v>16</v>
      </c>
      <c r="J659" s="2" t="s">
        <v>16</v>
      </c>
      <c r="K659" s="8" t="s">
        <v>183</v>
      </c>
      <c r="L659" s="2" t="s">
        <v>60</v>
      </c>
      <c r="M659" s="2"/>
      <c r="N659" t="s">
        <v>186</v>
      </c>
      <c r="O659" s="2" t="s">
        <v>188</v>
      </c>
      <c r="P659" s="128">
        <v>-0.92375908363098902</v>
      </c>
      <c r="Q659" s="128" t="s">
        <v>203</v>
      </c>
      <c r="R659" s="7" t="s">
        <v>184</v>
      </c>
      <c r="S659" s="2" t="s">
        <v>184</v>
      </c>
      <c r="T659" s="2" t="s">
        <v>183</v>
      </c>
      <c r="U659">
        <v>47</v>
      </c>
      <c r="V659">
        <v>23</v>
      </c>
      <c r="W659">
        <v>12</v>
      </c>
      <c r="X659" t="s">
        <v>184</v>
      </c>
      <c r="Y659" s="2" t="s">
        <v>184</v>
      </c>
      <c r="Z659" s="2" t="s">
        <v>184</v>
      </c>
      <c r="AA659" s="2" t="s">
        <v>184</v>
      </c>
      <c r="AB659">
        <v>11</v>
      </c>
      <c r="AC659">
        <v>3</v>
      </c>
      <c r="AD659">
        <v>0</v>
      </c>
      <c r="AE659" s="2" t="s">
        <v>184</v>
      </c>
      <c r="AF659" s="2" t="s">
        <v>184</v>
      </c>
      <c r="AG659" s="2" t="s">
        <v>185</v>
      </c>
      <c r="AH659" t="s">
        <v>84</v>
      </c>
      <c r="AI659" s="8" t="s">
        <v>183</v>
      </c>
      <c r="AJ659" s="9" t="s">
        <v>184</v>
      </c>
    </row>
    <row r="660" spans="1:36" x14ac:dyDescent="0.3">
      <c r="A660" s="3" t="s">
        <v>7</v>
      </c>
      <c r="B660">
        <v>124159</v>
      </c>
      <c r="C660">
        <v>659</v>
      </c>
      <c r="D660" t="s">
        <v>182</v>
      </c>
      <c r="E660" s="2" t="s">
        <v>184</v>
      </c>
      <c r="F660" s="2" t="s">
        <v>184</v>
      </c>
      <c r="G660" s="2" t="s">
        <v>184</v>
      </c>
      <c r="H660" s="3" t="s">
        <v>183</v>
      </c>
      <c r="I660" s="2" t="s">
        <v>13</v>
      </c>
      <c r="J660" s="2" t="s">
        <v>12</v>
      </c>
      <c r="K660" s="8" t="s">
        <v>184</v>
      </c>
      <c r="L660" s="2"/>
      <c r="M660" s="2" t="s">
        <v>61</v>
      </c>
      <c r="N660" t="s">
        <v>186</v>
      </c>
      <c r="O660" s="2" t="s">
        <v>189</v>
      </c>
      <c r="P660" s="128">
        <v>-0.29131163061685239</v>
      </c>
      <c r="Q660" s="128" t="s">
        <v>203</v>
      </c>
      <c r="R660" s="6" t="s">
        <v>185</v>
      </c>
      <c r="S660" s="2" t="s">
        <v>184</v>
      </c>
      <c r="T660" s="2" t="s">
        <v>184</v>
      </c>
      <c r="U660">
        <v>14</v>
      </c>
      <c r="V660">
        <v>8</v>
      </c>
      <c r="W660">
        <v>2</v>
      </c>
      <c r="X660" t="s">
        <v>184</v>
      </c>
      <c r="Y660" s="2" t="s">
        <v>184</v>
      </c>
      <c r="Z660" s="2" t="s">
        <v>184</v>
      </c>
      <c r="AA660" s="2" t="s">
        <v>184</v>
      </c>
      <c r="AB660">
        <v>0</v>
      </c>
      <c r="AC660">
        <v>0</v>
      </c>
      <c r="AD660">
        <v>0</v>
      </c>
      <c r="AE660" s="2" t="s">
        <v>184</v>
      </c>
      <c r="AF660" s="2" t="s">
        <v>184</v>
      </c>
      <c r="AG660" s="2" t="s">
        <v>183</v>
      </c>
      <c r="AH660" t="s">
        <v>86</v>
      </c>
      <c r="AI660" s="8" t="s">
        <v>183</v>
      </c>
      <c r="AJ660" s="1" t="s">
        <v>183</v>
      </c>
    </row>
    <row r="661" spans="1:36" hidden="1" x14ac:dyDescent="0.3">
      <c r="A661" s="3" t="s">
        <v>7</v>
      </c>
      <c r="B661">
        <v>124213</v>
      </c>
      <c r="C661">
        <v>660</v>
      </c>
      <c r="D661" t="s">
        <v>182</v>
      </c>
      <c r="E661" s="2" t="s">
        <v>183</v>
      </c>
      <c r="F661" s="2" t="s">
        <v>184</v>
      </c>
      <c r="G661" s="2" t="s">
        <v>184</v>
      </c>
      <c r="H661" s="3" t="s">
        <v>183</v>
      </c>
      <c r="I661" s="2" t="s">
        <v>13</v>
      </c>
      <c r="J661" s="2" t="s">
        <v>12</v>
      </c>
      <c r="K661" s="8" t="s">
        <v>183</v>
      </c>
      <c r="L661" s="2"/>
      <c r="M661" s="2" t="s">
        <v>60</v>
      </c>
      <c r="N661" t="s">
        <v>186</v>
      </c>
      <c r="O661" s="3" t="s">
        <v>188</v>
      </c>
      <c r="P661" s="130">
        <v>-1.1213010062005719</v>
      </c>
      <c r="Q661" s="130" t="s">
        <v>201</v>
      </c>
      <c r="R661" s="6" t="s">
        <v>184</v>
      </c>
      <c r="S661" s="2" t="s">
        <v>183</v>
      </c>
      <c r="T661" s="2" t="s">
        <v>183</v>
      </c>
      <c r="U661">
        <v>7</v>
      </c>
      <c r="V661">
        <v>0</v>
      </c>
      <c r="W661">
        <v>2</v>
      </c>
      <c r="X661" t="s">
        <v>184</v>
      </c>
      <c r="Y661" s="2" t="s">
        <v>184</v>
      </c>
      <c r="Z661" s="2" t="s">
        <v>183</v>
      </c>
      <c r="AA661" s="2" t="s">
        <v>184</v>
      </c>
      <c r="AB661">
        <v>2</v>
      </c>
      <c r="AC661">
        <v>0</v>
      </c>
      <c r="AD661">
        <v>0</v>
      </c>
      <c r="AE661" s="2" t="s">
        <v>184</v>
      </c>
      <c r="AF661" s="2" t="s">
        <v>184</v>
      </c>
      <c r="AG661" s="2" t="s">
        <v>183</v>
      </c>
      <c r="AH661" t="s">
        <v>84</v>
      </c>
      <c r="AI661" s="8" t="s">
        <v>183</v>
      </c>
      <c r="AJ661" s="1" t="s">
        <v>183</v>
      </c>
    </row>
    <row r="662" spans="1:36" x14ac:dyDescent="0.3">
      <c r="A662" s="3" t="s">
        <v>7</v>
      </c>
      <c r="B662">
        <v>124271</v>
      </c>
      <c r="C662">
        <v>661</v>
      </c>
      <c r="D662" t="s">
        <v>182</v>
      </c>
      <c r="E662" s="2" t="s">
        <v>183</v>
      </c>
      <c r="F662" s="2" t="s">
        <v>184</v>
      </c>
      <c r="G662" s="2" t="s">
        <v>184</v>
      </c>
      <c r="H662" s="3" t="s">
        <v>183</v>
      </c>
      <c r="I662" s="2" t="s">
        <v>15</v>
      </c>
      <c r="J662" s="2" t="s">
        <v>16</v>
      </c>
      <c r="K662" s="8" t="s">
        <v>183</v>
      </c>
      <c r="L662" s="2"/>
      <c r="M662" s="2" t="s">
        <v>60</v>
      </c>
      <c r="N662" t="s">
        <v>187</v>
      </c>
      <c r="O662" s="2" t="s">
        <v>189</v>
      </c>
      <c r="P662" s="128"/>
      <c r="Q662" s="130" t="s">
        <v>203</v>
      </c>
      <c r="R662" s="6" t="s">
        <v>183</v>
      </c>
      <c r="S662" s="2" t="s">
        <v>183</v>
      </c>
      <c r="T662" s="2" t="s">
        <v>184</v>
      </c>
      <c r="U662">
        <v>5</v>
      </c>
      <c r="V662">
        <v>2</v>
      </c>
      <c r="W662">
        <v>11</v>
      </c>
      <c r="X662" t="s">
        <v>184</v>
      </c>
      <c r="Y662" s="2" t="s">
        <v>183</v>
      </c>
      <c r="Z662" s="2" t="s">
        <v>183</v>
      </c>
      <c r="AA662" s="2" t="s">
        <v>184</v>
      </c>
      <c r="AB662">
        <v>4</v>
      </c>
      <c r="AC662">
        <v>13</v>
      </c>
      <c r="AD662">
        <v>0</v>
      </c>
      <c r="AE662" s="2" t="s">
        <v>183</v>
      </c>
      <c r="AF662" s="2" t="s">
        <v>183</v>
      </c>
      <c r="AG662" s="2" t="s">
        <v>183</v>
      </c>
      <c r="AH662" t="s">
        <v>86</v>
      </c>
      <c r="AI662" s="8" t="s">
        <v>183</v>
      </c>
      <c r="AJ662" s="1" t="s">
        <v>183</v>
      </c>
    </row>
    <row r="663" spans="1:36" x14ac:dyDescent="0.3">
      <c r="A663" s="2" t="s">
        <v>8</v>
      </c>
      <c r="B663">
        <v>124289</v>
      </c>
      <c r="C663">
        <v>662</v>
      </c>
      <c r="D663" t="s">
        <v>181</v>
      </c>
      <c r="E663" s="2" t="s">
        <v>184</v>
      </c>
      <c r="F663" s="2" t="s">
        <v>184</v>
      </c>
      <c r="G663" s="2" t="s">
        <v>184</v>
      </c>
      <c r="H663" s="3" t="s">
        <v>183</v>
      </c>
      <c r="I663" s="2" t="s">
        <v>12</v>
      </c>
      <c r="J663" s="2" t="s">
        <v>14</v>
      </c>
      <c r="K663" s="8" t="s">
        <v>184</v>
      </c>
      <c r="L663" s="2"/>
      <c r="M663" s="2" t="s">
        <v>61</v>
      </c>
      <c r="N663" t="s">
        <v>187</v>
      </c>
      <c r="O663" s="3" t="s">
        <v>189</v>
      </c>
      <c r="P663" s="130">
        <v>0.18418884203383257</v>
      </c>
      <c r="Q663" s="130" t="s">
        <v>203</v>
      </c>
      <c r="R663" s="6" t="s">
        <v>183</v>
      </c>
      <c r="S663" s="2" t="s">
        <v>184</v>
      </c>
      <c r="T663" s="2" t="s">
        <v>184</v>
      </c>
      <c r="U663">
        <v>31</v>
      </c>
      <c r="V663">
        <v>0</v>
      </c>
      <c r="W663">
        <v>15</v>
      </c>
      <c r="X663" t="s">
        <v>184</v>
      </c>
      <c r="Y663" s="2" t="s">
        <v>184</v>
      </c>
      <c r="Z663" s="2" t="s">
        <v>183</v>
      </c>
      <c r="AA663" s="2" t="s">
        <v>184</v>
      </c>
      <c r="AB663">
        <v>9</v>
      </c>
      <c r="AC663">
        <v>0</v>
      </c>
      <c r="AD663">
        <v>0</v>
      </c>
      <c r="AE663" s="2" t="s">
        <v>184</v>
      </c>
      <c r="AF663" s="2" t="s">
        <v>183</v>
      </c>
      <c r="AG663" s="2" t="s">
        <v>185</v>
      </c>
      <c r="AH663" t="s">
        <v>84</v>
      </c>
      <c r="AI663" s="8" t="s">
        <v>183</v>
      </c>
      <c r="AJ663" s="1" t="s">
        <v>184</v>
      </c>
    </row>
    <row r="664" spans="1:36" x14ac:dyDescent="0.3">
      <c r="A664" s="3" t="s">
        <v>7</v>
      </c>
      <c r="B664">
        <v>124331</v>
      </c>
      <c r="C664">
        <v>663</v>
      </c>
      <c r="D664" t="s">
        <v>181</v>
      </c>
      <c r="E664" s="2" t="s">
        <v>183</v>
      </c>
      <c r="F664" s="2" t="s">
        <v>184</v>
      </c>
      <c r="G664" s="2" t="s">
        <v>184</v>
      </c>
      <c r="H664" s="3" t="s">
        <v>183</v>
      </c>
      <c r="I664" s="2" t="s">
        <v>12</v>
      </c>
      <c r="J664" s="2" t="s">
        <v>15</v>
      </c>
      <c r="K664" s="8" t="s">
        <v>183</v>
      </c>
      <c r="L664" s="2" t="s">
        <v>60</v>
      </c>
      <c r="M664" s="2"/>
      <c r="N664" t="s">
        <v>187</v>
      </c>
      <c r="O664" s="3" t="s">
        <v>189</v>
      </c>
      <c r="P664" s="130">
        <v>0.76357627215225932</v>
      </c>
      <c r="Q664" s="130" t="s">
        <v>203</v>
      </c>
      <c r="R664" s="6" t="s">
        <v>183</v>
      </c>
      <c r="S664" s="2" t="s">
        <v>183</v>
      </c>
      <c r="T664" s="2" t="s">
        <v>183</v>
      </c>
      <c r="U664">
        <v>20</v>
      </c>
      <c r="V664">
        <v>13</v>
      </c>
      <c r="W664">
        <v>13</v>
      </c>
      <c r="X664" t="s">
        <v>184</v>
      </c>
      <c r="Y664" s="2" t="s">
        <v>184</v>
      </c>
      <c r="Z664" s="2" t="s">
        <v>184</v>
      </c>
      <c r="AA664" s="2" t="s">
        <v>184</v>
      </c>
      <c r="AB664">
        <v>4</v>
      </c>
      <c r="AC664">
        <v>2</v>
      </c>
      <c r="AD664">
        <v>0</v>
      </c>
      <c r="AE664" s="2" t="s">
        <v>184</v>
      </c>
      <c r="AF664" s="2" t="s">
        <v>183</v>
      </c>
      <c r="AG664" s="2" t="s">
        <v>185</v>
      </c>
      <c r="AH664" t="s">
        <v>85</v>
      </c>
      <c r="AI664" s="8" t="s">
        <v>183</v>
      </c>
      <c r="AJ664" s="9" t="s">
        <v>183</v>
      </c>
    </row>
    <row r="665" spans="1:36" x14ac:dyDescent="0.3">
      <c r="A665" s="2" t="s">
        <v>8</v>
      </c>
      <c r="B665">
        <v>124341</v>
      </c>
      <c r="C665">
        <v>664</v>
      </c>
      <c r="D665" t="s">
        <v>182</v>
      </c>
      <c r="E665" s="2" t="s">
        <v>184</v>
      </c>
      <c r="F665" s="2" t="s">
        <v>184</v>
      </c>
      <c r="G665" s="2" t="s">
        <v>184</v>
      </c>
      <c r="H665" s="2" t="s">
        <v>183</v>
      </c>
      <c r="I665" s="2" t="s">
        <v>12</v>
      </c>
      <c r="J665" s="2" t="s">
        <v>15</v>
      </c>
      <c r="K665" s="8" t="s">
        <v>183</v>
      </c>
      <c r="L665" s="2" t="s">
        <v>162</v>
      </c>
      <c r="M665" s="2" t="s">
        <v>61</v>
      </c>
      <c r="N665" t="s">
        <v>186</v>
      </c>
      <c r="O665" s="2" t="s">
        <v>188</v>
      </c>
      <c r="P665" s="128">
        <v>-3.4110016814797022</v>
      </c>
      <c r="Q665" s="128" t="s">
        <v>203</v>
      </c>
      <c r="R665" s="6" t="s">
        <v>185</v>
      </c>
      <c r="S665" s="2" t="s">
        <v>184</v>
      </c>
      <c r="T665" s="2" t="s">
        <v>184</v>
      </c>
      <c r="U665">
        <v>0</v>
      </c>
      <c r="V665">
        <v>0</v>
      </c>
      <c r="W665">
        <v>11</v>
      </c>
      <c r="X665" t="s">
        <v>184</v>
      </c>
      <c r="Y665" s="2" t="s">
        <v>184</v>
      </c>
      <c r="Z665" s="2" t="s">
        <v>184</v>
      </c>
      <c r="AA665" s="2" t="s">
        <v>184</v>
      </c>
      <c r="AB665">
        <v>7</v>
      </c>
      <c r="AC665">
        <v>0</v>
      </c>
      <c r="AD665">
        <v>0</v>
      </c>
      <c r="AE665" s="2" t="s">
        <v>184</v>
      </c>
      <c r="AF665" s="2" t="s">
        <v>183</v>
      </c>
      <c r="AG665" s="2" t="s">
        <v>185</v>
      </c>
      <c r="AH665" t="s">
        <v>84</v>
      </c>
      <c r="AI665" s="8" t="s">
        <v>183</v>
      </c>
      <c r="AJ665" s="1" t="s">
        <v>184</v>
      </c>
    </row>
    <row r="666" spans="1:36" x14ac:dyDescent="0.3">
      <c r="A666" s="3" t="s">
        <v>7</v>
      </c>
      <c r="B666">
        <v>124433</v>
      </c>
      <c r="C666">
        <v>665</v>
      </c>
      <c r="D666" t="s">
        <v>182</v>
      </c>
      <c r="E666" s="2" t="s">
        <v>184</v>
      </c>
      <c r="F666" s="2" t="s">
        <v>184</v>
      </c>
      <c r="G666" s="2" t="s">
        <v>184</v>
      </c>
      <c r="H666" s="3" t="s">
        <v>183</v>
      </c>
      <c r="I666" s="2" t="s">
        <v>14</v>
      </c>
      <c r="J666" s="2" t="s">
        <v>13</v>
      </c>
      <c r="K666" s="8" t="s">
        <v>183</v>
      </c>
      <c r="L666" s="2"/>
      <c r="M666" s="2" t="s">
        <v>60</v>
      </c>
      <c r="N666" t="s">
        <v>187</v>
      </c>
      <c r="O666" s="2" t="s">
        <v>189</v>
      </c>
      <c r="P666" s="128">
        <v>-0.48012803414243793</v>
      </c>
      <c r="Q666" s="128" t="s">
        <v>203</v>
      </c>
      <c r="R666" s="7" t="s">
        <v>183</v>
      </c>
      <c r="S666" s="2" t="s">
        <v>183</v>
      </c>
      <c r="T666" s="2" t="s">
        <v>183</v>
      </c>
      <c r="U666">
        <v>3</v>
      </c>
      <c r="V666">
        <v>0</v>
      </c>
      <c r="W666">
        <v>32</v>
      </c>
      <c r="X666" t="s">
        <v>183</v>
      </c>
      <c r="Y666" s="2" t="s">
        <v>183</v>
      </c>
      <c r="Z666" s="2" t="s">
        <v>183</v>
      </c>
      <c r="AA666" s="2" t="s">
        <v>183</v>
      </c>
      <c r="AB666">
        <v>14</v>
      </c>
      <c r="AC666">
        <v>4</v>
      </c>
      <c r="AD666">
        <v>0</v>
      </c>
      <c r="AE666" s="2" t="s">
        <v>184</v>
      </c>
      <c r="AF666" s="2" t="s">
        <v>183</v>
      </c>
      <c r="AG666" s="2" t="s">
        <v>185</v>
      </c>
      <c r="AH666" t="s">
        <v>86</v>
      </c>
      <c r="AI666" s="8" t="s">
        <v>183</v>
      </c>
      <c r="AJ666" s="9" t="s">
        <v>184</v>
      </c>
    </row>
    <row r="667" spans="1:36" x14ac:dyDescent="0.3">
      <c r="A667" s="3" t="s">
        <v>7</v>
      </c>
      <c r="B667">
        <v>124440</v>
      </c>
      <c r="C667">
        <v>666</v>
      </c>
      <c r="D667" t="s">
        <v>182</v>
      </c>
      <c r="E667" s="2" t="s">
        <v>184</v>
      </c>
      <c r="F667" s="2" t="s">
        <v>184</v>
      </c>
      <c r="G667" s="2" t="s">
        <v>183</v>
      </c>
      <c r="H667" s="2" t="s">
        <v>183</v>
      </c>
      <c r="I667" s="2" t="s">
        <v>14</v>
      </c>
      <c r="J667" s="2" t="s">
        <v>13</v>
      </c>
      <c r="K667" s="8" t="s">
        <v>183</v>
      </c>
      <c r="L667" s="2" t="s">
        <v>60</v>
      </c>
      <c r="M667" s="2"/>
      <c r="N667" t="s">
        <v>187</v>
      </c>
      <c r="O667" s="3" t="s">
        <v>188</v>
      </c>
      <c r="P667" s="130">
        <v>3.2028184802626314E-2</v>
      </c>
      <c r="Q667" s="130" t="s">
        <v>203</v>
      </c>
      <c r="R667" s="6" t="s">
        <v>183</v>
      </c>
      <c r="S667" s="2" t="s">
        <v>184</v>
      </c>
      <c r="T667" s="2" t="s">
        <v>184</v>
      </c>
      <c r="U667">
        <v>0</v>
      </c>
      <c r="V667">
        <v>0</v>
      </c>
      <c r="W667">
        <v>0</v>
      </c>
      <c r="X667" t="s">
        <v>184</v>
      </c>
      <c r="Y667" s="2" t="s">
        <v>183</v>
      </c>
      <c r="Z667" s="2" t="s">
        <v>184</v>
      </c>
      <c r="AA667" s="2" t="s">
        <v>184</v>
      </c>
      <c r="AB667">
        <v>0</v>
      </c>
      <c r="AC667">
        <v>0</v>
      </c>
      <c r="AD667">
        <v>0</v>
      </c>
      <c r="AE667" s="2" t="s">
        <v>183</v>
      </c>
      <c r="AF667" s="2" t="s">
        <v>185</v>
      </c>
      <c r="AG667" s="2" t="s">
        <v>185</v>
      </c>
      <c r="AH667" t="s">
        <v>84</v>
      </c>
      <c r="AI667" t="s">
        <v>184</v>
      </c>
      <c r="AJ667" s="1" t="s">
        <v>184</v>
      </c>
    </row>
    <row r="668" spans="1:36" x14ac:dyDescent="0.3">
      <c r="A668" s="3" t="s">
        <v>7</v>
      </c>
      <c r="B668">
        <v>124444</v>
      </c>
      <c r="C668">
        <v>667</v>
      </c>
      <c r="D668" t="s">
        <v>181</v>
      </c>
      <c r="E668" s="2" t="s">
        <v>184</v>
      </c>
      <c r="F668" s="2" t="s">
        <v>184</v>
      </c>
      <c r="G668" s="2" t="s">
        <v>183</v>
      </c>
      <c r="H668" s="3" t="s">
        <v>183</v>
      </c>
      <c r="I668" s="2" t="s">
        <v>14</v>
      </c>
      <c r="J668" s="2" t="s">
        <v>12</v>
      </c>
      <c r="K668" s="8" t="s">
        <v>183</v>
      </c>
      <c r="L668" s="2" t="s">
        <v>60</v>
      </c>
      <c r="M668" s="2"/>
      <c r="N668" t="s">
        <v>187</v>
      </c>
      <c r="O668" s="2" t="s">
        <v>188</v>
      </c>
      <c r="P668" s="128">
        <v>0.21273766786331602</v>
      </c>
      <c r="Q668" s="128" t="s">
        <v>203</v>
      </c>
      <c r="R668" s="7" t="s">
        <v>183</v>
      </c>
      <c r="S668" s="2" t="s">
        <v>183</v>
      </c>
      <c r="T668" s="2" t="s">
        <v>184</v>
      </c>
      <c r="U668">
        <v>16</v>
      </c>
      <c r="V668">
        <v>8</v>
      </c>
      <c r="W668">
        <v>30</v>
      </c>
      <c r="X668" t="s">
        <v>184</v>
      </c>
      <c r="Y668" s="2" t="s">
        <v>184</v>
      </c>
      <c r="Z668" s="2" t="s">
        <v>184</v>
      </c>
      <c r="AA668" s="2" t="s">
        <v>184</v>
      </c>
      <c r="AB668">
        <v>3</v>
      </c>
      <c r="AC668">
        <v>0</v>
      </c>
      <c r="AD668">
        <v>0</v>
      </c>
      <c r="AE668" s="2" t="s">
        <v>183</v>
      </c>
      <c r="AF668" s="2" t="s">
        <v>185</v>
      </c>
      <c r="AG668" s="2" t="s">
        <v>185</v>
      </c>
      <c r="AH668" t="s">
        <v>84</v>
      </c>
      <c r="AI668" s="8" t="s">
        <v>184</v>
      </c>
      <c r="AJ668" s="9" t="s">
        <v>184</v>
      </c>
    </row>
    <row r="669" spans="1:36" x14ac:dyDescent="0.3">
      <c r="A669" s="3" t="s">
        <v>7</v>
      </c>
      <c r="B669">
        <v>124447</v>
      </c>
      <c r="C669">
        <v>668</v>
      </c>
      <c r="D669" t="s">
        <v>181</v>
      </c>
      <c r="E669" s="2" t="s">
        <v>184</v>
      </c>
      <c r="F669" s="2" t="s">
        <v>184</v>
      </c>
      <c r="G669" s="2" t="s">
        <v>184</v>
      </c>
      <c r="H669" s="3" t="s">
        <v>184</v>
      </c>
      <c r="I669" s="2" t="s">
        <v>17</v>
      </c>
      <c r="J669" s="2" t="s">
        <v>15</v>
      </c>
      <c r="K669" s="8" t="s">
        <v>184</v>
      </c>
      <c r="L669" s="2"/>
      <c r="M669" s="2" t="s">
        <v>60</v>
      </c>
      <c r="N669" t="s">
        <v>187</v>
      </c>
      <c r="O669" s="2" t="s">
        <v>189</v>
      </c>
      <c r="P669" s="128">
        <v>-0.8082185111251764</v>
      </c>
      <c r="Q669" s="128" t="s">
        <v>203</v>
      </c>
      <c r="R669" s="7" t="s">
        <v>183</v>
      </c>
      <c r="S669" s="2" t="s">
        <v>184</v>
      </c>
      <c r="T669" s="2" t="s">
        <v>184</v>
      </c>
      <c r="U669">
        <v>0</v>
      </c>
      <c r="V669">
        <v>0</v>
      </c>
      <c r="W669">
        <v>2</v>
      </c>
      <c r="X669" t="s">
        <v>184</v>
      </c>
      <c r="Y669" s="2" t="s">
        <v>184</v>
      </c>
      <c r="Z669" s="2" t="s">
        <v>184</v>
      </c>
      <c r="AA669" s="2" t="s">
        <v>184</v>
      </c>
      <c r="AB669">
        <v>4</v>
      </c>
      <c r="AC669">
        <v>1</v>
      </c>
      <c r="AD669">
        <v>0</v>
      </c>
      <c r="AE669" s="2" t="s">
        <v>184</v>
      </c>
      <c r="AF669" s="2" t="s">
        <v>185</v>
      </c>
      <c r="AG669" s="2" t="s">
        <v>185</v>
      </c>
      <c r="AH669" t="s">
        <v>84</v>
      </c>
      <c r="AI669" t="s">
        <v>184</v>
      </c>
      <c r="AJ669" s="1" t="s">
        <v>184</v>
      </c>
    </row>
    <row r="670" spans="1:36" x14ac:dyDescent="0.3">
      <c r="A670" s="3" t="s">
        <v>7</v>
      </c>
      <c r="B670">
        <v>124453</v>
      </c>
      <c r="C670">
        <v>669</v>
      </c>
      <c r="D670" t="s">
        <v>181</v>
      </c>
      <c r="E670" s="2" t="s">
        <v>184</v>
      </c>
      <c r="F670" s="2" t="s">
        <v>184</v>
      </c>
      <c r="G670" s="2" t="s">
        <v>184</v>
      </c>
      <c r="H670" s="3" t="s">
        <v>185</v>
      </c>
      <c r="I670" s="2" t="s">
        <v>15</v>
      </c>
      <c r="J670" s="2" t="s">
        <v>13</v>
      </c>
      <c r="K670" s="8" t="s">
        <v>183</v>
      </c>
      <c r="L670" s="2"/>
      <c r="M670" s="2" t="s">
        <v>60</v>
      </c>
      <c r="N670" t="s">
        <v>186</v>
      </c>
      <c r="O670" s="2" t="s">
        <v>188</v>
      </c>
      <c r="P670" s="128">
        <v>-1.116533569949719</v>
      </c>
      <c r="Q670" s="128" t="s">
        <v>203</v>
      </c>
      <c r="R670" s="6" t="s">
        <v>183</v>
      </c>
      <c r="S670" s="2" t="s">
        <v>184</v>
      </c>
      <c r="T670" s="2" t="s">
        <v>184</v>
      </c>
      <c r="U670">
        <v>30</v>
      </c>
      <c r="V670">
        <v>0</v>
      </c>
      <c r="W670">
        <v>17</v>
      </c>
      <c r="X670" t="s">
        <v>184</v>
      </c>
      <c r="Y670" s="2" t="s">
        <v>184</v>
      </c>
      <c r="Z670" s="2" t="s">
        <v>184</v>
      </c>
      <c r="AA670" s="2" t="s">
        <v>184</v>
      </c>
      <c r="AB670">
        <v>9</v>
      </c>
      <c r="AC670">
        <v>3</v>
      </c>
      <c r="AD670">
        <v>0</v>
      </c>
      <c r="AE670" s="2" t="s">
        <v>183</v>
      </c>
      <c r="AF670" s="2" t="s">
        <v>185</v>
      </c>
      <c r="AG670" s="2" t="s">
        <v>185</v>
      </c>
      <c r="AH670" t="s">
        <v>84</v>
      </c>
      <c r="AI670" s="8" t="s">
        <v>184</v>
      </c>
      <c r="AJ670" s="9" t="s">
        <v>184</v>
      </c>
    </row>
    <row r="671" spans="1:36" hidden="1" x14ac:dyDescent="0.3">
      <c r="A671" s="3" t="s">
        <v>7</v>
      </c>
      <c r="B671">
        <v>124495</v>
      </c>
      <c r="C671">
        <v>670</v>
      </c>
      <c r="D671" t="s">
        <v>181</v>
      </c>
      <c r="E671" s="2" t="s">
        <v>183</v>
      </c>
      <c r="F671" s="2" t="s">
        <v>184</v>
      </c>
      <c r="G671" s="2" t="s">
        <v>184</v>
      </c>
      <c r="H671" s="3" t="s">
        <v>183</v>
      </c>
      <c r="I671" s="2" t="s">
        <v>16</v>
      </c>
      <c r="J671" s="2" t="s">
        <v>15</v>
      </c>
      <c r="K671" s="8" t="s">
        <v>183</v>
      </c>
      <c r="L671" s="2"/>
      <c r="M671" s="2" t="s">
        <v>60</v>
      </c>
      <c r="N671" t="s">
        <v>187</v>
      </c>
      <c r="O671" s="3" t="s">
        <v>188</v>
      </c>
      <c r="P671" s="130">
        <v>-0.5155916910415943</v>
      </c>
      <c r="Q671" s="130" t="s">
        <v>201</v>
      </c>
      <c r="R671" s="6" t="s">
        <v>183</v>
      </c>
      <c r="S671" s="2" t="s">
        <v>183</v>
      </c>
      <c r="T671" s="2" t="s">
        <v>183</v>
      </c>
      <c r="U671">
        <v>13</v>
      </c>
      <c r="V671">
        <v>0</v>
      </c>
      <c r="W671">
        <v>18</v>
      </c>
      <c r="X671" t="s">
        <v>183</v>
      </c>
      <c r="Y671" s="2" t="s">
        <v>184</v>
      </c>
      <c r="Z671" s="2" t="s">
        <v>184</v>
      </c>
      <c r="AA671" s="2" t="s">
        <v>184</v>
      </c>
      <c r="AB671">
        <v>8</v>
      </c>
      <c r="AC671">
        <v>2</v>
      </c>
      <c r="AD671">
        <v>0</v>
      </c>
      <c r="AE671" s="2" t="s">
        <v>183</v>
      </c>
      <c r="AF671" s="2" t="s">
        <v>183</v>
      </c>
      <c r="AG671" s="2" t="s">
        <v>184</v>
      </c>
      <c r="AH671" t="s">
        <v>84</v>
      </c>
      <c r="AI671" s="8" t="s">
        <v>183</v>
      </c>
      <c r="AJ671" s="1" t="s">
        <v>183</v>
      </c>
    </row>
    <row r="672" spans="1:36" x14ac:dyDescent="0.3">
      <c r="A672" s="3" t="s">
        <v>7</v>
      </c>
      <c r="B672">
        <v>124498</v>
      </c>
      <c r="C672">
        <v>671</v>
      </c>
      <c r="D672" t="s">
        <v>181</v>
      </c>
      <c r="E672" s="2" t="s">
        <v>183</v>
      </c>
      <c r="F672" s="2" t="s">
        <v>184</v>
      </c>
      <c r="G672" s="2" t="s">
        <v>184</v>
      </c>
      <c r="H672" s="3" t="s">
        <v>183</v>
      </c>
      <c r="I672" s="2" t="s">
        <v>16</v>
      </c>
      <c r="J672" s="2" t="s">
        <v>15</v>
      </c>
      <c r="K672" s="8" t="s">
        <v>183</v>
      </c>
      <c r="L672" s="2"/>
      <c r="M672" s="2" t="s">
        <v>60</v>
      </c>
      <c r="N672" t="s">
        <v>187</v>
      </c>
      <c r="O672" s="2" t="s">
        <v>189</v>
      </c>
      <c r="P672" s="128">
        <v>-0.81304843587328335</v>
      </c>
      <c r="Q672" s="128" t="s">
        <v>203</v>
      </c>
      <c r="R672" s="6" t="s">
        <v>183</v>
      </c>
      <c r="S672" s="2" t="s">
        <v>183</v>
      </c>
      <c r="T672" s="2" t="s">
        <v>183</v>
      </c>
      <c r="U672">
        <v>23</v>
      </c>
      <c r="V672">
        <v>0</v>
      </c>
      <c r="W672">
        <v>11</v>
      </c>
      <c r="X672" t="s">
        <v>184</v>
      </c>
      <c r="Y672" s="2" t="s">
        <v>184</v>
      </c>
      <c r="Z672" s="2" t="s">
        <v>183</v>
      </c>
      <c r="AA672" s="2" t="s">
        <v>183</v>
      </c>
      <c r="AB672">
        <v>11</v>
      </c>
      <c r="AC672">
        <v>1</v>
      </c>
      <c r="AD672">
        <v>0</v>
      </c>
      <c r="AE672" s="2" t="s">
        <v>183</v>
      </c>
      <c r="AF672" s="2" t="s">
        <v>183</v>
      </c>
      <c r="AG672" s="2" t="s">
        <v>184</v>
      </c>
      <c r="AH672" t="s">
        <v>86</v>
      </c>
      <c r="AI672" s="8" t="s">
        <v>183</v>
      </c>
      <c r="AJ672" s="1" t="s">
        <v>183</v>
      </c>
    </row>
    <row r="673" spans="1:36" x14ac:dyDescent="0.3">
      <c r="A673" s="2" t="s">
        <v>8</v>
      </c>
      <c r="B673">
        <v>124510</v>
      </c>
      <c r="C673">
        <v>672</v>
      </c>
      <c r="D673" t="s">
        <v>181</v>
      </c>
      <c r="E673" s="2" t="s">
        <v>184</v>
      </c>
      <c r="F673" s="2" t="s">
        <v>184</v>
      </c>
      <c r="G673" s="2" t="s">
        <v>184</v>
      </c>
      <c r="H673" s="3" t="s">
        <v>184</v>
      </c>
      <c r="I673" s="2" t="s">
        <v>16</v>
      </c>
      <c r="J673" s="2" t="s">
        <v>15</v>
      </c>
      <c r="K673" s="8" t="s">
        <v>183</v>
      </c>
      <c r="L673" s="2" t="s">
        <v>162</v>
      </c>
      <c r="M673" s="2" t="s">
        <v>60</v>
      </c>
      <c r="N673" t="s">
        <v>187</v>
      </c>
      <c r="O673" s="2" t="s">
        <v>189</v>
      </c>
      <c r="P673" s="128">
        <v>-3.8191596025886425</v>
      </c>
      <c r="Q673" s="128" t="s">
        <v>203</v>
      </c>
      <c r="R673" s="6" t="s">
        <v>185</v>
      </c>
      <c r="S673" s="2" t="s">
        <v>184</v>
      </c>
      <c r="T673" s="2" t="s">
        <v>184</v>
      </c>
      <c r="U673">
        <v>5</v>
      </c>
      <c r="V673">
        <v>14</v>
      </c>
      <c r="W673">
        <v>17</v>
      </c>
      <c r="X673" t="s">
        <v>184</v>
      </c>
      <c r="Y673" s="2" t="s">
        <v>184</v>
      </c>
      <c r="Z673" s="2" t="s">
        <v>184</v>
      </c>
      <c r="AA673" s="2" t="s">
        <v>184</v>
      </c>
      <c r="AB673">
        <v>9</v>
      </c>
      <c r="AC673">
        <v>4</v>
      </c>
      <c r="AD673">
        <v>0</v>
      </c>
      <c r="AE673" s="2" t="s">
        <v>184</v>
      </c>
      <c r="AF673" s="2" t="s">
        <v>185</v>
      </c>
      <c r="AG673" s="2" t="s">
        <v>185</v>
      </c>
      <c r="AH673" t="s">
        <v>83</v>
      </c>
      <c r="AI673" s="8" t="s">
        <v>184</v>
      </c>
      <c r="AJ673" s="9" t="s">
        <v>184</v>
      </c>
    </row>
    <row r="674" spans="1:36" x14ac:dyDescent="0.3">
      <c r="A674" s="3" t="s">
        <v>7</v>
      </c>
      <c r="B674">
        <v>124519</v>
      </c>
      <c r="C674">
        <v>673</v>
      </c>
      <c r="D674" t="s">
        <v>181</v>
      </c>
      <c r="E674" s="2" t="s">
        <v>184</v>
      </c>
      <c r="F674" s="2" t="s">
        <v>184</v>
      </c>
      <c r="G674" s="2" t="s">
        <v>184</v>
      </c>
      <c r="H674" s="3" t="s">
        <v>184</v>
      </c>
      <c r="I674" s="2" t="s">
        <v>16</v>
      </c>
      <c r="J674" s="2" t="s">
        <v>15</v>
      </c>
      <c r="K674" s="8" t="s">
        <v>183</v>
      </c>
      <c r="L674" s="2"/>
      <c r="M674" s="2" t="s">
        <v>60</v>
      </c>
      <c r="N674" t="s">
        <v>187</v>
      </c>
      <c r="O674" s="3" t="s">
        <v>189</v>
      </c>
      <c r="P674" s="130">
        <v>1.0573329687357578</v>
      </c>
      <c r="Q674" s="130" t="s">
        <v>203</v>
      </c>
      <c r="R674" s="7" t="s">
        <v>185</v>
      </c>
      <c r="S674" s="2" t="s">
        <v>184</v>
      </c>
      <c r="T674" s="2" t="s">
        <v>184</v>
      </c>
      <c r="U674">
        <v>38</v>
      </c>
      <c r="V674">
        <v>0</v>
      </c>
      <c r="W674">
        <v>6</v>
      </c>
      <c r="X674" t="s">
        <v>184</v>
      </c>
      <c r="Y674" s="2" t="s">
        <v>184</v>
      </c>
      <c r="Z674" s="2" t="s">
        <v>184</v>
      </c>
      <c r="AA674" s="2" t="s">
        <v>184</v>
      </c>
      <c r="AB674">
        <v>6</v>
      </c>
      <c r="AC674">
        <v>1</v>
      </c>
      <c r="AD674">
        <v>0</v>
      </c>
      <c r="AE674" s="2" t="s">
        <v>184</v>
      </c>
      <c r="AF674" s="2" t="s">
        <v>185</v>
      </c>
      <c r="AG674" s="2" t="s">
        <v>185</v>
      </c>
      <c r="AH674" t="s">
        <v>84</v>
      </c>
      <c r="AI674" s="8" t="s">
        <v>184</v>
      </c>
      <c r="AJ674" s="1" t="s">
        <v>184</v>
      </c>
    </row>
    <row r="675" spans="1:36" x14ac:dyDescent="0.3">
      <c r="A675" s="3" t="s">
        <v>7</v>
      </c>
      <c r="B675">
        <v>124530</v>
      </c>
      <c r="C675">
        <v>674</v>
      </c>
      <c r="D675" t="s">
        <v>182</v>
      </c>
      <c r="E675" s="2" t="s">
        <v>183</v>
      </c>
      <c r="F675" s="2" t="s">
        <v>184</v>
      </c>
      <c r="G675" s="2" t="s">
        <v>184</v>
      </c>
      <c r="H675" s="3" t="s">
        <v>185</v>
      </c>
      <c r="I675" s="2" t="s">
        <v>15</v>
      </c>
      <c r="J675" s="2" t="s">
        <v>15</v>
      </c>
      <c r="K675" s="8" t="s">
        <v>183</v>
      </c>
      <c r="L675" s="2" t="s">
        <v>60</v>
      </c>
      <c r="M675" s="2"/>
      <c r="N675" t="s">
        <v>187</v>
      </c>
      <c r="O675" s="3" t="s">
        <v>185</v>
      </c>
      <c r="P675" s="130">
        <v>-0.46653275448713794</v>
      </c>
      <c r="Q675" s="130" t="s">
        <v>203</v>
      </c>
      <c r="R675" s="7" t="s">
        <v>183</v>
      </c>
      <c r="S675" s="2" t="s">
        <v>183</v>
      </c>
      <c r="T675" s="2" t="s">
        <v>184</v>
      </c>
      <c r="U675">
        <v>38</v>
      </c>
      <c r="V675">
        <v>5</v>
      </c>
      <c r="W675">
        <v>3</v>
      </c>
      <c r="X675" t="s">
        <v>183</v>
      </c>
      <c r="Y675" s="2" t="s">
        <v>184</v>
      </c>
      <c r="Z675" s="2" t="s">
        <v>183</v>
      </c>
      <c r="AA675" s="2" t="s">
        <v>183</v>
      </c>
      <c r="AB675">
        <v>7</v>
      </c>
      <c r="AC675">
        <v>2</v>
      </c>
      <c r="AD675">
        <v>0</v>
      </c>
      <c r="AE675" s="2" t="s">
        <v>184</v>
      </c>
      <c r="AF675" s="2" t="s">
        <v>183</v>
      </c>
      <c r="AG675" s="2" t="s">
        <v>184</v>
      </c>
      <c r="AH675" t="s">
        <v>84</v>
      </c>
      <c r="AI675" s="8" t="s">
        <v>183</v>
      </c>
      <c r="AJ675" s="1" t="s">
        <v>183</v>
      </c>
    </row>
    <row r="676" spans="1:36" x14ac:dyDescent="0.3">
      <c r="A676" s="3" t="s">
        <v>7</v>
      </c>
      <c r="B676">
        <v>124536</v>
      </c>
      <c r="C676">
        <v>675</v>
      </c>
      <c r="D676" t="s">
        <v>181</v>
      </c>
      <c r="E676" s="2" t="s">
        <v>183</v>
      </c>
      <c r="F676" s="2" t="s">
        <v>184</v>
      </c>
      <c r="G676" s="2" t="s">
        <v>184</v>
      </c>
      <c r="H676" s="3" t="s">
        <v>183</v>
      </c>
      <c r="I676" s="2" t="s">
        <v>15</v>
      </c>
      <c r="J676" s="2" t="s">
        <v>15</v>
      </c>
      <c r="K676" s="8" t="s">
        <v>183</v>
      </c>
      <c r="L676" s="2"/>
      <c r="M676" s="2" t="s">
        <v>60</v>
      </c>
      <c r="N676" t="s">
        <v>186</v>
      </c>
      <c r="O676" s="2" t="s">
        <v>188</v>
      </c>
      <c r="P676" s="128">
        <v>-0.44132069303694016</v>
      </c>
      <c r="Q676" s="128" t="s">
        <v>203</v>
      </c>
      <c r="R676" s="7" t="s">
        <v>185</v>
      </c>
      <c r="S676" s="2" t="s">
        <v>184</v>
      </c>
      <c r="T676" s="2" t="s">
        <v>183</v>
      </c>
      <c r="U676">
        <v>8</v>
      </c>
      <c r="V676">
        <v>0</v>
      </c>
      <c r="W676">
        <v>5</v>
      </c>
      <c r="X676" t="s">
        <v>184</v>
      </c>
      <c r="Y676" s="2" t="s">
        <v>184</v>
      </c>
      <c r="Z676" s="2" t="s">
        <v>184</v>
      </c>
      <c r="AA676" s="2" t="s">
        <v>184</v>
      </c>
      <c r="AB676">
        <v>5</v>
      </c>
      <c r="AC676">
        <v>2</v>
      </c>
      <c r="AD676">
        <v>0</v>
      </c>
      <c r="AE676" s="2" t="s">
        <v>184</v>
      </c>
      <c r="AF676" s="2" t="s">
        <v>184</v>
      </c>
      <c r="AG676" s="2" t="s">
        <v>185</v>
      </c>
      <c r="AH676" t="s">
        <v>86</v>
      </c>
      <c r="AI676" s="8" t="s">
        <v>183</v>
      </c>
      <c r="AJ676" s="1" t="s">
        <v>184</v>
      </c>
    </row>
    <row r="677" spans="1:36" x14ac:dyDescent="0.3">
      <c r="A677" s="3" t="s">
        <v>7</v>
      </c>
      <c r="B677">
        <v>124556</v>
      </c>
      <c r="C677">
        <v>676</v>
      </c>
      <c r="D677" t="s">
        <v>182</v>
      </c>
      <c r="E677" s="2" t="s">
        <v>184</v>
      </c>
      <c r="F677" s="2" t="s">
        <v>184</v>
      </c>
      <c r="G677" s="2" t="s">
        <v>184</v>
      </c>
      <c r="H677" s="2" t="s">
        <v>183</v>
      </c>
      <c r="I677" s="2" t="s">
        <v>17</v>
      </c>
      <c r="J677" s="2" t="s">
        <v>15</v>
      </c>
      <c r="K677" s="8" t="s">
        <v>183</v>
      </c>
      <c r="L677" s="2"/>
      <c r="M677" s="2" t="s">
        <v>61</v>
      </c>
      <c r="N677" t="s">
        <v>186</v>
      </c>
      <c r="O677" s="2" t="s">
        <v>188</v>
      </c>
      <c r="P677" s="128">
        <v>-0.19307169643188654</v>
      </c>
      <c r="Q677" s="128" t="s">
        <v>203</v>
      </c>
      <c r="R677" s="7" t="s">
        <v>184</v>
      </c>
      <c r="S677" s="2" t="s">
        <v>184</v>
      </c>
      <c r="T677" s="2" t="s">
        <v>184</v>
      </c>
      <c r="U677">
        <v>31</v>
      </c>
      <c r="V677">
        <v>14</v>
      </c>
      <c r="W677">
        <v>5</v>
      </c>
      <c r="X677" t="s">
        <v>184</v>
      </c>
      <c r="Y677" s="2" t="s">
        <v>184</v>
      </c>
      <c r="Z677" s="2" t="s">
        <v>184</v>
      </c>
      <c r="AA677" s="2" t="s">
        <v>184</v>
      </c>
      <c r="AB677">
        <v>8</v>
      </c>
      <c r="AC677">
        <v>6</v>
      </c>
      <c r="AD677">
        <v>0</v>
      </c>
      <c r="AE677" s="2" t="s">
        <v>184</v>
      </c>
      <c r="AF677" s="2" t="s">
        <v>185</v>
      </c>
      <c r="AG677" s="2" t="s">
        <v>185</v>
      </c>
      <c r="AH677" t="s">
        <v>84</v>
      </c>
      <c r="AI677" s="8" t="s">
        <v>183</v>
      </c>
      <c r="AJ677" s="1" t="s">
        <v>184</v>
      </c>
    </row>
    <row r="678" spans="1:36" x14ac:dyDescent="0.3">
      <c r="A678" s="3" t="s">
        <v>7</v>
      </c>
      <c r="B678">
        <v>124623</v>
      </c>
      <c r="C678">
        <v>677</v>
      </c>
      <c r="D678" t="s">
        <v>182</v>
      </c>
      <c r="E678" s="2" t="s">
        <v>184</v>
      </c>
      <c r="F678" s="2" t="s">
        <v>184</v>
      </c>
      <c r="G678" s="2" t="s">
        <v>184</v>
      </c>
      <c r="H678" s="3" t="s">
        <v>183</v>
      </c>
      <c r="I678" s="2" t="s">
        <v>17</v>
      </c>
      <c r="J678" s="2" t="s">
        <v>15</v>
      </c>
      <c r="K678" s="8" t="s">
        <v>183</v>
      </c>
      <c r="L678" s="2" t="s">
        <v>60</v>
      </c>
      <c r="M678" s="2"/>
      <c r="N678" t="s">
        <v>186</v>
      </c>
      <c r="O678" s="3" t="s">
        <v>188</v>
      </c>
      <c r="P678" s="130">
        <v>-0.10869565217391304</v>
      </c>
      <c r="Q678" s="130" t="s">
        <v>203</v>
      </c>
      <c r="R678" s="7" t="s">
        <v>184</v>
      </c>
      <c r="S678" s="2" t="s">
        <v>184</v>
      </c>
      <c r="T678" s="2" t="s">
        <v>184</v>
      </c>
      <c r="U678">
        <v>0</v>
      </c>
      <c r="V678">
        <v>0</v>
      </c>
      <c r="W678">
        <v>1</v>
      </c>
      <c r="X678" t="s">
        <v>184</v>
      </c>
      <c r="Y678" s="2" t="s">
        <v>184</v>
      </c>
      <c r="Z678" s="2" t="s">
        <v>184</v>
      </c>
      <c r="AA678" s="2" t="s">
        <v>184</v>
      </c>
      <c r="AB678">
        <v>1</v>
      </c>
      <c r="AC678">
        <v>0</v>
      </c>
      <c r="AD678">
        <v>0</v>
      </c>
      <c r="AE678" s="2" t="s">
        <v>184</v>
      </c>
      <c r="AF678" s="2" t="s">
        <v>185</v>
      </c>
      <c r="AG678" s="2" t="s">
        <v>185</v>
      </c>
      <c r="AH678" t="s">
        <v>84</v>
      </c>
      <c r="AI678" t="s">
        <v>183</v>
      </c>
      <c r="AJ678" s="1" t="s">
        <v>184</v>
      </c>
    </row>
    <row r="679" spans="1:36" x14ac:dyDescent="0.3">
      <c r="A679" s="3" t="s">
        <v>7</v>
      </c>
      <c r="B679">
        <v>124665</v>
      </c>
      <c r="C679">
        <v>678</v>
      </c>
      <c r="D679" t="s">
        <v>181</v>
      </c>
      <c r="E679" s="2" t="s">
        <v>183</v>
      </c>
      <c r="F679" s="2" t="s">
        <v>184</v>
      </c>
      <c r="G679" s="2" t="s">
        <v>184</v>
      </c>
      <c r="H679" s="3" t="s">
        <v>184</v>
      </c>
      <c r="I679" s="2" t="s">
        <v>15</v>
      </c>
      <c r="J679" s="2" t="s">
        <v>15</v>
      </c>
      <c r="K679" s="8" t="s">
        <v>183</v>
      </c>
      <c r="L679" s="2" t="s">
        <v>60</v>
      </c>
      <c r="M679" s="2"/>
      <c r="N679" t="s">
        <v>186</v>
      </c>
      <c r="O679" s="3" t="s">
        <v>189</v>
      </c>
      <c r="P679" s="130">
        <v>-0.45206754420954653</v>
      </c>
      <c r="Q679" s="130" t="s">
        <v>203</v>
      </c>
      <c r="R679" s="7" t="s">
        <v>184</v>
      </c>
      <c r="S679" s="2" t="s">
        <v>184</v>
      </c>
      <c r="T679" s="2" t="s">
        <v>184</v>
      </c>
      <c r="U679">
        <v>14</v>
      </c>
      <c r="V679">
        <v>3</v>
      </c>
      <c r="W679">
        <v>55</v>
      </c>
      <c r="X679" t="s">
        <v>184</v>
      </c>
      <c r="Y679" s="2" t="s">
        <v>184</v>
      </c>
      <c r="Z679" s="2" t="s">
        <v>183</v>
      </c>
      <c r="AA679" s="2" t="s">
        <v>184</v>
      </c>
      <c r="AB679">
        <v>19</v>
      </c>
      <c r="AC679">
        <v>2</v>
      </c>
      <c r="AD679">
        <v>0</v>
      </c>
      <c r="AE679" s="2" t="s">
        <v>184</v>
      </c>
      <c r="AF679" s="2" t="s">
        <v>183</v>
      </c>
      <c r="AG679" s="2" t="s">
        <v>183</v>
      </c>
      <c r="AH679" t="s">
        <v>86</v>
      </c>
      <c r="AI679" s="8" t="s">
        <v>183</v>
      </c>
      <c r="AJ679" s="1" t="s">
        <v>184</v>
      </c>
    </row>
    <row r="680" spans="1:36" x14ac:dyDescent="0.3">
      <c r="A680" s="3" t="s">
        <v>7</v>
      </c>
      <c r="B680">
        <v>124776</v>
      </c>
      <c r="C680">
        <v>679</v>
      </c>
      <c r="D680" t="s">
        <v>182</v>
      </c>
      <c r="E680" s="2" t="s">
        <v>184</v>
      </c>
      <c r="F680" s="2" t="s">
        <v>184</v>
      </c>
      <c r="G680" s="2" t="s">
        <v>184</v>
      </c>
      <c r="H680" s="3" t="s">
        <v>183</v>
      </c>
      <c r="I680" s="2" t="s">
        <v>16</v>
      </c>
      <c r="J680" s="2" t="s">
        <v>13</v>
      </c>
      <c r="K680" s="8" t="s">
        <v>183</v>
      </c>
      <c r="L680" s="2"/>
      <c r="M680" s="2" t="s">
        <v>60</v>
      </c>
      <c r="N680" t="s">
        <v>187</v>
      </c>
      <c r="O680" s="2" t="s">
        <v>188</v>
      </c>
      <c r="P680" s="128">
        <v>-1.4782608695652173</v>
      </c>
      <c r="Q680" s="128" t="s">
        <v>203</v>
      </c>
      <c r="R680" s="7" t="s">
        <v>183</v>
      </c>
      <c r="S680" s="2" t="s">
        <v>184</v>
      </c>
      <c r="T680" s="2" t="s">
        <v>183</v>
      </c>
      <c r="U680">
        <v>15</v>
      </c>
      <c r="V680">
        <v>41</v>
      </c>
      <c r="W680">
        <v>39</v>
      </c>
      <c r="X680" t="s">
        <v>184</v>
      </c>
      <c r="Y680" s="2" t="s">
        <v>184</v>
      </c>
      <c r="Z680" s="2" t="s">
        <v>183</v>
      </c>
      <c r="AA680" s="2" t="s">
        <v>184</v>
      </c>
      <c r="AB680">
        <v>14</v>
      </c>
      <c r="AC680">
        <v>0</v>
      </c>
      <c r="AD680">
        <v>0</v>
      </c>
      <c r="AE680" s="2" t="s">
        <v>184</v>
      </c>
      <c r="AF680" s="2" t="s">
        <v>184</v>
      </c>
      <c r="AG680" s="2" t="s">
        <v>183</v>
      </c>
      <c r="AH680" t="s">
        <v>86</v>
      </c>
      <c r="AI680" s="8" t="s">
        <v>183</v>
      </c>
      <c r="AJ680" s="9" t="s">
        <v>183</v>
      </c>
    </row>
    <row r="681" spans="1:36" x14ac:dyDescent="0.3">
      <c r="A681" s="3" t="s">
        <v>7</v>
      </c>
      <c r="B681">
        <v>124806</v>
      </c>
      <c r="C681">
        <v>680</v>
      </c>
      <c r="D681" t="s">
        <v>181</v>
      </c>
      <c r="E681" s="2" t="s">
        <v>184</v>
      </c>
      <c r="F681" s="2" t="s">
        <v>184</v>
      </c>
      <c r="G681" s="2" t="s">
        <v>184</v>
      </c>
      <c r="H681" s="3" t="s">
        <v>183</v>
      </c>
      <c r="I681" s="2" t="s">
        <v>16</v>
      </c>
      <c r="J681" s="2" t="s">
        <v>17</v>
      </c>
      <c r="K681" s="8" t="s">
        <v>183</v>
      </c>
      <c r="L681" s="2"/>
      <c r="M681" s="2" t="s">
        <v>61</v>
      </c>
      <c r="N681" t="s">
        <v>187</v>
      </c>
      <c r="O681" s="3" t="s">
        <v>188</v>
      </c>
      <c r="P681" s="130">
        <v>-0.97668557025834901</v>
      </c>
      <c r="Q681" s="130" t="s">
        <v>203</v>
      </c>
      <c r="R681" s="6" t="s">
        <v>183</v>
      </c>
      <c r="S681" s="2" t="s">
        <v>184</v>
      </c>
      <c r="T681" s="2" t="s">
        <v>184</v>
      </c>
      <c r="U681">
        <v>35</v>
      </c>
      <c r="V681">
        <v>0</v>
      </c>
      <c r="W681">
        <v>0</v>
      </c>
      <c r="X681" t="s">
        <v>184</v>
      </c>
      <c r="Y681" s="2" t="s">
        <v>184</v>
      </c>
      <c r="Z681" s="2" t="s">
        <v>183</v>
      </c>
      <c r="AA681" s="2" t="s">
        <v>184</v>
      </c>
      <c r="AB681">
        <v>3</v>
      </c>
      <c r="AC681">
        <v>0</v>
      </c>
      <c r="AD681">
        <v>0</v>
      </c>
      <c r="AE681" s="2" t="s">
        <v>184</v>
      </c>
      <c r="AF681" s="2" t="s">
        <v>184</v>
      </c>
      <c r="AG681" s="2" t="s">
        <v>183</v>
      </c>
      <c r="AH681" t="s">
        <v>84</v>
      </c>
      <c r="AI681" s="8" t="s">
        <v>183</v>
      </c>
      <c r="AJ681" s="1" t="s">
        <v>184</v>
      </c>
    </row>
    <row r="682" spans="1:36" x14ac:dyDescent="0.3">
      <c r="A682" s="3" t="s">
        <v>7</v>
      </c>
      <c r="B682">
        <v>124863</v>
      </c>
      <c r="C682">
        <v>681</v>
      </c>
      <c r="D682" t="s">
        <v>181</v>
      </c>
      <c r="E682" s="2" t="s">
        <v>183</v>
      </c>
      <c r="F682" s="2" t="s">
        <v>184</v>
      </c>
      <c r="G682" s="2" t="s">
        <v>184</v>
      </c>
      <c r="H682" s="3" t="s">
        <v>183</v>
      </c>
      <c r="I682" s="2" t="s">
        <v>12</v>
      </c>
      <c r="J682" s="2" t="s">
        <v>12</v>
      </c>
      <c r="K682" s="8" t="s">
        <v>183</v>
      </c>
      <c r="L682" s="2" t="s">
        <v>60</v>
      </c>
      <c r="M682" s="2"/>
      <c r="N682" t="s">
        <v>186</v>
      </c>
      <c r="O682" s="2" t="s">
        <v>189</v>
      </c>
      <c r="P682" s="128">
        <v>-0.21393066129742652</v>
      </c>
      <c r="Q682" s="128" t="s">
        <v>203</v>
      </c>
      <c r="R682" s="7" t="s">
        <v>184</v>
      </c>
      <c r="S682" s="2" t="s">
        <v>184</v>
      </c>
      <c r="T682" s="2" t="s">
        <v>184</v>
      </c>
      <c r="U682">
        <v>56</v>
      </c>
      <c r="V682">
        <v>56</v>
      </c>
      <c r="W682">
        <v>56</v>
      </c>
      <c r="X682" t="s">
        <v>183</v>
      </c>
      <c r="Y682" s="2" t="s">
        <v>184</v>
      </c>
      <c r="Z682" s="2" t="s">
        <v>184</v>
      </c>
      <c r="AA682" s="2" t="s">
        <v>184</v>
      </c>
      <c r="AB682">
        <v>6</v>
      </c>
      <c r="AC682">
        <v>0</v>
      </c>
      <c r="AD682">
        <v>0</v>
      </c>
      <c r="AE682" s="2" t="s">
        <v>184</v>
      </c>
      <c r="AF682" s="2" t="s">
        <v>184</v>
      </c>
      <c r="AG682" s="2" t="s">
        <v>183</v>
      </c>
      <c r="AH682" t="s">
        <v>84</v>
      </c>
      <c r="AI682" s="8" t="s">
        <v>183</v>
      </c>
      <c r="AJ682" s="9" t="s">
        <v>184</v>
      </c>
    </row>
    <row r="683" spans="1:36" hidden="1" x14ac:dyDescent="0.3">
      <c r="A683" s="3" t="s">
        <v>7</v>
      </c>
      <c r="B683">
        <v>124864</v>
      </c>
      <c r="C683">
        <v>682</v>
      </c>
      <c r="D683" t="s">
        <v>181</v>
      </c>
      <c r="E683" s="2" t="s">
        <v>183</v>
      </c>
      <c r="F683" s="2" t="s">
        <v>184</v>
      </c>
      <c r="G683" s="2" t="s">
        <v>184</v>
      </c>
      <c r="H683" s="3" t="s">
        <v>183</v>
      </c>
      <c r="I683" s="2" t="s">
        <v>16</v>
      </c>
      <c r="J683" s="2" t="s">
        <v>16</v>
      </c>
      <c r="K683" s="8" t="s">
        <v>184</v>
      </c>
      <c r="L683" s="2"/>
      <c r="M683" s="2" t="s">
        <v>60</v>
      </c>
      <c r="N683" t="s">
        <v>186</v>
      </c>
      <c r="O683" s="3" t="s">
        <v>188</v>
      </c>
      <c r="P683" s="130">
        <v>-1.2000571455783609</v>
      </c>
      <c r="Q683" s="130" t="s">
        <v>201</v>
      </c>
      <c r="R683" s="6" t="s">
        <v>184</v>
      </c>
      <c r="S683" s="2" t="s">
        <v>184</v>
      </c>
      <c r="T683" s="2" t="s">
        <v>183</v>
      </c>
      <c r="U683">
        <v>22</v>
      </c>
      <c r="V683">
        <v>8</v>
      </c>
      <c r="W683">
        <v>0</v>
      </c>
      <c r="X683" t="s">
        <v>183</v>
      </c>
      <c r="Y683" s="2" t="s">
        <v>183</v>
      </c>
      <c r="Z683" s="2" t="s">
        <v>183</v>
      </c>
      <c r="AA683" s="2" t="s">
        <v>184</v>
      </c>
      <c r="AB683">
        <v>3</v>
      </c>
      <c r="AC683">
        <v>0</v>
      </c>
      <c r="AD683">
        <v>0</v>
      </c>
      <c r="AE683" s="2" t="s">
        <v>184</v>
      </c>
      <c r="AF683" s="2" t="s">
        <v>184</v>
      </c>
      <c r="AG683" s="2" t="s">
        <v>184</v>
      </c>
      <c r="AH683" t="s">
        <v>84</v>
      </c>
      <c r="AI683" s="8" t="s">
        <v>183</v>
      </c>
      <c r="AJ683" s="9" t="s">
        <v>183</v>
      </c>
    </row>
    <row r="684" spans="1:36" x14ac:dyDescent="0.3">
      <c r="A684" s="3" t="s">
        <v>7</v>
      </c>
      <c r="B684">
        <v>124866</v>
      </c>
      <c r="C684">
        <v>683</v>
      </c>
      <c r="D684" t="s">
        <v>181</v>
      </c>
      <c r="E684" s="2" t="s">
        <v>183</v>
      </c>
      <c r="F684" s="2" t="s">
        <v>184</v>
      </c>
      <c r="G684" s="2" t="s">
        <v>184</v>
      </c>
      <c r="H684" s="3" t="s">
        <v>183</v>
      </c>
      <c r="I684" s="2" t="s">
        <v>12</v>
      </c>
      <c r="J684" s="2" t="s">
        <v>16</v>
      </c>
      <c r="K684" s="8" t="s">
        <v>183</v>
      </c>
      <c r="L684" s="2" t="s">
        <v>60</v>
      </c>
      <c r="M684" s="2"/>
      <c r="N684" t="s">
        <v>186</v>
      </c>
      <c r="O684" s="3" t="s">
        <v>188</v>
      </c>
      <c r="P684" s="130">
        <v>-1.198877001289931</v>
      </c>
      <c r="Q684" s="130" t="s">
        <v>203</v>
      </c>
      <c r="R684" s="7" t="s">
        <v>183</v>
      </c>
      <c r="S684" s="2" t="s">
        <v>184</v>
      </c>
      <c r="T684" s="2" t="s">
        <v>184</v>
      </c>
      <c r="U684">
        <v>3</v>
      </c>
      <c r="V684">
        <v>0</v>
      </c>
      <c r="W684">
        <v>22</v>
      </c>
      <c r="X684" t="s">
        <v>183</v>
      </c>
      <c r="Y684" s="2" t="s">
        <v>184</v>
      </c>
      <c r="Z684" s="2" t="s">
        <v>183</v>
      </c>
      <c r="AA684" s="2" t="s">
        <v>184</v>
      </c>
      <c r="AB684">
        <v>17</v>
      </c>
      <c r="AC684">
        <v>14</v>
      </c>
      <c r="AD684">
        <v>3</v>
      </c>
      <c r="AE684" s="2" t="s">
        <v>184</v>
      </c>
      <c r="AF684" s="2" t="s">
        <v>184</v>
      </c>
      <c r="AG684" s="2" t="s">
        <v>184</v>
      </c>
      <c r="AH684" t="s">
        <v>86</v>
      </c>
      <c r="AI684" t="s">
        <v>183</v>
      </c>
      <c r="AJ684" s="1" t="s">
        <v>184</v>
      </c>
    </row>
    <row r="685" spans="1:36" x14ac:dyDescent="0.3">
      <c r="A685" s="3" t="s">
        <v>7</v>
      </c>
      <c r="B685">
        <v>124920</v>
      </c>
      <c r="C685">
        <v>684</v>
      </c>
      <c r="D685" t="s">
        <v>181</v>
      </c>
      <c r="E685" s="2" t="s">
        <v>183</v>
      </c>
      <c r="F685" s="2" t="s">
        <v>184</v>
      </c>
      <c r="G685" s="2" t="s">
        <v>184</v>
      </c>
      <c r="H685" s="3" t="s">
        <v>183</v>
      </c>
      <c r="I685" s="2" t="s">
        <v>12</v>
      </c>
      <c r="J685" s="2" t="s">
        <v>14</v>
      </c>
      <c r="K685" s="8" t="s">
        <v>183</v>
      </c>
      <c r="L685" s="2"/>
      <c r="M685" s="2" t="s">
        <v>60</v>
      </c>
      <c r="N685" t="s">
        <v>186</v>
      </c>
      <c r="O685" s="2" t="s">
        <v>188</v>
      </c>
      <c r="P685" s="128">
        <v>-1.3184743368388008</v>
      </c>
      <c r="Q685" s="128" t="s">
        <v>203</v>
      </c>
      <c r="R685" s="7" t="s">
        <v>183</v>
      </c>
      <c r="S685" s="2" t="s">
        <v>184</v>
      </c>
      <c r="T685" s="2" t="s">
        <v>184</v>
      </c>
      <c r="U685">
        <v>27</v>
      </c>
      <c r="V685">
        <v>0</v>
      </c>
      <c r="W685">
        <v>9</v>
      </c>
      <c r="X685" t="s">
        <v>184</v>
      </c>
      <c r="Y685" s="2" t="s">
        <v>184</v>
      </c>
      <c r="Z685" s="2" t="s">
        <v>183</v>
      </c>
      <c r="AA685" s="2" t="s">
        <v>184</v>
      </c>
      <c r="AB685">
        <v>5</v>
      </c>
      <c r="AC685">
        <v>0</v>
      </c>
      <c r="AD685">
        <v>0</v>
      </c>
      <c r="AE685" s="2" t="s">
        <v>184</v>
      </c>
      <c r="AF685" s="2" t="s">
        <v>184</v>
      </c>
      <c r="AG685" s="2" t="s">
        <v>184</v>
      </c>
      <c r="AH685" t="s">
        <v>86</v>
      </c>
      <c r="AI685" s="8" t="s">
        <v>183</v>
      </c>
      <c r="AJ685" s="1" t="s">
        <v>184</v>
      </c>
    </row>
    <row r="686" spans="1:36" x14ac:dyDescent="0.3">
      <c r="A686" s="3" t="s">
        <v>7</v>
      </c>
      <c r="B686">
        <v>124934</v>
      </c>
      <c r="C686">
        <v>685</v>
      </c>
      <c r="D686" t="s">
        <v>182</v>
      </c>
      <c r="E686" s="2" t="s">
        <v>184</v>
      </c>
      <c r="F686" s="2" t="s">
        <v>184</v>
      </c>
      <c r="G686" s="2" t="s">
        <v>184</v>
      </c>
      <c r="H686" s="3" t="s">
        <v>183</v>
      </c>
      <c r="I686" s="2" t="s">
        <v>13</v>
      </c>
      <c r="J686" s="2" t="s">
        <v>13</v>
      </c>
      <c r="K686" s="8" t="s">
        <v>183</v>
      </c>
      <c r="L686" s="2" t="s">
        <v>60</v>
      </c>
      <c r="M686" s="2"/>
      <c r="N686" t="s">
        <v>186</v>
      </c>
      <c r="O686" s="2" t="s">
        <v>188</v>
      </c>
      <c r="P686" s="128">
        <v>0.47806705859551646</v>
      </c>
      <c r="Q686" s="128" t="s">
        <v>203</v>
      </c>
      <c r="R686" s="7" t="s">
        <v>183</v>
      </c>
      <c r="S686" s="2" t="s">
        <v>184</v>
      </c>
      <c r="T686" s="2" t="s">
        <v>184</v>
      </c>
      <c r="U686">
        <v>1</v>
      </c>
      <c r="V686">
        <v>0</v>
      </c>
      <c r="W686">
        <v>33</v>
      </c>
      <c r="X686" t="s">
        <v>184</v>
      </c>
      <c r="Y686" s="2" t="s">
        <v>184</v>
      </c>
      <c r="Z686" s="2" t="s">
        <v>183</v>
      </c>
      <c r="AA686" s="2" t="s">
        <v>184</v>
      </c>
      <c r="AB686">
        <v>15</v>
      </c>
      <c r="AC686">
        <v>3</v>
      </c>
      <c r="AD686">
        <v>0</v>
      </c>
      <c r="AE686" s="2" t="s">
        <v>184</v>
      </c>
      <c r="AF686" s="2" t="s">
        <v>184</v>
      </c>
      <c r="AG686" s="2" t="s">
        <v>183</v>
      </c>
      <c r="AH686" t="s">
        <v>86</v>
      </c>
      <c r="AI686" s="8" t="s">
        <v>183</v>
      </c>
      <c r="AJ686" s="9" t="s">
        <v>183</v>
      </c>
    </row>
    <row r="687" spans="1:36" x14ac:dyDescent="0.3">
      <c r="A687" s="3" t="s">
        <v>7</v>
      </c>
      <c r="B687">
        <v>124992</v>
      </c>
      <c r="C687">
        <v>686</v>
      </c>
      <c r="D687" t="s">
        <v>181</v>
      </c>
      <c r="E687" s="2" t="s">
        <v>184</v>
      </c>
      <c r="F687" s="2" t="s">
        <v>184</v>
      </c>
      <c r="G687" s="2" t="s">
        <v>184</v>
      </c>
      <c r="H687" s="3" t="s">
        <v>183</v>
      </c>
      <c r="I687" s="2" t="s">
        <v>16</v>
      </c>
      <c r="J687" s="2" t="s">
        <v>17</v>
      </c>
      <c r="K687" s="8" t="s">
        <v>183</v>
      </c>
      <c r="L687" s="2"/>
      <c r="M687" s="2" t="s">
        <v>60</v>
      </c>
      <c r="N687" t="s">
        <v>187</v>
      </c>
      <c r="O687" s="2" t="s">
        <v>189</v>
      </c>
      <c r="P687" s="128">
        <v>-0.52645910865026779</v>
      </c>
      <c r="Q687" s="128" t="s">
        <v>203</v>
      </c>
      <c r="R687" s="6" t="s">
        <v>185</v>
      </c>
      <c r="S687" s="2" t="s">
        <v>184</v>
      </c>
      <c r="T687" s="2" t="s">
        <v>184</v>
      </c>
      <c r="U687">
        <v>41</v>
      </c>
      <c r="V687">
        <v>0</v>
      </c>
      <c r="W687">
        <v>0</v>
      </c>
      <c r="X687" t="s">
        <v>184</v>
      </c>
      <c r="Y687" s="2" t="s">
        <v>184</v>
      </c>
      <c r="Z687" s="2" t="s">
        <v>184</v>
      </c>
      <c r="AA687" s="2" t="s">
        <v>184</v>
      </c>
      <c r="AB687">
        <v>5</v>
      </c>
      <c r="AC687">
        <v>1</v>
      </c>
      <c r="AD687">
        <v>0</v>
      </c>
      <c r="AE687" s="2" t="s">
        <v>184</v>
      </c>
      <c r="AF687" s="2" t="s">
        <v>185</v>
      </c>
      <c r="AG687" s="2" t="s">
        <v>185</v>
      </c>
      <c r="AH687" t="s">
        <v>84</v>
      </c>
      <c r="AI687" s="8" t="s">
        <v>184</v>
      </c>
      <c r="AJ687" s="1" t="s">
        <v>184</v>
      </c>
    </row>
    <row r="688" spans="1:36" x14ac:dyDescent="0.3">
      <c r="A688" s="3" t="s">
        <v>7</v>
      </c>
      <c r="B688">
        <v>125120</v>
      </c>
      <c r="C688">
        <v>687</v>
      </c>
      <c r="D688" t="s">
        <v>182</v>
      </c>
      <c r="E688" s="2" t="s">
        <v>184</v>
      </c>
      <c r="F688" s="2" t="s">
        <v>184</v>
      </c>
      <c r="G688" s="2" t="s">
        <v>184</v>
      </c>
      <c r="H688" s="3" t="s">
        <v>183</v>
      </c>
      <c r="I688" s="2" t="s">
        <v>14</v>
      </c>
      <c r="J688" s="2" t="s">
        <v>16</v>
      </c>
      <c r="K688" s="8" t="s">
        <v>183</v>
      </c>
      <c r="L688" s="2"/>
      <c r="M688" s="2" t="s">
        <v>60</v>
      </c>
      <c r="N688" t="s">
        <v>186</v>
      </c>
      <c r="O688" s="3" t="s">
        <v>188</v>
      </c>
      <c r="P688" s="130">
        <v>-0.38614339286377308</v>
      </c>
      <c r="Q688" s="130" t="s">
        <v>203</v>
      </c>
      <c r="R688" s="7" t="s">
        <v>183</v>
      </c>
      <c r="S688" s="2" t="s">
        <v>183</v>
      </c>
      <c r="T688" s="2" t="s">
        <v>184</v>
      </c>
      <c r="U688">
        <v>3</v>
      </c>
      <c r="V688">
        <v>0</v>
      </c>
      <c r="W688">
        <v>0</v>
      </c>
      <c r="X688" t="s">
        <v>184</v>
      </c>
      <c r="Y688" s="2" t="s">
        <v>184</v>
      </c>
      <c r="Z688" s="2" t="s">
        <v>183</v>
      </c>
      <c r="AA688" s="2" t="s">
        <v>184</v>
      </c>
      <c r="AB688">
        <v>1</v>
      </c>
      <c r="AC688">
        <v>0</v>
      </c>
      <c r="AD688">
        <v>0</v>
      </c>
      <c r="AE688" s="2" t="s">
        <v>184</v>
      </c>
      <c r="AF688" s="2" t="s">
        <v>183</v>
      </c>
      <c r="AG688" s="2" t="s">
        <v>184</v>
      </c>
      <c r="AH688" t="s">
        <v>86</v>
      </c>
      <c r="AI688" s="8" t="s">
        <v>183</v>
      </c>
      <c r="AJ688" s="9" t="s">
        <v>184</v>
      </c>
    </row>
    <row r="689" spans="1:36" x14ac:dyDescent="0.3">
      <c r="A689" s="3" t="s">
        <v>7</v>
      </c>
      <c r="B689">
        <v>125181</v>
      </c>
      <c r="C689">
        <v>688</v>
      </c>
      <c r="D689" t="s">
        <v>182</v>
      </c>
      <c r="E689" s="2" t="s">
        <v>183</v>
      </c>
      <c r="F689" s="2" t="s">
        <v>184</v>
      </c>
      <c r="G689" s="2" t="s">
        <v>184</v>
      </c>
      <c r="H689" s="3" t="s">
        <v>184</v>
      </c>
      <c r="I689" s="2" t="s">
        <v>16</v>
      </c>
      <c r="J689" s="2" t="s">
        <v>12</v>
      </c>
      <c r="K689" s="8" t="s">
        <v>184</v>
      </c>
      <c r="L689" s="2" t="s">
        <v>60</v>
      </c>
      <c r="M689" s="2" t="s">
        <v>162</v>
      </c>
      <c r="N689" t="s">
        <v>186</v>
      </c>
      <c r="O689" s="2" t="s">
        <v>188</v>
      </c>
      <c r="P689" s="128">
        <v>-3.0067953575079676</v>
      </c>
      <c r="Q689" s="128" t="s">
        <v>203</v>
      </c>
      <c r="R689" s="7" t="s">
        <v>184</v>
      </c>
      <c r="S689" s="2" t="s">
        <v>184</v>
      </c>
      <c r="T689" s="2" t="s">
        <v>183</v>
      </c>
      <c r="U689">
        <v>44</v>
      </c>
      <c r="V689">
        <v>0</v>
      </c>
      <c r="W689">
        <v>14</v>
      </c>
      <c r="X689" t="s">
        <v>184</v>
      </c>
      <c r="Y689" s="2" t="s">
        <v>184</v>
      </c>
      <c r="Z689" s="2" t="s">
        <v>183</v>
      </c>
      <c r="AA689" s="2" t="s">
        <v>184</v>
      </c>
      <c r="AB689">
        <v>4</v>
      </c>
      <c r="AC689">
        <v>0</v>
      </c>
      <c r="AD689">
        <v>0</v>
      </c>
      <c r="AE689" s="2" t="s">
        <v>184</v>
      </c>
      <c r="AF689" s="2" t="s">
        <v>184</v>
      </c>
      <c r="AG689" s="2" t="s">
        <v>184</v>
      </c>
      <c r="AH689" t="s">
        <v>86</v>
      </c>
      <c r="AI689" s="8" t="s">
        <v>183</v>
      </c>
      <c r="AJ689" s="9" t="s">
        <v>184</v>
      </c>
    </row>
    <row r="690" spans="1:36" hidden="1" x14ac:dyDescent="0.3">
      <c r="A690" s="3" t="s">
        <v>7</v>
      </c>
      <c r="B690">
        <v>125196</v>
      </c>
      <c r="C690">
        <v>689</v>
      </c>
      <c r="D690" t="s">
        <v>182</v>
      </c>
      <c r="E690" s="2" t="s">
        <v>183</v>
      </c>
      <c r="F690" s="2" t="s">
        <v>184</v>
      </c>
      <c r="G690" s="2" t="s">
        <v>184</v>
      </c>
      <c r="H690" s="3" t="s">
        <v>184</v>
      </c>
      <c r="I690" s="2" t="s">
        <v>16</v>
      </c>
      <c r="J690" s="2" t="s">
        <v>13</v>
      </c>
      <c r="K690" s="8" t="s">
        <v>184</v>
      </c>
      <c r="L690" s="2"/>
      <c r="M690" s="2" t="s">
        <v>60</v>
      </c>
      <c r="N690" t="s">
        <v>186</v>
      </c>
      <c r="O690" s="2" t="s">
        <v>188</v>
      </c>
      <c r="P690" s="128">
        <v>-0.2680740554578202</v>
      </c>
      <c r="Q690" s="128" t="s">
        <v>201</v>
      </c>
      <c r="R690" s="7" t="s">
        <v>184</v>
      </c>
      <c r="S690" s="2" t="s">
        <v>184</v>
      </c>
      <c r="T690" s="2" t="s">
        <v>183</v>
      </c>
      <c r="U690">
        <v>35</v>
      </c>
      <c r="V690">
        <v>0</v>
      </c>
      <c r="W690">
        <v>2</v>
      </c>
      <c r="X690" t="s">
        <v>184</v>
      </c>
      <c r="Y690" s="2" t="s">
        <v>184</v>
      </c>
      <c r="Z690" s="2" t="s">
        <v>183</v>
      </c>
      <c r="AA690" s="2" t="s">
        <v>184</v>
      </c>
      <c r="AB690">
        <v>2</v>
      </c>
      <c r="AC690">
        <v>0</v>
      </c>
      <c r="AD690">
        <v>0</v>
      </c>
      <c r="AE690" s="2" t="s">
        <v>184</v>
      </c>
      <c r="AF690" s="2" t="s">
        <v>184</v>
      </c>
      <c r="AG690" s="2" t="s">
        <v>184</v>
      </c>
      <c r="AH690" t="s">
        <v>86</v>
      </c>
      <c r="AI690" s="8" t="s">
        <v>183</v>
      </c>
      <c r="AJ690" s="9" t="s">
        <v>184</v>
      </c>
    </row>
    <row r="691" spans="1:36" x14ac:dyDescent="0.3">
      <c r="A691" s="3" t="s">
        <v>7</v>
      </c>
      <c r="B691">
        <v>125217</v>
      </c>
      <c r="C691">
        <v>690</v>
      </c>
      <c r="D691" t="s">
        <v>181</v>
      </c>
      <c r="E691" s="2" t="s">
        <v>184</v>
      </c>
      <c r="F691" s="2" t="s">
        <v>184</v>
      </c>
      <c r="G691" s="2" t="s">
        <v>184</v>
      </c>
      <c r="H691" s="3" t="s">
        <v>185</v>
      </c>
      <c r="I691" s="2" t="s">
        <v>15</v>
      </c>
      <c r="J691" s="2" t="s">
        <v>14</v>
      </c>
      <c r="K691" s="8" t="s">
        <v>183</v>
      </c>
      <c r="L691" s="2" t="s">
        <v>60</v>
      </c>
      <c r="M691" s="2"/>
      <c r="N691" t="s">
        <v>186</v>
      </c>
      <c r="O691" s="3" t="s">
        <v>189</v>
      </c>
      <c r="P691" s="130">
        <v>0.15647703140717559</v>
      </c>
      <c r="Q691" s="130" t="s">
        <v>203</v>
      </c>
      <c r="R691" s="7" t="s">
        <v>185</v>
      </c>
      <c r="S691" s="2" t="s">
        <v>184</v>
      </c>
      <c r="T691" s="2" t="s">
        <v>184</v>
      </c>
      <c r="U691">
        <v>67</v>
      </c>
      <c r="V691">
        <v>21</v>
      </c>
      <c r="W691">
        <v>6</v>
      </c>
      <c r="X691" t="s">
        <v>184</v>
      </c>
      <c r="Y691" s="2" t="s">
        <v>184</v>
      </c>
      <c r="Z691" s="2" t="s">
        <v>183</v>
      </c>
      <c r="AA691" s="2" t="s">
        <v>184</v>
      </c>
      <c r="AB691">
        <v>11</v>
      </c>
      <c r="AC691">
        <v>0</v>
      </c>
      <c r="AD691">
        <v>0</v>
      </c>
      <c r="AE691" s="2" t="s">
        <v>184</v>
      </c>
      <c r="AF691" s="2" t="s">
        <v>184</v>
      </c>
      <c r="AG691" s="2" t="s">
        <v>184</v>
      </c>
      <c r="AH691" t="s">
        <v>86</v>
      </c>
      <c r="AI691" s="8" t="s">
        <v>183</v>
      </c>
      <c r="AJ691" s="1" t="s">
        <v>183</v>
      </c>
    </row>
    <row r="692" spans="1:36" x14ac:dyDescent="0.3">
      <c r="A692" s="3" t="s">
        <v>7</v>
      </c>
      <c r="B692">
        <v>125249</v>
      </c>
      <c r="C692">
        <v>691</v>
      </c>
      <c r="D692" t="s">
        <v>181</v>
      </c>
      <c r="E692" s="2" t="s">
        <v>183</v>
      </c>
      <c r="F692" s="2" t="s">
        <v>184</v>
      </c>
      <c r="G692" s="2" t="s">
        <v>184</v>
      </c>
      <c r="H692" s="2" t="s">
        <v>183</v>
      </c>
      <c r="I692" s="2" t="s">
        <v>15</v>
      </c>
      <c r="J692" s="2" t="s">
        <v>13</v>
      </c>
      <c r="K692" s="8" t="s">
        <v>183</v>
      </c>
      <c r="L692" s="2"/>
      <c r="M692" s="2" t="s">
        <v>61</v>
      </c>
      <c r="N692" t="s">
        <v>186</v>
      </c>
      <c r="O692" s="2" t="s">
        <v>189</v>
      </c>
      <c r="P692" s="128">
        <v>-0.31430068098480879</v>
      </c>
      <c r="Q692" s="128" t="s">
        <v>203</v>
      </c>
      <c r="R692" s="6" t="s">
        <v>183</v>
      </c>
      <c r="S692" s="2" t="s">
        <v>183</v>
      </c>
      <c r="T692" s="2" t="s">
        <v>184</v>
      </c>
      <c r="U692">
        <v>13</v>
      </c>
      <c r="V692">
        <v>16</v>
      </c>
      <c r="W692">
        <v>4</v>
      </c>
      <c r="X692" t="s">
        <v>184</v>
      </c>
      <c r="Y692" s="2" t="s">
        <v>184</v>
      </c>
      <c r="Z692" s="2" t="s">
        <v>183</v>
      </c>
      <c r="AA692" s="2" t="s">
        <v>183</v>
      </c>
      <c r="AB692">
        <v>1</v>
      </c>
      <c r="AC692">
        <v>1</v>
      </c>
      <c r="AD692">
        <v>0</v>
      </c>
      <c r="AE692" s="2" t="s">
        <v>183</v>
      </c>
      <c r="AF692" s="2" t="s">
        <v>184</v>
      </c>
      <c r="AG692" s="2" t="s">
        <v>183</v>
      </c>
      <c r="AH692" t="s">
        <v>86</v>
      </c>
      <c r="AI692" s="8" t="s">
        <v>183</v>
      </c>
      <c r="AJ692" s="9" t="s">
        <v>183</v>
      </c>
    </row>
    <row r="693" spans="1:36" hidden="1" x14ac:dyDescent="0.3">
      <c r="A693" s="3" t="s">
        <v>7</v>
      </c>
      <c r="B693">
        <v>125261</v>
      </c>
      <c r="C693">
        <v>692</v>
      </c>
      <c r="D693" t="s">
        <v>181</v>
      </c>
      <c r="E693" s="2" t="s">
        <v>183</v>
      </c>
      <c r="F693" s="2" t="s">
        <v>183</v>
      </c>
      <c r="G693" s="2" t="s">
        <v>184</v>
      </c>
      <c r="H693" s="2" t="s">
        <v>183</v>
      </c>
      <c r="I693" s="2" t="s">
        <v>12</v>
      </c>
      <c r="J693" s="2" t="s">
        <v>13</v>
      </c>
      <c r="K693" s="8" t="s">
        <v>183</v>
      </c>
      <c r="L693" s="2" t="s">
        <v>61</v>
      </c>
      <c r="M693" s="2"/>
      <c r="N693" t="s">
        <v>186</v>
      </c>
      <c r="O693" s="2" t="s">
        <v>188</v>
      </c>
      <c r="P693" s="128">
        <v>0.15955325089748704</v>
      </c>
      <c r="Q693" s="128" t="s">
        <v>201</v>
      </c>
      <c r="R693" s="7" t="s">
        <v>184</v>
      </c>
      <c r="S693" s="2" t="s">
        <v>184</v>
      </c>
      <c r="T693" s="2" t="s">
        <v>184</v>
      </c>
      <c r="U693">
        <v>68</v>
      </c>
      <c r="V693">
        <v>0</v>
      </c>
      <c r="W693">
        <v>46</v>
      </c>
      <c r="X693" t="s">
        <v>184</v>
      </c>
      <c r="Y693" s="2" t="s">
        <v>184</v>
      </c>
      <c r="Z693" s="2" t="s">
        <v>184</v>
      </c>
      <c r="AA693" s="2" t="s">
        <v>184</v>
      </c>
      <c r="AB693">
        <v>1</v>
      </c>
      <c r="AC693">
        <v>0</v>
      </c>
      <c r="AD693">
        <v>0</v>
      </c>
      <c r="AE693" s="2" t="s">
        <v>184</v>
      </c>
      <c r="AF693" s="2" t="s">
        <v>184</v>
      </c>
      <c r="AG693" s="2" t="s">
        <v>183</v>
      </c>
      <c r="AH693" t="s">
        <v>86</v>
      </c>
      <c r="AI693" t="s">
        <v>183</v>
      </c>
      <c r="AJ693" s="1" t="s">
        <v>184</v>
      </c>
    </row>
    <row r="694" spans="1:36" x14ac:dyDescent="0.3">
      <c r="A694" s="3" t="s">
        <v>7</v>
      </c>
      <c r="B694">
        <v>125274</v>
      </c>
      <c r="C694">
        <v>693</v>
      </c>
      <c r="D694" t="s">
        <v>181</v>
      </c>
      <c r="E694" s="2" t="s">
        <v>184</v>
      </c>
      <c r="F694" s="2" t="s">
        <v>184</v>
      </c>
      <c r="G694" s="2" t="s">
        <v>184</v>
      </c>
      <c r="H694" s="3" t="s">
        <v>183</v>
      </c>
      <c r="I694" s="2" t="s">
        <v>12</v>
      </c>
      <c r="J694" s="2" t="s">
        <v>13</v>
      </c>
      <c r="K694" s="8" t="s">
        <v>183</v>
      </c>
      <c r="L694" s="2"/>
      <c r="M694" s="2" t="s">
        <v>60</v>
      </c>
      <c r="N694" t="s">
        <v>186</v>
      </c>
      <c r="O694" s="2" t="s">
        <v>188</v>
      </c>
      <c r="P694" s="128">
        <v>-0.12305168170631665</v>
      </c>
      <c r="Q694" s="128" t="s">
        <v>203</v>
      </c>
      <c r="R694" s="6" t="s">
        <v>184</v>
      </c>
      <c r="S694" s="2" t="s">
        <v>184</v>
      </c>
      <c r="T694" s="2" t="s">
        <v>184</v>
      </c>
      <c r="U694">
        <v>15</v>
      </c>
      <c r="V694">
        <v>0</v>
      </c>
      <c r="W694">
        <v>0</v>
      </c>
      <c r="X694" t="s">
        <v>184</v>
      </c>
      <c r="Y694" s="2" t="s">
        <v>184</v>
      </c>
      <c r="Z694" s="2" t="s">
        <v>183</v>
      </c>
      <c r="AA694" s="2" t="s">
        <v>184</v>
      </c>
      <c r="AB694">
        <v>0</v>
      </c>
      <c r="AC694">
        <v>0</v>
      </c>
      <c r="AD694">
        <v>0</v>
      </c>
      <c r="AE694" s="2" t="s">
        <v>184</v>
      </c>
      <c r="AF694" s="2" t="s">
        <v>184</v>
      </c>
      <c r="AG694" s="2" t="s">
        <v>183</v>
      </c>
      <c r="AH694" t="s">
        <v>86</v>
      </c>
      <c r="AI694" s="8" t="s">
        <v>183</v>
      </c>
      <c r="AJ694" s="1" t="s">
        <v>184</v>
      </c>
    </row>
    <row r="695" spans="1:36" x14ac:dyDescent="0.3">
      <c r="A695" s="2" t="s">
        <v>8</v>
      </c>
      <c r="B695">
        <v>125311</v>
      </c>
      <c r="C695">
        <v>694</v>
      </c>
      <c r="D695" t="s">
        <v>181</v>
      </c>
      <c r="E695" s="2" t="s">
        <v>184</v>
      </c>
      <c r="F695" s="2" t="s">
        <v>184</v>
      </c>
      <c r="G695" s="2" t="s">
        <v>184</v>
      </c>
      <c r="H695" s="3" t="s">
        <v>183</v>
      </c>
      <c r="I695" s="2" t="s">
        <v>16</v>
      </c>
      <c r="J695" s="2" t="s">
        <v>15</v>
      </c>
      <c r="K695" s="8" t="s">
        <v>183</v>
      </c>
      <c r="L695" s="2" t="s">
        <v>60</v>
      </c>
      <c r="M695" s="2"/>
      <c r="N695" t="s">
        <v>186</v>
      </c>
      <c r="O695" s="3" t="s">
        <v>188</v>
      </c>
      <c r="P695" s="130">
        <v>0.65217391304347827</v>
      </c>
      <c r="Q695" s="130" t="s">
        <v>203</v>
      </c>
      <c r="R695" s="7" t="s">
        <v>184</v>
      </c>
      <c r="S695" s="2" t="s">
        <v>184</v>
      </c>
      <c r="T695" s="2" t="s">
        <v>184</v>
      </c>
      <c r="U695">
        <v>17</v>
      </c>
      <c r="V695">
        <v>138</v>
      </c>
      <c r="W695">
        <v>39</v>
      </c>
      <c r="X695" t="s">
        <v>184</v>
      </c>
      <c r="Y695" s="2" t="s">
        <v>184</v>
      </c>
      <c r="Z695" s="2" t="s">
        <v>184</v>
      </c>
      <c r="AA695" s="2" t="s">
        <v>184</v>
      </c>
      <c r="AB695">
        <v>18</v>
      </c>
      <c r="AC695">
        <v>4</v>
      </c>
      <c r="AD695">
        <v>0</v>
      </c>
      <c r="AE695" s="2" t="s">
        <v>184</v>
      </c>
      <c r="AF695" s="2" t="s">
        <v>184</v>
      </c>
      <c r="AG695" s="2" t="s">
        <v>184</v>
      </c>
      <c r="AH695" t="s">
        <v>86</v>
      </c>
      <c r="AI695" s="8" t="s">
        <v>183</v>
      </c>
      <c r="AJ695" s="1" t="s">
        <v>183</v>
      </c>
    </row>
    <row r="696" spans="1:36" x14ac:dyDescent="0.3">
      <c r="A696" s="3" t="s">
        <v>7</v>
      </c>
      <c r="B696">
        <v>125327</v>
      </c>
      <c r="C696">
        <v>695</v>
      </c>
      <c r="D696" t="s">
        <v>182</v>
      </c>
      <c r="E696" s="2" t="s">
        <v>184</v>
      </c>
      <c r="F696" s="2" t="s">
        <v>184</v>
      </c>
      <c r="G696" s="2" t="s">
        <v>184</v>
      </c>
      <c r="H696" s="2" t="s">
        <v>183</v>
      </c>
      <c r="I696" s="2" t="s">
        <v>12</v>
      </c>
      <c r="J696" s="2" t="s">
        <v>13</v>
      </c>
      <c r="K696" s="8" t="s">
        <v>184</v>
      </c>
      <c r="L696" s="2"/>
      <c r="M696" s="2" t="s">
        <v>61</v>
      </c>
      <c r="N696" t="s">
        <v>186</v>
      </c>
      <c r="O696" s="2" t="s">
        <v>188</v>
      </c>
      <c r="P696" s="128" t="s">
        <v>67</v>
      </c>
      <c r="Q696" s="130" t="s">
        <v>203</v>
      </c>
      <c r="R696" s="6" t="s">
        <v>185</v>
      </c>
      <c r="S696" s="2" t="s">
        <v>184</v>
      </c>
      <c r="T696" s="2" t="s">
        <v>184</v>
      </c>
      <c r="U696">
        <v>0</v>
      </c>
      <c r="V696">
        <v>0</v>
      </c>
      <c r="W696">
        <v>2</v>
      </c>
      <c r="X696" t="s">
        <v>184</v>
      </c>
      <c r="Y696" s="2" t="s">
        <v>184</v>
      </c>
      <c r="Z696" s="2" t="s">
        <v>184</v>
      </c>
      <c r="AA696" s="2" t="s">
        <v>184</v>
      </c>
      <c r="AB696">
        <v>2</v>
      </c>
      <c r="AC696">
        <v>1</v>
      </c>
      <c r="AD696">
        <v>0</v>
      </c>
      <c r="AE696" s="2" t="s">
        <v>184</v>
      </c>
      <c r="AF696" s="2" t="s">
        <v>184</v>
      </c>
      <c r="AG696" s="2" t="s">
        <v>184</v>
      </c>
      <c r="AH696" t="s">
        <v>84</v>
      </c>
      <c r="AI696" t="s">
        <v>183</v>
      </c>
      <c r="AJ696" s="1" t="s">
        <v>184</v>
      </c>
    </row>
    <row r="697" spans="1:36" x14ac:dyDescent="0.3">
      <c r="A697" s="3" t="s">
        <v>7</v>
      </c>
      <c r="B697">
        <v>125398</v>
      </c>
      <c r="C697">
        <v>696</v>
      </c>
      <c r="D697" t="s">
        <v>181</v>
      </c>
      <c r="E697" s="2" t="s">
        <v>183</v>
      </c>
      <c r="F697" s="2" t="s">
        <v>183</v>
      </c>
      <c r="G697" s="2" t="s">
        <v>184</v>
      </c>
      <c r="H697" s="3" t="s">
        <v>183</v>
      </c>
      <c r="I697" s="2" t="s">
        <v>13</v>
      </c>
      <c r="J697" s="2" t="s">
        <v>16</v>
      </c>
      <c r="K697" s="8" t="s">
        <v>183</v>
      </c>
      <c r="L697" s="2" t="s">
        <v>162</v>
      </c>
      <c r="M697" s="2" t="s">
        <v>61</v>
      </c>
      <c r="N697" t="s">
        <v>187</v>
      </c>
      <c r="O697" s="2" t="s">
        <v>189</v>
      </c>
      <c r="P697" s="128">
        <v>-2.1343187903012932</v>
      </c>
      <c r="Q697" s="128" t="s">
        <v>203</v>
      </c>
      <c r="R697" s="7" t="s">
        <v>183</v>
      </c>
      <c r="S697" s="2" t="s">
        <v>183</v>
      </c>
      <c r="T697" s="2" t="s">
        <v>183</v>
      </c>
      <c r="U697">
        <v>53</v>
      </c>
      <c r="V697">
        <v>0</v>
      </c>
      <c r="W697">
        <v>9</v>
      </c>
      <c r="X697" t="s">
        <v>184</v>
      </c>
      <c r="Y697" s="2" t="s">
        <v>184</v>
      </c>
      <c r="Z697" s="2" t="s">
        <v>183</v>
      </c>
      <c r="AA697" s="2" t="s">
        <v>183</v>
      </c>
      <c r="AB697">
        <v>5</v>
      </c>
      <c r="AC697">
        <v>2</v>
      </c>
      <c r="AD697">
        <v>1</v>
      </c>
      <c r="AE697" s="2" t="s">
        <v>184</v>
      </c>
      <c r="AF697" s="2" t="s">
        <v>184</v>
      </c>
      <c r="AG697" s="2" t="s">
        <v>184</v>
      </c>
      <c r="AH697" t="s">
        <v>84</v>
      </c>
      <c r="AI697" s="8" t="s">
        <v>183</v>
      </c>
      <c r="AJ697" s="1" t="s">
        <v>183</v>
      </c>
    </row>
    <row r="698" spans="1:36" x14ac:dyDescent="0.3">
      <c r="A698" s="3" t="s">
        <v>7</v>
      </c>
      <c r="B698">
        <v>125408</v>
      </c>
      <c r="C698">
        <v>697</v>
      </c>
      <c r="D698" t="s">
        <v>182</v>
      </c>
      <c r="E698" s="2" t="s">
        <v>183</v>
      </c>
      <c r="F698" s="2" t="s">
        <v>184</v>
      </c>
      <c r="G698" s="2" t="s">
        <v>184</v>
      </c>
      <c r="H698" s="3" t="s">
        <v>183</v>
      </c>
      <c r="I698" s="2" t="s">
        <v>17</v>
      </c>
      <c r="J698" s="2" t="s">
        <v>15</v>
      </c>
      <c r="K698" s="8" t="s">
        <v>183</v>
      </c>
      <c r="L698" s="2"/>
      <c r="M698" s="2" t="s">
        <v>60</v>
      </c>
      <c r="N698" t="s">
        <v>187</v>
      </c>
      <c r="O698" s="2" t="s">
        <v>189</v>
      </c>
      <c r="P698" s="128">
        <v>-0.36358127556430841</v>
      </c>
      <c r="Q698" s="128" t="s">
        <v>203</v>
      </c>
      <c r="R698" s="6" t="s">
        <v>185</v>
      </c>
      <c r="S698" s="2" t="s">
        <v>184</v>
      </c>
      <c r="T698" s="2" t="s">
        <v>184</v>
      </c>
      <c r="U698">
        <v>29</v>
      </c>
      <c r="V698">
        <v>1</v>
      </c>
      <c r="W698">
        <v>6</v>
      </c>
      <c r="X698" t="s">
        <v>184</v>
      </c>
      <c r="Y698" s="2" t="s">
        <v>184</v>
      </c>
      <c r="Z698" s="2" t="s">
        <v>183</v>
      </c>
      <c r="AA698" s="2" t="s">
        <v>183</v>
      </c>
      <c r="AB698">
        <v>4</v>
      </c>
      <c r="AC698">
        <v>0</v>
      </c>
      <c r="AD698">
        <v>0</v>
      </c>
      <c r="AE698" s="2" t="s">
        <v>184</v>
      </c>
      <c r="AF698" s="2" t="s">
        <v>184</v>
      </c>
      <c r="AG698" s="2" t="s">
        <v>183</v>
      </c>
      <c r="AH698" t="s">
        <v>85</v>
      </c>
      <c r="AI698" s="8" t="s">
        <v>183</v>
      </c>
      <c r="AJ698" s="1" t="s">
        <v>184</v>
      </c>
    </row>
    <row r="699" spans="1:36" x14ac:dyDescent="0.3">
      <c r="A699" s="2" t="s">
        <v>8</v>
      </c>
      <c r="B699">
        <v>125566</v>
      </c>
      <c r="C699">
        <v>698</v>
      </c>
      <c r="D699" t="s">
        <v>182</v>
      </c>
      <c r="E699" s="2" t="s">
        <v>184</v>
      </c>
      <c r="F699" s="2" t="s">
        <v>184</v>
      </c>
      <c r="G699" s="2" t="s">
        <v>184</v>
      </c>
      <c r="H699" s="2" t="s">
        <v>185</v>
      </c>
      <c r="I699" s="2" t="s">
        <v>16</v>
      </c>
      <c r="J699" s="2" t="s">
        <v>12</v>
      </c>
      <c r="K699" s="8" t="s">
        <v>184</v>
      </c>
      <c r="L699" s="2"/>
      <c r="M699" s="2" t="s">
        <v>61</v>
      </c>
      <c r="N699" t="s">
        <v>187</v>
      </c>
      <c r="O699" s="3" t="s">
        <v>189</v>
      </c>
      <c r="P699" s="130">
        <v>1.0695652173913044</v>
      </c>
      <c r="Q699" s="130" t="s">
        <v>203</v>
      </c>
      <c r="R699" s="6" t="s">
        <v>185</v>
      </c>
      <c r="S699" s="2" t="s">
        <v>184</v>
      </c>
      <c r="T699" s="2" t="s">
        <v>184</v>
      </c>
      <c r="U699">
        <v>5</v>
      </c>
      <c r="V699">
        <v>0</v>
      </c>
      <c r="W699">
        <v>12</v>
      </c>
      <c r="X699" t="s">
        <v>184</v>
      </c>
      <c r="Y699" s="2" t="s">
        <v>184</v>
      </c>
      <c r="Z699" s="2" t="s">
        <v>184</v>
      </c>
      <c r="AA699" s="2" t="s">
        <v>184</v>
      </c>
      <c r="AB699">
        <v>4</v>
      </c>
      <c r="AC699">
        <v>0</v>
      </c>
      <c r="AD699">
        <v>1</v>
      </c>
      <c r="AE699" s="2" t="s">
        <v>184</v>
      </c>
      <c r="AF699" s="2" t="s">
        <v>185</v>
      </c>
      <c r="AG699" s="2" t="s">
        <v>185</v>
      </c>
      <c r="AH699" t="s">
        <v>84</v>
      </c>
      <c r="AI699" s="8" t="s">
        <v>184</v>
      </c>
      <c r="AJ699" s="1" t="s">
        <v>184</v>
      </c>
    </row>
    <row r="700" spans="1:36" x14ac:dyDescent="0.3">
      <c r="A700" s="3" t="s">
        <v>7</v>
      </c>
      <c r="B700">
        <v>125570</v>
      </c>
      <c r="C700">
        <v>699</v>
      </c>
      <c r="D700" t="s">
        <v>182</v>
      </c>
      <c r="E700" s="2" t="s">
        <v>184</v>
      </c>
      <c r="F700" s="2" t="s">
        <v>184</v>
      </c>
      <c r="G700" s="2" t="s">
        <v>184</v>
      </c>
      <c r="H700" s="3" t="s">
        <v>183</v>
      </c>
      <c r="I700" s="2" t="s">
        <v>15</v>
      </c>
      <c r="J700" s="2" t="s">
        <v>16</v>
      </c>
      <c r="K700" s="8" t="s">
        <v>184</v>
      </c>
      <c r="L700" s="2"/>
      <c r="M700" s="2" t="s">
        <v>60</v>
      </c>
      <c r="N700" t="s">
        <v>186</v>
      </c>
      <c r="O700" s="2" t="s">
        <v>189</v>
      </c>
      <c r="P700" s="128">
        <v>-1.0573794735285418</v>
      </c>
      <c r="Q700" s="128" t="s">
        <v>203</v>
      </c>
      <c r="R700" s="6" t="s">
        <v>183</v>
      </c>
      <c r="S700" s="2" t="s">
        <v>183</v>
      </c>
      <c r="T700" s="2" t="s">
        <v>184</v>
      </c>
      <c r="U700">
        <v>9</v>
      </c>
      <c r="V700">
        <v>5</v>
      </c>
      <c r="W700">
        <v>8</v>
      </c>
      <c r="X700" t="s">
        <v>184</v>
      </c>
      <c r="Y700" s="2" t="s">
        <v>184</v>
      </c>
      <c r="Z700" s="2" t="s">
        <v>183</v>
      </c>
      <c r="AA700" s="2" t="s">
        <v>184</v>
      </c>
      <c r="AB700">
        <v>4</v>
      </c>
      <c r="AC700">
        <v>0</v>
      </c>
      <c r="AD700">
        <v>2</v>
      </c>
      <c r="AE700" s="2" t="s">
        <v>184</v>
      </c>
      <c r="AF700" s="2" t="s">
        <v>184</v>
      </c>
      <c r="AG700" s="2" t="s">
        <v>183</v>
      </c>
      <c r="AH700" t="s">
        <v>84</v>
      </c>
      <c r="AI700" s="8" t="s">
        <v>183</v>
      </c>
      <c r="AJ700" s="1" t="s">
        <v>183</v>
      </c>
    </row>
    <row r="701" spans="1:36" x14ac:dyDescent="0.3">
      <c r="A701" s="3" t="s">
        <v>7</v>
      </c>
      <c r="B701">
        <v>125578</v>
      </c>
      <c r="C701">
        <v>700</v>
      </c>
      <c r="D701" t="s">
        <v>182</v>
      </c>
      <c r="E701" s="2" t="s">
        <v>184</v>
      </c>
      <c r="F701" s="2" t="s">
        <v>184</v>
      </c>
      <c r="G701" s="2" t="s">
        <v>184</v>
      </c>
      <c r="H701" s="3" t="s">
        <v>183</v>
      </c>
      <c r="I701" s="2" t="s">
        <v>15</v>
      </c>
      <c r="J701" s="2" t="s">
        <v>14</v>
      </c>
      <c r="K701" s="8" t="s">
        <v>184</v>
      </c>
      <c r="L701" s="2" t="s">
        <v>60</v>
      </c>
      <c r="M701" s="2"/>
      <c r="N701" t="s">
        <v>186</v>
      </c>
      <c r="O701" s="2" t="s">
        <v>189</v>
      </c>
      <c r="P701" s="128">
        <v>-0.25712949976624588</v>
      </c>
      <c r="Q701" s="128" t="s">
        <v>203</v>
      </c>
      <c r="R701" s="7" t="s">
        <v>183</v>
      </c>
      <c r="S701" s="2" t="s">
        <v>183</v>
      </c>
      <c r="T701" s="2" t="s">
        <v>184</v>
      </c>
      <c r="U701">
        <v>34</v>
      </c>
      <c r="V701">
        <v>0</v>
      </c>
      <c r="W701">
        <v>50</v>
      </c>
      <c r="X701" t="s">
        <v>184</v>
      </c>
      <c r="Y701" s="2" t="s">
        <v>184</v>
      </c>
      <c r="Z701" s="2" t="s">
        <v>183</v>
      </c>
      <c r="AA701" s="2" t="s">
        <v>184</v>
      </c>
      <c r="AB701">
        <v>17</v>
      </c>
      <c r="AC701">
        <v>11</v>
      </c>
      <c r="AD701">
        <v>10</v>
      </c>
      <c r="AE701" s="2" t="s">
        <v>184</v>
      </c>
      <c r="AF701" s="2" t="s">
        <v>184</v>
      </c>
      <c r="AG701" s="2" t="s">
        <v>183</v>
      </c>
      <c r="AH701" t="s">
        <v>84</v>
      </c>
      <c r="AI701" s="8" t="s">
        <v>183</v>
      </c>
      <c r="AJ701" s="1" t="s">
        <v>183</v>
      </c>
    </row>
    <row r="702" spans="1:36" hidden="1" x14ac:dyDescent="0.3">
      <c r="A702" s="3" t="s">
        <v>7</v>
      </c>
      <c r="B702">
        <v>125600</v>
      </c>
      <c r="C702">
        <v>701</v>
      </c>
      <c r="D702" t="s">
        <v>181</v>
      </c>
      <c r="E702" s="2" t="s">
        <v>183</v>
      </c>
      <c r="F702" s="2" t="s">
        <v>183</v>
      </c>
      <c r="G702" s="2" t="s">
        <v>184</v>
      </c>
      <c r="H702" s="2" t="s">
        <v>185</v>
      </c>
      <c r="I702" s="2" t="s">
        <v>13</v>
      </c>
      <c r="J702" s="2" t="s">
        <v>15</v>
      </c>
      <c r="K702" s="8" t="s">
        <v>183</v>
      </c>
      <c r="L702" s="2" t="s">
        <v>162</v>
      </c>
      <c r="M702" s="2" t="s">
        <v>60</v>
      </c>
      <c r="N702" t="s">
        <v>186</v>
      </c>
      <c r="O702" s="2" t="s">
        <v>188</v>
      </c>
      <c r="P702" s="128">
        <v>-4.501607717041801</v>
      </c>
      <c r="Q702" s="128" t="s">
        <v>201</v>
      </c>
      <c r="R702" s="7" t="s">
        <v>185</v>
      </c>
      <c r="S702" s="2" t="s">
        <v>183</v>
      </c>
      <c r="T702" s="2" t="s">
        <v>183</v>
      </c>
      <c r="U702">
        <v>40</v>
      </c>
      <c r="V702">
        <v>69</v>
      </c>
      <c r="W702">
        <v>50</v>
      </c>
      <c r="X702" t="s">
        <v>184</v>
      </c>
      <c r="Y702" s="2" t="s">
        <v>184</v>
      </c>
      <c r="Z702" s="2" t="s">
        <v>184</v>
      </c>
      <c r="AA702" s="2" t="s">
        <v>184</v>
      </c>
      <c r="AB702">
        <v>29</v>
      </c>
      <c r="AC702">
        <v>7</v>
      </c>
      <c r="AD702">
        <v>0</v>
      </c>
      <c r="AE702" s="2" t="s">
        <v>184</v>
      </c>
      <c r="AF702" s="2" t="s">
        <v>184</v>
      </c>
      <c r="AG702" s="2" t="s">
        <v>184</v>
      </c>
      <c r="AH702" t="s">
        <v>87</v>
      </c>
      <c r="AI702" s="8" t="s">
        <v>183</v>
      </c>
      <c r="AJ702" s="9" t="s">
        <v>183</v>
      </c>
    </row>
    <row r="703" spans="1:36" x14ac:dyDescent="0.3">
      <c r="A703" s="3" t="s">
        <v>7</v>
      </c>
      <c r="B703">
        <v>125606</v>
      </c>
      <c r="C703">
        <v>702</v>
      </c>
      <c r="D703" t="s">
        <v>181</v>
      </c>
      <c r="E703" s="2" t="s">
        <v>183</v>
      </c>
      <c r="F703" s="2" t="s">
        <v>184</v>
      </c>
      <c r="G703" s="2" t="s">
        <v>184</v>
      </c>
      <c r="H703" s="3" t="s">
        <v>183</v>
      </c>
      <c r="I703" s="2" t="s">
        <v>13</v>
      </c>
      <c r="J703" s="2" t="s">
        <v>16</v>
      </c>
      <c r="K703" s="8" t="s">
        <v>183</v>
      </c>
      <c r="L703" s="2"/>
      <c r="M703" s="2" t="s">
        <v>60</v>
      </c>
      <c r="N703" t="s">
        <v>186</v>
      </c>
      <c r="O703" s="2" t="s">
        <v>188</v>
      </c>
      <c r="P703" s="128">
        <v>0.7938241934309227</v>
      </c>
      <c r="Q703" s="128" t="s">
        <v>203</v>
      </c>
      <c r="R703" s="6" t="s">
        <v>185</v>
      </c>
      <c r="S703" s="2" t="s">
        <v>184</v>
      </c>
      <c r="T703" s="2" t="s">
        <v>184</v>
      </c>
      <c r="U703">
        <v>4</v>
      </c>
      <c r="V703">
        <v>0</v>
      </c>
      <c r="W703">
        <v>0</v>
      </c>
      <c r="X703" t="s">
        <v>184</v>
      </c>
      <c r="Y703" s="2" t="s">
        <v>184</v>
      </c>
      <c r="Z703" s="2" t="s">
        <v>184</v>
      </c>
      <c r="AA703" s="2" t="s">
        <v>184</v>
      </c>
      <c r="AB703">
        <v>0</v>
      </c>
      <c r="AC703">
        <v>0</v>
      </c>
      <c r="AD703">
        <v>0</v>
      </c>
      <c r="AE703" s="2" t="s">
        <v>184</v>
      </c>
      <c r="AF703" s="2" t="s">
        <v>184</v>
      </c>
      <c r="AG703" s="2" t="s">
        <v>183</v>
      </c>
      <c r="AH703" t="s">
        <v>86</v>
      </c>
      <c r="AI703" s="8" t="s">
        <v>183</v>
      </c>
      <c r="AJ703" s="9" t="s">
        <v>183</v>
      </c>
    </row>
    <row r="704" spans="1:36" x14ac:dyDescent="0.3">
      <c r="A704" s="3" t="s">
        <v>7</v>
      </c>
      <c r="B704">
        <v>125633</v>
      </c>
      <c r="C704">
        <v>703</v>
      </c>
      <c r="D704" t="s">
        <v>182</v>
      </c>
      <c r="E704" s="2" t="s">
        <v>183</v>
      </c>
      <c r="F704" s="2" t="s">
        <v>184</v>
      </c>
      <c r="G704" s="2" t="s">
        <v>184</v>
      </c>
      <c r="H704" s="3" t="s">
        <v>183</v>
      </c>
      <c r="I704" s="2" t="s">
        <v>13</v>
      </c>
      <c r="J704" s="2" t="s">
        <v>12</v>
      </c>
      <c r="K704" s="8" t="s">
        <v>183</v>
      </c>
      <c r="L704" s="2" t="s">
        <v>60</v>
      </c>
      <c r="M704" s="2" t="s">
        <v>162</v>
      </c>
      <c r="N704" t="s">
        <v>186</v>
      </c>
      <c r="O704" s="2" t="s">
        <v>188</v>
      </c>
      <c r="P704" s="128">
        <v>-3.3682763361402297</v>
      </c>
      <c r="Q704" s="128" t="s">
        <v>203</v>
      </c>
      <c r="R704" s="7" t="s">
        <v>183</v>
      </c>
      <c r="S704" s="2" t="s">
        <v>183</v>
      </c>
      <c r="T704" s="2" t="s">
        <v>183</v>
      </c>
      <c r="U704">
        <v>37</v>
      </c>
      <c r="V704">
        <v>41</v>
      </c>
      <c r="W704">
        <v>18</v>
      </c>
      <c r="X704" t="s">
        <v>184</v>
      </c>
      <c r="Y704" s="2" t="s">
        <v>184</v>
      </c>
      <c r="Z704" s="2" t="s">
        <v>183</v>
      </c>
      <c r="AA704" s="2" t="s">
        <v>183</v>
      </c>
      <c r="AB704">
        <v>0</v>
      </c>
      <c r="AC704">
        <v>0</v>
      </c>
      <c r="AD704">
        <v>0</v>
      </c>
      <c r="AE704" s="2" t="s">
        <v>183</v>
      </c>
      <c r="AF704" s="2" t="s">
        <v>184</v>
      </c>
      <c r="AG704" s="2" t="s">
        <v>184</v>
      </c>
      <c r="AH704" t="s">
        <v>86</v>
      </c>
      <c r="AI704" s="8" t="s">
        <v>183</v>
      </c>
      <c r="AJ704" s="1" t="s">
        <v>183</v>
      </c>
    </row>
    <row r="705" spans="1:36" x14ac:dyDescent="0.3">
      <c r="A705" s="3" t="s">
        <v>7</v>
      </c>
      <c r="B705">
        <v>125634</v>
      </c>
      <c r="C705">
        <v>704</v>
      </c>
      <c r="D705" t="s">
        <v>182</v>
      </c>
      <c r="E705" s="2" t="s">
        <v>184</v>
      </c>
      <c r="F705" s="2" t="s">
        <v>184</v>
      </c>
      <c r="G705" s="2" t="s">
        <v>184</v>
      </c>
      <c r="H705" s="3" t="s">
        <v>183</v>
      </c>
      <c r="I705" s="2" t="s">
        <v>16</v>
      </c>
      <c r="J705" s="2" t="s">
        <v>12</v>
      </c>
      <c r="K705" s="8" t="s">
        <v>184</v>
      </c>
      <c r="L705" s="2"/>
      <c r="M705" s="2" t="s">
        <v>60</v>
      </c>
      <c r="N705" t="s">
        <v>187</v>
      </c>
      <c r="O705" s="2" t="s">
        <v>189</v>
      </c>
      <c r="P705" s="128">
        <v>-0.56477920054530406</v>
      </c>
      <c r="Q705" s="128" t="s">
        <v>203</v>
      </c>
      <c r="R705" s="7" t="s">
        <v>183</v>
      </c>
      <c r="S705" s="2" t="s">
        <v>184</v>
      </c>
      <c r="T705" s="2" t="s">
        <v>184</v>
      </c>
      <c r="U705">
        <v>17</v>
      </c>
      <c r="V705">
        <v>31</v>
      </c>
      <c r="W705">
        <v>3</v>
      </c>
      <c r="X705" t="s">
        <v>183</v>
      </c>
      <c r="Y705" s="2" t="s">
        <v>183</v>
      </c>
      <c r="Z705" s="2" t="s">
        <v>184</v>
      </c>
      <c r="AA705" s="2" t="s">
        <v>184</v>
      </c>
      <c r="AB705">
        <v>4</v>
      </c>
      <c r="AC705">
        <v>0</v>
      </c>
      <c r="AD705">
        <v>0</v>
      </c>
      <c r="AE705" s="2" t="s">
        <v>184</v>
      </c>
      <c r="AF705" s="2" t="s">
        <v>185</v>
      </c>
      <c r="AG705" s="2" t="s">
        <v>185</v>
      </c>
      <c r="AH705" t="s">
        <v>83</v>
      </c>
      <c r="AI705" s="8" t="s">
        <v>184</v>
      </c>
      <c r="AJ705" s="9" t="s">
        <v>184</v>
      </c>
    </row>
    <row r="706" spans="1:36" x14ac:dyDescent="0.3">
      <c r="A706" s="3" t="s">
        <v>7</v>
      </c>
      <c r="B706">
        <v>125637</v>
      </c>
      <c r="C706">
        <v>705</v>
      </c>
      <c r="D706" t="s">
        <v>181</v>
      </c>
      <c r="E706" s="2" t="s">
        <v>184</v>
      </c>
      <c r="F706" s="2" t="s">
        <v>184</v>
      </c>
      <c r="G706" s="2" t="s">
        <v>183</v>
      </c>
      <c r="H706" s="3" t="s">
        <v>183</v>
      </c>
      <c r="I706" s="2" t="s">
        <v>16</v>
      </c>
      <c r="J706" s="2" t="s">
        <v>17</v>
      </c>
      <c r="K706" s="8" t="s">
        <v>183</v>
      </c>
      <c r="L706" s="2" t="s">
        <v>60</v>
      </c>
      <c r="M706" s="2"/>
      <c r="N706" t="s">
        <v>186</v>
      </c>
      <c r="O706" s="3" t="s">
        <v>188</v>
      </c>
      <c r="P706" s="130">
        <v>0.72580082350478059</v>
      </c>
      <c r="Q706" s="130" t="s">
        <v>203</v>
      </c>
      <c r="R706" s="7" t="s">
        <v>183</v>
      </c>
      <c r="S706" s="2" t="s">
        <v>184</v>
      </c>
      <c r="T706" s="2" t="s">
        <v>183</v>
      </c>
      <c r="U706">
        <v>33</v>
      </c>
      <c r="V706">
        <v>30</v>
      </c>
      <c r="W706">
        <v>39</v>
      </c>
      <c r="X706" t="s">
        <v>183</v>
      </c>
      <c r="Y706" s="2" t="s">
        <v>184</v>
      </c>
      <c r="Z706" s="2" t="s">
        <v>183</v>
      </c>
      <c r="AA706" s="2" t="s">
        <v>184</v>
      </c>
      <c r="AB706">
        <v>18</v>
      </c>
      <c r="AC706">
        <v>10</v>
      </c>
      <c r="AD706">
        <v>0</v>
      </c>
      <c r="AE706" s="2" t="s">
        <v>184</v>
      </c>
      <c r="AF706" s="2" t="s">
        <v>184</v>
      </c>
      <c r="AG706" s="2" t="s">
        <v>184</v>
      </c>
      <c r="AH706" t="s">
        <v>86</v>
      </c>
      <c r="AI706" s="8" t="s">
        <v>183</v>
      </c>
      <c r="AJ706" s="9" t="s">
        <v>184</v>
      </c>
    </row>
    <row r="707" spans="1:36" x14ac:dyDescent="0.3">
      <c r="A707" s="3" t="s">
        <v>7</v>
      </c>
      <c r="B707">
        <v>125645</v>
      </c>
      <c r="C707">
        <v>706</v>
      </c>
      <c r="D707" t="s">
        <v>182</v>
      </c>
      <c r="E707" s="2" t="s">
        <v>184</v>
      </c>
      <c r="F707" s="2" t="s">
        <v>184</v>
      </c>
      <c r="G707" s="2" t="s">
        <v>184</v>
      </c>
      <c r="H707" s="3" t="s">
        <v>183</v>
      </c>
      <c r="I707" s="2" t="s">
        <v>15</v>
      </c>
      <c r="J707" s="2" t="s">
        <v>17</v>
      </c>
      <c r="K707" s="8" t="s">
        <v>183</v>
      </c>
      <c r="L707" s="2"/>
      <c r="M707" s="2" t="s">
        <v>60</v>
      </c>
      <c r="N707" t="s">
        <v>187</v>
      </c>
      <c r="O707" s="2" t="s">
        <v>188</v>
      </c>
      <c r="P707" s="128">
        <v>0.32913945957424218</v>
      </c>
      <c r="Q707" s="128" t="s">
        <v>203</v>
      </c>
      <c r="R707" s="6" t="s">
        <v>184</v>
      </c>
      <c r="S707" s="2" t="s">
        <v>184</v>
      </c>
      <c r="T707" s="2" t="s">
        <v>184</v>
      </c>
      <c r="U707">
        <v>46</v>
      </c>
      <c r="V707">
        <v>19</v>
      </c>
      <c r="W707">
        <v>4</v>
      </c>
      <c r="X707" t="s">
        <v>183</v>
      </c>
      <c r="Y707" s="2" t="s">
        <v>184</v>
      </c>
      <c r="Z707" s="2" t="s">
        <v>183</v>
      </c>
      <c r="AA707" s="2" t="s">
        <v>184</v>
      </c>
      <c r="AB707">
        <v>14</v>
      </c>
      <c r="AC707">
        <v>2</v>
      </c>
      <c r="AD707">
        <v>0</v>
      </c>
      <c r="AE707" s="2" t="s">
        <v>184</v>
      </c>
      <c r="AF707" s="2" t="s">
        <v>184</v>
      </c>
      <c r="AG707" s="2" t="s">
        <v>185</v>
      </c>
      <c r="AH707" t="s">
        <v>86</v>
      </c>
      <c r="AI707" s="8" t="s">
        <v>183</v>
      </c>
      <c r="AJ707" s="1" t="s">
        <v>183</v>
      </c>
    </row>
    <row r="708" spans="1:36" hidden="1" x14ac:dyDescent="0.3">
      <c r="A708" s="3" t="s">
        <v>7</v>
      </c>
      <c r="B708">
        <v>125711</v>
      </c>
      <c r="C708">
        <v>707</v>
      </c>
      <c r="D708" t="s">
        <v>181</v>
      </c>
      <c r="E708" s="2" t="s">
        <v>183</v>
      </c>
      <c r="F708" s="2" t="s">
        <v>184</v>
      </c>
      <c r="G708" s="2" t="s">
        <v>184</v>
      </c>
      <c r="H708" s="3" t="s">
        <v>183</v>
      </c>
      <c r="I708" s="2" t="s">
        <v>16</v>
      </c>
      <c r="J708" s="2" t="s">
        <v>12</v>
      </c>
      <c r="K708" s="8" t="s">
        <v>183</v>
      </c>
      <c r="L708" s="2" t="s">
        <v>60</v>
      </c>
      <c r="M708" s="2"/>
      <c r="N708" t="s">
        <v>186</v>
      </c>
      <c r="O708" s="3" t="s">
        <v>188</v>
      </c>
      <c r="P708" s="130">
        <v>-0.12576356449874235</v>
      </c>
      <c r="Q708" s="130" t="s">
        <v>201</v>
      </c>
      <c r="R708" s="7" t="s">
        <v>183</v>
      </c>
      <c r="S708" s="2" t="s">
        <v>184</v>
      </c>
      <c r="T708" s="2" t="s">
        <v>183</v>
      </c>
      <c r="U708">
        <v>32</v>
      </c>
      <c r="V708">
        <v>14</v>
      </c>
      <c r="W708">
        <v>64</v>
      </c>
      <c r="X708" t="s">
        <v>183</v>
      </c>
      <c r="Y708" s="2" t="s">
        <v>183</v>
      </c>
      <c r="Z708" s="2" t="s">
        <v>183</v>
      </c>
      <c r="AA708" s="2" t="s">
        <v>183</v>
      </c>
      <c r="AB708">
        <v>7</v>
      </c>
      <c r="AC708">
        <v>0</v>
      </c>
      <c r="AD708">
        <v>0</v>
      </c>
      <c r="AE708" s="2" t="s">
        <v>183</v>
      </c>
      <c r="AF708" s="2" t="s">
        <v>184</v>
      </c>
      <c r="AG708" s="2" t="s">
        <v>183</v>
      </c>
      <c r="AH708" t="s">
        <v>86</v>
      </c>
      <c r="AI708" s="8" t="s">
        <v>183</v>
      </c>
      <c r="AJ708" s="9" t="s">
        <v>183</v>
      </c>
    </row>
    <row r="709" spans="1:36" x14ac:dyDescent="0.3">
      <c r="A709" s="3" t="s">
        <v>7</v>
      </c>
      <c r="B709">
        <v>125758</v>
      </c>
      <c r="C709">
        <v>708</v>
      </c>
      <c r="D709" t="s">
        <v>181</v>
      </c>
      <c r="E709" s="2" t="s">
        <v>183</v>
      </c>
      <c r="F709" s="2" t="s">
        <v>184</v>
      </c>
      <c r="G709" s="2" t="s">
        <v>184</v>
      </c>
      <c r="H709" s="2" t="s">
        <v>183</v>
      </c>
      <c r="I709" s="2" t="s">
        <v>13</v>
      </c>
      <c r="J709" s="2" t="s">
        <v>13</v>
      </c>
      <c r="K709" s="8" t="s">
        <v>183</v>
      </c>
      <c r="L709" s="2" t="s">
        <v>60</v>
      </c>
      <c r="M709" s="2"/>
      <c r="N709" t="s">
        <v>186</v>
      </c>
      <c r="O709" s="2" t="s">
        <v>189</v>
      </c>
      <c r="P709" s="128">
        <v>1.555572839698219E-2</v>
      </c>
      <c r="Q709" s="128" t="s">
        <v>203</v>
      </c>
      <c r="R709" s="7" t="s">
        <v>184</v>
      </c>
      <c r="S709" s="2" t="s">
        <v>184</v>
      </c>
      <c r="T709" s="2" t="s">
        <v>183</v>
      </c>
      <c r="U709">
        <v>0</v>
      </c>
      <c r="V709">
        <v>0</v>
      </c>
      <c r="W709">
        <v>2</v>
      </c>
      <c r="X709" t="s">
        <v>184</v>
      </c>
      <c r="Y709" s="2" t="s">
        <v>184</v>
      </c>
      <c r="Z709" s="2" t="s">
        <v>184</v>
      </c>
      <c r="AA709" s="2" t="s">
        <v>184</v>
      </c>
      <c r="AB709">
        <v>5</v>
      </c>
      <c r="AC709">
        <v>1</v>
      </c>
      <c r="AD709">
        <v>0</v>
      </c>
      <c r="AE709" s="2" t="s">
        <v>184</v>
      </c>
      <c r="AF709" s="2" t="s">
        <v>184</v>
      </c>
      <c r="AG709" s="2" t="s">
        <v>183</v>
      </c>
      <c r="AH709" t="s">
        <v>86</v>
      </c>
      <c r="AI709" t="s">
        <v>183</v>
      </c>
      <c r="AJ709" s="1" t="s">
        <v>183</v>
      </c>
    </row>
    <row r="710" spans="1:36" x14ac:dyDescent="0.3">
      <c r="A710" s="3" t="s">
        <v>7</v>
      </c>
      <c r="B710">
        <v>125776</v>
      </c>
      <c r="C710">
        <v>709</v>
      </c>
      <c r="D710" t="s">
        <v>182</v>
      </c>
      <c r="E710" s="2" t="s">
        <v>184</v>
      </c>
      <c r="F710" s="2" t="s">
        <v>184</v>
      </c>
      <c r="G710" s="2" t="s">
        <v>183</v>
      </c>
      <c r="H710" s="3" t="s">
        <v>184</v>
      </c>
      <c r="I710" s="2" t="s">
        <v>12</v>
      </c>
      <c r="J710" s="2" t="s">
        <v>16</v>
      </c>
      <c r="K710" s="8" t="s">
        <v>183</v>
      </c>
      <c r="L710" s="2" t="s">
        <v>60</v>
      </c>
      <c r="M710" s="2" t="s">
        <v>162</v>
      </c>
      <c r="N710" t="s">
        <v>187</v>
      </c>
      <c r="O710" s="3" t="s">
        <v>189</v>
      </c>
      <c r="P710" s="130">
        <v>-2.3133972919643466</v>
      </c>
      <c r="Q710" s="130" t="s">
        <v>203</v>
      </c>
      <c r="R710" s="7" t="s">
        <v>183</v>
      </c>
      <c r="S710" s="2" t="s">
        <v>184</v>
      </c>
      <c r="T710" s="2" t="s">
        <v>184</v>
      </c>
      <c r="U710">
        <v>0</v>
      </c>
      <c r="V710">
        <v>0</v>
      </c>
      <c r="W710">
        <v>1</v>
      </c>
      <c r="X710" t="s">
        <v>184</v>
      </c>
      <c r="Y710" s="2" t="s">
        <v>184</v>
      </c>
      <c r="Z710" s="2" t="s">
        <v>184</v>
      </c>
      <c r="AA710" s="2" t="s">
        <v>184</v>
      </c>
      <c r="AB710">
        <v>2</v>
      </c>
      <c r="AC710">
        <v>1</v>
      </c>
      <c r="AD710">
        <v>0</v>
      </c>
      <c r="AE710" s="2" t="s">
        <v>184</v>
      </c>
      <c r="AF710" s="2" t="s">
        <v>185</v>
      </c>
      <c r="AG710" s="2" t="s">
        <v>185</v>
      </c>
      <c r="AH710" t="s">
        <v>84</v>
      </c>
      <c r="AI710" t="s">
        <v>184</v>
      </c>
      <c r="AJ710" s="1" t="s">
        <v>184</v>
      </c>
    </row>
    <row r="711" spans="1:36" x14ac:dyDescent="0.3">
      <c r="A711" s="3" t="s">
        <v>7</v>
      </c>
      <c r="B711">
        <v>125778</v>
      </c>
      <c r="C711">
        <v>710</v>
      </c>
      <c r="D711" t="s">
        <v>181</v>
      </c>
      <c r="E711" s="2" t="s">
        <v>184</v>
      </c>
      <c r="F711" s="2" t="s">
        <v>184</v>
      </c>
      <c r="G711" s="2" t="s">
        <v>183</v>
      </c>
      <c r="H711" s="3" t="s">
        <v>183</v>
      </c>
      <c r="I711" s="2" t="s">
        <v>16</v>
      </c>
      <c r="J711" s="2" t="s">
        <v>16</v>
      </c>
      <c r="K711" s="8" t="s">
        <v>183</v>
      </c>
      <c r="L711" s="2"/>
      <c r="M711" s="2" t="s">
        <v>60</v>
      </c>
      <c r="N711" t="s">
        <v>186</v>
      </c>
      <c r="O711" s="2" t="s">
        <v>188</v>
      </c>
      <c r="P711" s="128">
        <v>-1.4576526765518973</v>
      </c>
      <c r="Q711" s="128" t="s">
        <v>203</v>
      </c>
      <c r="R711" s="6" t="s">
        <v>183</v>
      </c>
      <c r="S711" s="2" t="s">
        <v>183</v>
      </c>
      <c r="T711" s="2" t="s">
        <v>183</v>
      </c>
      <c r="U711">
        <v>42</v>
      </c>
      <c r="V711">
        <v>19</v>
      </c>
      <c r="W711">
        <v>0</v>
      </c>
      <c r="X711" t="s">
        <v>183</v>
      </c>
      <c r="Y711" s="2" t="s">
        <v>183</v>
      </c>
      <c r="Z711" s="2" t="s">
        <v>184</v>
      </c>
      <c r="AA711" s="2" t="s">
        <v>184</v>
      </c>
      <c r="AB711">
        <v>5</v>
      </c>
      <c r="AC711">
        <v>0</v>
      </c>
      <c r="AD711">
        <v>0</v>
      </c>
      <c r="AE711" s="2" t="s">
        <v>183</v>
      </c>
      <c r="AF711" s="2" t="s">
        <v>183</v>
      </c>
      <c r="AG711" s="2" t="s">
        <v>184</v>
      </c>
      <c r="AH711" t="s">
        <v>84</v>
      </c>
      <c r="AI711" s="8" t="s">
        <v>183</v>
      </c>
      <c r="AJ711" s="9" t="s">
        <v>183</v>
      </c>
    </row>
    <row r="712" spans="1:36" x14ac:dyDescent="0.3">
      <c r="A712" s="3" t="s">
        <v>7</v>
      </c>
      <c r="B712">
        <v>125779</v>
      </c>
      <c r="C712">
        <v>711</v>
      </c>
      <c r="D712" t="s">
        <v>181</v>
      </c>
      <c r="E712" s="2" t="s">
        <v>184</v>
      </c>
      <c r="F712" s="2" t="s">
        <v>184</v>
      </c>
      <c r="G712" s="2" t="s">
        <v>184</v>
      </c>
      <c r="H712" s="3" t="s">
        <v>183</v>
      </c>
      <c r="I712" s="2" t="s">
        <v>16</v>
      </c>
      <c r="J712" s="2" t="s">
        <v>16</v>
      </c>
      <c r="K712" s="8" t="s">
        <v>184</v>
      </c>
      <c r="L712" s="2"/>
      <c r="M712" s="2" t="s">
        <v>60</v>
      </c>
      <c r="N712" t="s">
        <v>187</v>
      </c>
      <c r="O712" s="2" t="s">
        <v>189</v>
      </c>
      <c r="P712" s="128">
        <v>-1.6672115070284406</v>
      </c>
      <c r="Q712" s="128" t="s">
        <v>203</v>
      </c>
      <c r="R712" s="7" t="s">
        <v>183</v>
      </c>
      <c r="S712" s="2" t="s">
        <v>183</v>
      </c>
      <c r="T712" s="2" t="s">
        <v>184</v>
      </c>
      <c r="U712">
        <v>32</v>
      </c>
      <c r="V712">
        <v>8</v>
      </c>
      <c r="W712">
        <v>9</v>
      </c>
      <c r="X712" t="s">
        <v>183</v>
      </c>
      <c r="Y712" s="2" t="s">
        <v>184</v>
      </c>
      <c r="Z712" s="2" t="s">
        <v>184</v>
      </c>
      <c r="AA712" s="2" t="s">
        <v>184</v>
      </c>
      <c r="AB712">
        <v>7</v>
      </c>
      <c r="AC712">
        <v>1</v>
      </c>
      <c r="AD712">
        <v>0</v>
      </c>
      <c r="AE712" s="2" t="s">
        <v>183</v>
      </c>
      <c r="AF712" s="2" t="s">
        <v>183</v>
      </c>
      <c r="AG712" s="2" t="s">
        <v>184</v>
      </c>
      <c r="AH712" t="s">
        <v>86</v>
      </c>
      <c r="AI712" s="8" t="s">
        <v>183</v>
      </c>
      <c r="AJ712" s="9" t="s">
        <v>183</v>
      </c>
    </row>
    <row r="713" spans="1:36" x14ac:dyDescent="0.3">
      <c r="A713" s="3" t="s">
        <v>7</v>
      </c>
      <c r="B713">
        <v>125806</v>
      </c>
      <c r="C713">
        <v>712</v>
      </c>
      <c r="D713" t="s">
        <v>181</v>
      </c>
      <c r="E713" s="2" t="s">
        <v>184</v>
      </c>
      <c r="F713" s="2" t="s">
        <v>184</v>
      </c>
      <c r="G713" s="2" t="s">
        <v>184</v>
      </c>
      <c r="H713" s="3" t="s">
        <v>183</v>
      </c>
      <c r="I713" s="2" t="s">
        <v>15</v>
      </c>
      <c r="J713" s="2" t="s">
        <v>16</v>
      </c>
      <c r="K713" s="8" t="s">
        <v>183</v>
      </c>
      <c r="L713" s="2"/>
      <c r="M713" s="2" t="s">
        <v>60</v>
      </c>
      <c r="N713" t="s">
        <v>186</v>
      </c>
      <c r="O713" s="2" t="s">
        <v>189</v>
      </c>
      <c r="P713" s="128">
        <v>0.83713563859874052</v>
      </c>
      <c r="Q713" s="128" t="s">
        <v>203</v>
      </c>
      <c r="R713" s="6" t="s">
        <v>185</v>
      </c>
      <c r="S713" s="2" t="s">
        <v>184</v>
      </c>
      <c r="T713" s="2" t="s">
        <v>184</v>
      </c>
      <c r="U713">
        <v>44</v>
      </c>
      <c r="V713">
        <v>12</v>
      </c>
      <c r="W713">
        <v>5</v>
      </c>
      <c r="X713" t="s">
        <v>184</v>
      </c>
      <c r="Y713" s="2" t="s">
        <v>184</v>
      </c>
      <c r="Z713" s="2" t="s">
        <v>183</v>
      </c>
      <c r="AA713" s="2" t="s">
        <v>184</v>
      </c>
      <c r="AB713">
        <v>6</v>
      </c>
      <c r="AC713">
        <v>0</v>
      </c>
      <c r="AD713">
        <v>0</v>
      </c>
      <c r="AE713" s="2" t="s">
        <v>184</v>
      </c>
      <c r="AF713" s="2" t="s">
        <v>184</v>
      </c>
      <c r="AG713" s="2" t="s">
        <v>183</v>
      </c>
      <c r="AH713" t="s">
        <v>86</v>
      </c>
      <c r="AI713" s="8" t="s">
        <v>183</v>
      </c>
      <c r="AJ713" s="9" t="s">
        <v>183</v>
      </c>
    </row>
    <row r="714" spans="1:36" hidden="1" x14ac:dyDescent="0.3">
      <c r="A714" s="3" t="s">
        <v>7</v>
      </c>
      <c r="B714">
        <v>125919</v>
      </c>
      <c r="C714">
        <v>713</v>
      </c>
      <c r="D714" t="s">
        <v>181</v>
      </c>
      <c r="E714" s="2" t="s">
        <v>183</v>
      </c>
      <c r="F714" s="2" t="s">
        <v>183</v>
      </c>
      <c r="G714" s="2" t="s">
        <v>184</v>
      </c>
      <c r="H714" s="3" t="s">
        <v>183</v>
      </c>
      <c r="I714" s="2" t="s">
        <v>15</v>
      </c>
      <c r="J714" s="2" t="s">
        <v>12</v>
      </c>
      <c r="K714" s="8" t="s">
        <v>183</v>
      </c>
      <c r="L714" s="2" t="s">
        <v>60</v>
      </c>
      <c r="M714" s="2"/>
      <c r="N714" t="s">
        <v>186</v>
      </c>
      <c r="O714" s="2" t="s">
        <v>188</v>
      </c>
      <c r="P714" s="128">
        <v>-1.7115876450914813</v>
      </c>
      <c r="Q714" s="128" t="s">
        <v>201</v>
      </c>
      <c r="R714" s="7" t="s">
        <v>184</v>
      </c>
      <c r="S714" s="2" t="s">
        <v>183</v>
      </c>
      <c r="T714" s="2" t="s">
        <v>184</v>
      </c>
      <c r="U714">
        <v>0</v>
      </c>
      <c r="V714">
        <v>0</v>
      </c>
      <c r="W714">
        <v>10</v>
      </c>
      <c r="X714" t="s">
        <v>184</v>
      </c>
      <c r="Y714" s="2" t="s">
        <v>184</v>
      </c>
      <c r="Z714" s="2" t="s">
        <v>183</v>
      </c>
      <c r="AA714" s="2" t="s">
        <v>184</v>
      </c>
      <c r="AB714">
        <v>3</v>
      </c>
      <c r="AC714">
        <v>0</v>
      </c>
      <c r="AD714">
        <v>0</v>
      </c>
      <c r="AE714" s="2" t="s">
        <v>183</v>
      </c>
      <c r="AF714" s="2" t="s">
        <v>184</v>
      </c>
      <c r="AG714" s="2" t="s">
        <v>184</v>
      </c>
      <c r="AH714" t="s">
        <v>86</v>
      </c>
      <c r="AI714" t="s">
        <v>183</v>
      </c>
      <c r="AJ714" s="1" t="s">
        <v>183</v>
      </c>
    </row>
    <row r="715" spans="1:36" hidden="1" x14ac:dyDescent="0.3">
      <c r="A715" s="3" t="s">
        <v>7</v>
      </c>
      <c r="B715">
        <v>125922</v>
      </c>
      <c r="C715">
        <v>714</v>
      </c>
      <c r="D715" t="s">
        <v>181</v>
      </c>
      <c r="E715" s="2" t="s">
        <v>183</v>
      </c>
      <c r="F715" s="2" t="s">
        <v>183</v>
      </c>
      <c r="G715" s="2" t="s">
        <v>184</v>
      </c>
      <c r="H715" s="3" t="s">
        <v>183</v>
      </c>
      <c r="I715" s="2" t="s">
        <v>15</v>
      </c>
      <c r="J715" s="2" t="s">
        <v>16</v>
      </c>
      <c r="K715" s="8" t="s">
        <v>183</v>
      </c>
      <c r="L715" s="2"/>
      <c r="M715" s="2" t="s">
        <v>60</v>
      </c>
      <c r="N715" t="s">
        <v>186</v>
      </c>
      <c r="O715" s="3" t="s">
        <v>188</v>
      </c>
      <c r="P715" s="130">
        <v>-1.2344558409730417</v>
      </c>
      <c r="Q715" s="130" t="s">
        <v>201</v>
      </c>
      <c r="R715" s="7" t="s">
        <v>184</v>
      </c>
      <c r="S715" s="2" t="s">
        <v>183</v>
      </c>
      <c r="T715" s="2" t="s">
        <v>184</v>
      </c>
      <c r="U715">
        <v>37</v>
      </c>
      <c r="V715">
        <v>3</v>
      </c>
      <c r="W715">
        <v>10</v>
      </c>
      <c r="X715" t="s">
        <v>183</v>
      </c>
      <c r="Y715" s="2" t="s">
        <v>183</v>
      </c>
      <c r="Z715" s="2" t="s">
        <v>183</v>
      </c>
      <c r="AA715" s="2" t="s">
        <v>184</v>
      </c>
      <c r="AB715">
        <v>2</v>
      </c>
      <c r="AC715">
        <v>0</v>
      </c>
      <c r="AD715">
        <v>0</v>
      </c>
      <c r="AE715" s="2" t="s">
        <v>184</v>
      </c>
      <c r="AF715" s="2" t="s">
        <v>183</v>
      </c>
      <c r="AG715" s="2" t="s">
        <v>184</v>
      </c>
      <c r="AH715" t="s">
        <v>86</v>
      </c>
      <c r="AI715" s="8" t="s">
        <v>183</v>
      </c>
      <c r="AJ715" s="1" t="s">
        <v>183</v>
      </c>
    </row>
    <row r="716" spans="1:36" x14ac:dyDescent="0.3">
      <c r="A716" s="3" t="s">
        <v>7</v>
      </c>
      <c r="B716">
        <v>125937</v>
      </c>
      <c r="C716">
        <v>715</v>
      </c>
      <c r="D716" t="s">
        <v>181</v>
      </c>
      <c r="E716" s="2" t="s">
        <v>184</v>
      </c>
      <c r="F716" s="2" t="s">
        <v>184</v>
      </c>
      <c r="G716" s="2" t="s">
        <v>184</v>
      </c>
      <c r="H716" s="3" t="s">
        <v>183</v>
      </c>
      <c r="I716" s="2" t="s">
        <v>12</v>
      </c>
      <c r="J716" s="2" t="s">
        <v>16</v>
      </c>
      <c r="K716" s="8" t="s">
        <v>184</v>
      </c>
      <c r="L716" s="2"/>
      <c r="M716" s="2" t="s">
        <v>60</v>
      </c>
      <c r="N716" t="s">
        <v>186</v>
      </c>
      <c r="O716" s="2" t="s">
        <v>188</v>
      </c>
      <c r="P716" s="128">
        <v>-1.7810371922472499</v>
      </c>
      <c r="Q716" s="128" t="s">
        <v>203</v>
      </c>
      <c r="R716" s="7" t="s">
        <v>184</v>
      </c>
      <c r="S716" s="2" t="s">
        <v>184</v>
      </c>
      <c r="T716" s="2" t="s">
        <v>184</v>
      </c>
      <c r="U716">
        <v>24</v>
      </c>
      <c r="V716">
        <v>11</v>
      </c>
      <c r="W716">
        <v>21</v>
      </c>
      <c r="X716" t="s">
        <v>184</v>
      </c>
      <c r="Y716" s="2" t="s">
        <v>184</v>
      </c>
      <c r="Z716" s="2" t="s">
        <v>184</v>
      </c>
      <c r="AA716" s="2" t="s">
        <v>184</v>
      </c>
      <c r="AB716">
        <v>12</v>
      </c>
      <c r="AC716">
        <v>2</v>
      </c>
      <c r="AD716">
        <v>0</v>
      </c>
      <c r="AE716" s="2" t="s">
        <v>184</v>
      </c>
      <c r="AF716" s="2" t="s">
        <v>184</v>
      </c>
      <c r="AG716" s="2" t="s">
        <v>183</v>
      </c>
      <c r="AH716" t="s">
        <v>86</v>
      </c>
      <c r="AI716" s="8" t="s">
        <v>183</v>
      </c>
      <c r="AJ716" s="1" t="s">
        <v>183</v>
      </c>
    </row>
    <row r="717" spans="1:36" x14ac:dyDescent="0.3">
      <c r="A717" s="3" t="s">
        <v>7</v>
      </c>
      <c r="B717">
        <v>126010</v>
      </c>
      <c r="C717">
        <v>716</v>
      </c>
      <c r="D717" t="s">
        <v>181</v>
      </c>
      <c r="E717" s="2" t="s">
        <v>184</v>
      </c>
      <c r="F717" s="2" t="s">
        <v>184</v>
      </c>
      <c r="G717" s="2" t="s">
        <v>183</v>
      </c>
      <c r="H717" s="3" t="s">
        <v>183</v>
      </c>
      <c r="I717" s="2" t="s">
        <v>15</v>
      </c>
      <c r="J717" s="2" t="s">
        <v>14</v>
      </c>
      <c r="K717" s="8" t="s">
        <v>184</v>
      </c>
      <c r="L717" s="2" t="s">
        <v>60</v>
      </c>
      <c r="M717" s="2"/>
      <c r="N717" t="s">
        <v>186</v>
      </c>
      <c r="O717" s="2" t="s">
        <v>189</v>
      </c>
      <c r="P717" s="128">
        <v>0.13175230566534912</v>
      </c>
      <c r="Q717" s="128" t="s">
        <v>203</v>
      </c>
      <c r="R717" s="7" t="s">
        <v>185</v>
      </c>
      <c r="S717" s="2" t="s">
        <v>184</v>
      </c>
      <c r="T717" s="2" t="s">
        <v>184</v>
      </c>
      <c r="U717">
        <v>0</v>
      </c>
      <c r="V717">
        <v>0</v>
      </c>
      <c r="W717">
        <v>21</v>
      </c>
      <c r="X717" t="s">
        <v>183</v>
      </c>
      <c r="Y717" s="2" t="s">
        <v>184</v>
      </c>
      <c r="Z717" s="2" t="s">
        <v>184</v>
      </c>
      <c r="AA717" s="2" t="s">
        <v>184</v>
      </c>
      <c r="AB717">
        <v>18</v>
      </c>
      <c r="AC717">
        <v>10</v>
      </c>
      <c r="AD717">
        <v>0</v>
      </c>
      <c r="AE717" s="2" t="s">
        <v>184</v>
      </c>
      <c r="AF717" s="2" t="s">
        <v>184</v>
      </c>
      <c r="AG717" s="2" t="s">
        <v>184</v>
      </c>
      <c r="AH717" t="s">
        <v>86</v>
      </c>
      <c r="AI717" t="s">
        <v>183</v>
      </c>
      <c r="AJ717" s="1" t="s">
        <v>183</v>
      </c>
    </row>
    <row r="718" spans="1:36" x14ac:dyDescent="0.3">
      <c r="A718" s="3" t="s">
        <v>7</v>
      </c>
      <c r="B718">
        <v>126028</v>
      </c>
      <c r="C718">
        <v>717</v>
      </c>
      <c r="D718" t="s">
        <v>181</v>
      </c>
      <c r="E718" s="2" t="s">
        <v>183</v>
      </c>
      <c r="F718" s="2" t="s">
        <v>183</v>
      </c>
      <c r="G718" s="2" t="s">
        <v>184</v>
      </c>
      <c r="H718" s="3" t="s">
        <v>183</v>
      </c>
      <c r="I718" s="2" t="s">
        <v>13</v>
      </c>
      <c r="J718" s="2" t="s">
        <v>13</v>
      </c>
      <c r="K718" s="8" t="s">
        <v>183</v>
      </c>
      <c r="L718" s="2"/>
      <c r="M718" s="2" t="s">
        <v>60</v>
      </c>
      <c r="N718" t="s">
        <v>186</v>
      </c>
      <c r="O718" s="3" t="s">
        <v>188</v>
      </c>
      <c r="P718" s="130">
        <v>-0.60861228062862138</v>
      </c>
      <c r="Q718" s="130" t="s">
        <v>203</v>
      </c>
      <c r="R718" s="6" t="s">
        <v>185</v>
      </c>
      <c r="S718" s="2" t="s">
        <v>184</v>
      </c>
      <c r="T718" s="2" t="s">
        <v>184</v>
      </c>
      <c r="U718">
        <v>42</v>
      </c>
      <c r="V718">
        <v>0</v>
      </c>
      <c r="W718">
        <v>19</v>
      </c>
      <c r="X718" t="s">
        <v>184</v>
      </c>
      <c r="Y718" s="2" t="s">
        <v>184</v>
      </c>
      <c r="Z718" s="2" t="s">
        <v>184</v>
      </c>
      <c r="AA718" s="2" t="s">
        <v>184</v>
      </c>
      <c r="AB718">
        <v>7</v>
      </c>
      <c r="AC718">
        <v>0</v>
      </c>
      <c r="AD718">
        <v>0</v>
      </c>
      <c r="AE718" s="2" t="s">
        <v>184</v>
      </c>
      <c r="AF718" s="2" t="s">
        <v>184</v>
      </c>
      <c r="AG718" s="2" t="s">
        <v>184</v>
      </c>
      <c r="AH718" t="s">
        <v>86</v>
      </c>
      <c r="AI718" s="8" t="s">
        <v>183</v>
      </c>
      <c r="AJ718" s="1" t="s">
        <v>183</v>
      </c>
    </row>
    <row r="719" spans="1:36" hidden="1" x14ac:dyDescent="0.3">
      <c r="A719" s="3" t="s">
        <v>7</v>
      </c>
      <c r="B719">
        <v>126116</v>
      </c>
      <c r="C719">
        <v>718</v>
      </c>
      <c r="D719" t="s">
        <v>181</v>
      </c>
      <c r="E719" s="2" t="s">
        <v>183</v>
      </c>
      <c r="F719" s="2" t="s">
        <v>184</v>
      </c>
      <c r="G719" s="2" t="s">
        <v>184</v>
      </c>
      <c r="H719" s="3" t="s">
        <v>183</v>
      </c>
      <c r="I719" s="2" t="s">
        <v>17</v>
      </c>
      <c r="J719" s="2" t="s">
        <v>15</v>
      </c>
      <c r="K719" s="8" t="s">
        <v>183</v>
      </c>
      <c r="L719" s="2" t="s">
        <v>60</v>
      </c>
      <c r="M719" s="2"/>
      <c r="N719" t="s">
        <v>186</v>
      </c>
      <c r="O719" s="3" t="s">
        <v>188</v>
      </c>
      <c r="P719" s="130">
        <v>-1.490331321591329</v>
      </c>
      <c r="Q719" s="130" t="s">
        <v>201</v>
      </c>
      <c r="R719" s="7" t="s">
        <v>183</v>
      </c>
      <c r="S719" s="2" t="s">
        <v>183</v>
      </c>
      <c r="T719" s="2" t="s">
        <v>183</v>
      </c>
      <c r="U719">
        <v>32</v>
      </c>
      <c r="V719">
        <v>21</v>
      </c>
      <c r="W719">
        <v>14</v>
      </c>
      <c r="X719" t="s">
        <v>183</v>
      </c>
      <c r="Y719" s="2" t="s">
        <v>184</v>
      </c>
      <c r="Z719" s="2" t="s">
        <v>183</v>
      </c>
      <c r="AA719" s="2" t="s">
        <v>183</v>
      </c>
      <c r="AB719">
        <v>24</v>
      </c>
      <c r="AC719">
        <v>5</v>
      </c>
      <c r="AD719">
        <v>0</v>
      </c>
      <c r="AE719" s="2" t="s">
        <v>183</v>
      </c>
      <c r="AF719" s="2" t="s">
        <v>184</v>
      </c>
      <c r="AG719" s="2" t="s">
        <v>183</v>
      </c>
      <c r="AH719" t="s">
        <v>86</v>
      </c>
      <c r="AI719" s="8" t="s">
        <v>183</v>
      </c>
      <c r="AJ719" s="9" t="s">
        <v>183</v>
      </c>
    </row>
    <row r="720" spans="1:36" hidden="1" x14ac:dyDescent="0.3">
      <c r="A720" s="3" t="s">
        <v>7</v>
      </c>
      <c r="B720">
        <v>126118</v>
      </c>
      <c r="C720">
        <v>719</v>
      </c>
      <c r="D720" t="s">
        <v>182</v>
      </c>
      <c r="E720" s="2" t="s">
        <v>183</v>
      </c>
      <c r="F720" s="2" t="s">
        <v>184</v>
      </c>
      <c r="G720" s="2" t="s">
        <v>184</v>
      </c>
      <c r="H720" s="3" t="s">
        <v>183</v>
      </c>
      <c r="I720" s="2" t="s">
        <v>15</v>
      </c>
      <c r="J720" s="2" t="s">
        <v>15</v>
      </c>
      <c r="K720" s="8" t="s">
        <v>183</v>
      </c>
      <c r="L720" s="2"/>
      <c r="M720" s="2" t="s">
        <v>60</v>
      </c>
      <c r="N720" t="s">
        <v>186</v>
      </c>
      <c r="O720" s="2" t="s">
        <v>185</v>
      </c>
      <c r="P720" s="128">
        <v>1.035944121801915</v>
      </c>
      <c r="Q720" s="128" t="s">
        <v>201</v>
      </c>
      <c r="R720" s="6" t="s">
        <v>185</v>
      </c>
      <c r="S720" s="2" t="s">
        <v>184</v>
      </c>
      <c r="T720" s="2" t="s">
        <v>184</v>
      </c>
      <c r="U720">
        <v>67</v>
      </c>
      <c r="V720">
        <v>38</v>
      </c>
      <c r="W720">
        <v>17</v>
      </c>
      <c r="X720" t="s">
        <v>184</v>
      </c>
      <c r="Y720" s="2" t="s">
        <v>184</v>
      </c>
      <c r="Z720" s="2" t="s">
        <v>184</v>
      </c>
      <c r="AA720" s="2" t="s">
        <v>183</v>
      </c>
      <c r="AB720">
        <v>16</v>
      </c>
      <c r="AC720">
        <v>2</v>
      </c>
      <c r="AD720">
        <v>0</v>
      </c>
      <c r="AE720" s="2" t="s">
        <v>183</v>
      </c>
      <c r="AF720" s="2" t="s">
        <v>183</v>
      </c>
      <c r="AG720" s="2" t="s">
        <v>183</v>
      </c>
      <c r="AH720" t="s">
        <v>86</v>
      </c>
      <c r="AI720" s="8" t="s">
        <v>183</v>
      </c>
      <c r="AJ720" s="9" t="s">
        <v>183</v>
      </c>
    </row>
    <row r="721" spans="1:36" x14ac:dyDescent="0.3">
      <c r="A721" s="3" t="s">
        <v>7</v>
      </c>
      <c r="B721">
        <v>126119</v>
      </c>
      <c r="C721">
        <v>720</v>
      </c>
      <c r="D721" t="s">
        <v>182</v>
      </c>
      <c r="E721" s="2" t="s">
        <v>183</v>
      </c>
      <c r="F721" s="2" t="s">
        <v>184</v>
      </c>
      <c r="G721" s="2" t="s">
        <v>184</v>
      </c>
      <c r="H721" s="3" t="s">
        <v>183</v>
      </c>
      <c r="I721" s="2" t="s">
        <v>15</v>
      </c>
      <c r="J721" s="2" t="s">
        <v>15</v>
      </c>
      <c r="K721" s="8" t="s">
        <v>183</v>
      </c>
      <c r="L721" s="2" t="s">
        <v>162</v>
      </c>
      <c r="M721" s="2" t="s">
        <v>60</v>
      </c>
      <c r="N721" t="s">
        <v>186</v>
      </c>
      <c r="O721" s="2" t="s">
        <v>188</v>
      </c>
      <c r="P721" s="128">
        <v>-2.4149179609523346</v>
      </c>
      <c r="Q721" s="128" t="s">
        <v>203</v>
      </c>
      <c r="R721" s="6" t="s">
        <v>185</v>
      </c>
      <c r="S721" s="2" t="s">
        <v>183</v>
      </c>
      <c r="T721" s="2" t="s">
        <v>184</v>
      </c>
      <c r="U721">
        <v>37</v>
      </c>
      <c r="V721">
        <v>0</v>
      </c>
      <c r="W721">
        <v>20</v>
      </c>
      <c r="X721" t="s">
        <v>184</v>
      </c>
      <c r="Y721" s="2" t="s">
        <v>184</v>
      </c>
      <c r="Z721" s="2" t="s">
        <v>184</v>
      </c>
      <c r="AA721" s="2" t="s">
        <v>183</v>
      </c>
      <c r="AB721">
        <v>2</v>
      </c>
      <c r="AC721">
        <v>0</v>
      </c>
      <c r="AD721">
        <v>0</v>
      </c>
      <c r="AE721" s="2" t="s">
        <v>183</v>
      </c>
      <c r="AF721" s="2" t="s">
        <v>183</v>
      </c>
      <c r="AG721" s="2" t="s">
        <v>185</v>
      </c>
      <c r="AH721" t="s">
        <v>86</v>
      </c>
      <c r="AI721" s="8" t="s">
        <v>183</v>
      </c>
      <c r="AJ721" s="9" t="s">
        <v>183</v>
      </c>
    </row>
    <row r="722" spans="1:36" x14ac:dyDescent="0.3">
      <c r="A722" s="3" t="s">
        <v>7</v>
      </c>
      <c r="B722">
        <v>126120</v>
      </c>
      <c r="C722">
        <v>721</v>
      </c>
      <c r="D722" t="s">
        <v>181</v>
      </c>
      <c r="E722" s="2" t="s">
        <v>184</v>
      </c>
      <c r="F722" s="2" t="s">
        <v>184</v>
      </c>
      <c r="G722" s="2" t="s">
        <v>184</v>
      </c>
      <c r="H722" s="3" t="s">
        <v>184</v>
      </c>
      <c r="I722" s="2" t="s">
        <v>16</v>
      </c>
      <c r="J722" s="2" t="s">
        <v>15</v>
      </c>
      <c r="K722" s="8" t="s">
        <v>183</v>
      </c>
      <c r="L722" s="2" t="s">
        <v>162</v>
      </c>
      <c r="M722" s="2" t="s">
        <v>60</v>
      </c>
      <c r="N722" t="s">
        <v>187</v>
      </c>
      <c r="O722" s="3" t="s">
        <v>189</v>
      </c>
      <c r="P722" s="130">
        <v>-2.7485333119022743</v>
      </c>
      <c r="Q722" s="130" t="s">
        <v>203</v>
      </c>
      <c r="R722" s="6" t="s">
        <v>185</v>
      </c>
      <c r="S722" s="2" t="s">
        <v>184</v>
      </c>
      <c r="T722" s="2" t="s">
        <v>184</v>
      </c>
      <c r="U722">
        <v>5</v>
      </c>
      <c r="V722">
        <v>0</v>
      </c>
      <c r="W722">
        <v>1</v>
      </c>
      <c r="X722" t="s">
        <v>184</v>
      </c>
      <c r="Y722" s="2" t="s">
        <v>184</v>
      </c>
      <c r="Z722" s="2" t="s">
        <v>184</v>
      </c>
      <c r="AA722" s="2" t="s">
        <v>184</v>
      </c>
      <c r="AB722">
        <v>3</v>
      </c>
      <c r="AC722">
        <v>2</v>
      </c>
      <c r="AD722">
        <v>0</v>
      </c>
      <c r="AE722" s="2" t="s">
        <v>184</v>
      </c>
      <c r="AF722" s="2" t="s">
        <v>185</v>
      </c>
      <c r="AG722" s="2" t="s">
        <v>185</v>
      </c>
      <c r="AH722" t="s">
        <v>84</v>
      </c>
      <c r="AI722" t="s">
        <v>184</v>
      </c>
      <c r="AJ722" s="1" t="s">
        <v>184</v>
      </c>
    </row>
    <row r="723" spans="1:36" x14ac:dyDescent="0.3">
      <c r="A723" s="3" t="s">
        <v>7</v>
      </c>
      <c r="B723">
        <v>126124</v>
      </c>
      <c r="C723">
        <v>722</v>
      </c>
      <c r="D723" t="s">
        <v>181</v>
      </c>
      <c r="E723" s="2" t="s">
        <v>184</v>
      </c>
      <c r="F723" s="2" t="s">
        <v>184</v>
      </c>
      <c r="G723" s="2" t="s">
        <v>184</v>
      </c>
      <c r="H723" s="3" t="s">
        <v>183</v>
      </c>
      <c r="I723" s="2" t="s">
        <v>16</v>
      </c>
      <c r="J723" s="2" t="s">
        <v>15</v>
      </c>
      <c r="K723" s="8" t="s">
        <v>183</v>
      </c>
      <c r="L723" s="2" t="s">
        <v>60</v>
      </c>
      <c r="M723" s="2"/>
      <c r="N723" t="s">
        <v>186</v>
      </c>
      <c r="O723" s="3" t="s">
        <v>188</v>
      </c>
      <c r="P723" s="130">
        <v>-0.27316184839517416</v>
      </c>
      <c r="Q723" s="130" t="s">
        <v>203</v>
      </c>
      <c r="R723" s="7" t="s">
        <v>183</v>
      </c>
      <c r="S723" s="2" t="s">
        <v>184</v>
      </c>
      <c r="T723" s="2" t="s">
        <v>183</v>
      </c>
      <c r="U723">
        <v>24</v>
      </c>
      <c r="V723">
        <v>23</v>
      </c>
      <c r="W723">
        <v>30</v>
      </c>
      <c r="X723" t="s">
        <v>184</v>
      </c>
      <c r="Y723" s="2" t="s">
        <v>184</v>
      </c>
      <c r="Z723" s="2" t="s">
        <v>183</v>
      </c>
      <c r="AA723" s="2" t="s">
        <v>184</v>
      </c>
      <c r="AB723">
        <v>20</v>
      </c>
      <c r="AC723">
        <v>8</v>
      </c>
      <c r="AD723">
        <v>4</v>
      </c>
      <c r="AE723" s="2" t="s">
        <v>184</v>
      </c>
      <c r="AF723" s="2" t="s">
        <v>184</v>
      </c>
      <c r="AG723" s="2" t="s">
        <v>183</v>
      </c>
      <c r="AH723" t="s">
        <v>86</v>
      </c>
      <c r="AI723" s="8" t="s">
        <v>183</v>
      </c>
      <c r="AJ723" s="9" t="s">
        <v>183</v>
      </c>
    </row>
    <row r="724" spans="1:36" x14ac:dyDescent="0.3">
      <c r="A724" s="3" t="s">
        <v>7</v>
      </c>
      <c r="B724">
        <v>126128</v>
      </c>
      <c r="C724">
        <v>723</v>
      </c>
      <c r="D724" t="s">
        <v>182</v>
      </c>
      <c r="E724" s="2" t="s">
        <v>183</v>
      </c>
      <c r="F724" s="2" t="s">
        <v>183</v>
      </c>
      <c r="G724" s="2" t="s">
        <v>184</v>
      </c>
      <c r="H724" s="3" t="s">
        <v>183</v>
      </c>
      <c r="I724" s="2" t="s">
        <v>12</v>
      </c>
      <c r="J724" s="2" t="s">
        <v>15</v>
      </c>
      <c r="K724" s="8" t="s">
        <v>183</v>
      </c>
      <c r="L724" s="2"/>
      <c r="M724" s="2" t="s">
        <v>60</v>
      </c>
      <c r="N724" t="s">
        <v>187</v>
      </c>
      <c r="O724" s="3" t="s">
        <v>188</v>
      </c>
      <c r="P724" s="130">
        <v>-0.86019673806583485</v>
      </c>
      <c r="Q724" s="130" t="s">
        <v>203</v>
      </c>
      <c r="R724" s="6" t="s">
        <v>183</v>
      </c>
      <c r="S724" s="2" t="s">
        <v>183</v>
      </c>
      <c r="T724" s="2" t="s">
        <v>184</v>
      </c>
      <c r="U724">
        <v>42</v>
      </c>
      <c r="V724">
        <v>1</v>
      </c>
      <c r="W724">
        <v>14</v>
      </c>
      <c r="X724" t="s">
        <v>184</v>
      </c>
      <c r="Y724" s="2" t="s">
        <v>184</v>
      </c>
      <c r="Z724" s="2" t="s">
        <v>184</v>
      </c>
      <c r="AA724" s="2" t="s">
        <v>184</v>
      </c>
      <c r="AB724">
        <v>15</v>
      </c>
      <c r="AC724">
        <v>3</v>
      </c>
      <c r="AD724">
        <v>0</v>
      </c>
      <c r="AE724" s="2" t="s">
        <v>184</v>
      </c>
      <c r="AF724" s="2" t="s">
        <v>183</v>
      </c>
      <c r="AG724" s="2" t="s">
        <v>184</v>
      </c>
      <c r="AH724" t="s">
        <v>85</v>
      </c>
      <c r="AI724" s="8" t="s">
        <v>183</v>
      </c>
      <c r="AJ724" s="1" t="s">
        <v>184</v>
      </c>
    </row>
    <row r="725" spans="1:36" x14ac:dyDescent="0.3">
      <c r="A725" s="3" t="s">
        <v>7</v>
      </c>
      <c r="B725">
        <v>126132</v>
      </c>
      <c r="C725">
        <v>724</v>
      </c>
      <c r="D725" t="s">
        <v>182</v>
      </c>
      <c r="E725" s="2" t="s">
        <v>184</v>
      </c>
      <c r="F725" s="2" t="s">
        <v>184</v>
      </c>
      <c r="G725" s="2" t="s">
        <v>184</v>
      </c>
      <c r="H725" s="3" t="s">
        <v>183</v>
      </c>
      <c r="I725" s="2" t="s">
        <v>15</v>
      </c>
      <c r="J725" s="2" t="s">
        <v>15</v>
      </c>
      <c r="K725" s="8" t="s">
        <v>183</v>
      </c>
      <c r="L725" s="2"/>
      <c r="M725" s="2" t="s">
        <v>60</v>
      </c>
      <c r="N725" t="s">
        <v>186</v>
      </c>
      <c r="O725" s="3" t="s">
        <v>185</v>
      </c>
      <c r="P725" s="130">
        <v>-1.2222804260520341</v>
      </c>
      <c r="Q725" s="130" t="s">
        <v>203</v>
      </c>
      <c r="R725" s="6" t="s">
        <v>185</v>
      </c>
      <c r="S725" s="2" t="s">
        <v>184</v>
      </c>
      <c r="T725" s="2" t="s">
        <v>184</v>
      </c>
      <c r="U725">
        <v>25</v>
      </c>
      <c r="V725">
        <v>24</v>
      </c>
      <c r="W725">
        <v>0</v>
      </c>
      <c r="X725" t="s">
        <v>184</v>
      </c>
      <c r="Y725" s="2" t="s">
        <v>184</v>
      </c>
      <c r="Z725" s="2" t="s">
        <v>184</v>
      </c>
      <c r="AA725" s="2" t="s">
        <v>184</v>
      </c>
      <c r="AB725">
        <v>1</v>
      </c>
      <c r="AC725">
        <v>0</v>
      </c>
      <c r="AD725">
        <v>0</v>
      </c>
      <c r="AE725" s="2" t="s">
        <v>184</v>
      </c>
      <c r="AF725" s="2" t="s">
        <v>183</v>
      </c>
      <c r="AG725" s="2" t="s">
        <v>184</v>
      </c>
      <c r="AH725" t="s">
        <v>86</v>
      </c>
      <c r="AI725" s="8" t="s">
        <v>183</v>
      </c>
      <c r="AJ725" s="9" t="s">
        <v>184</v>
      </c>
    </row>
    <row r="726" spans="1:36" hidden="1" x14ac:dyDescent="0.3">
      <c r="A726" s="3" t="s">
        <v>7</v>
      </c>
      <c r="B726">
        <v>126179</v>
      </c>
      <c r="C726">
        <v>725</v>
      </c>
      <c r="D726" t="s">
        <v>181</v>
      </c>
      <c r="E726" s="2" t="s">
        <v>184</v>
      </c>
      <c r="F726" s="2" t="s">
        <v>184</v>
      </c>
      <c r="G726" s="2" t="s">
        <v>184</v>
      </c>
      <c r="H726" s="3" t="s">
        <v>184</v>
      </c>
      <c r="I726" s="2" t="s">
        <v>12</v>
      </c>
      <c r="J726" s="2" t="s">
        <v>12</v>
      </c>
      <c r="K726" s="8" t="s">
        <v>184</v>
      </c>
      <c r="L726" s="2"/>
      <c r="M726" s="2" t="s">
        <v>60</v>
      </c>
      <c r="N726" t="s">
        <v>186</v>
      </c>
      <c r="O726" s="2" t="s">
        <v>189</v>
      </c>
      <c r="P726" s="128">
        <v>-1.1950947603121516</v>
      </c>
      <c r="Q726" s="128" t="s">
        <v>201</v>
      </c>
      <c r="R726" s="7" t="s">
        <v>185</v>
      </c>
      <c r="S726" s="2" t="s">
        <v>184</v>
      </c>
      <c r="T726" s="2" t="s">
        <v>184</v>
      </c>
      <c r="U726">
        <v>26</v>
      </c>
      <c r="V726">
        <v>0</v>
      </c>
      <c r="W726">
        <v>4</v>
      </c>
      <c r="X726" t="s">
        <v>184</v>
      </c>
      <c r="Y726" s="2" t="s">
        <v>184</v>
      </c>
      <c r="Z726" s="2" t="s">
        <v>184</v>
      </c>
      <c r="AA726" s="2" t="s">
        <v>184</v>
      </c>
      <c r="AB726">
        <v>1</v>
      </c>
      <c r="AC726">
        <v>0</v>
      </c>
      <c r="AD726">
        <v>0</v>
      </c>
      <c r="AE726" s="2" t="s">
        <v>184</v>
      </c>
      <c r="AF726" s="2" t="s">
        <v>185</v>
      </c>
      <c r="AG726" s="2" t="s">
        <v>185</v>
      </c>
      <c r="AH726" t="s">
        <v>84</v>
      </c>
      <c r="AI726" s="8" t="s">
        <v>183</v>
      </c>
      <c r="AJ726" s="1" t="s">
        <v>184</v>
      </c>
    </row>
    <row r="727" spans="1:36" x14ac:dyDescent="0.3">
      <c r="A727" s="3" t="s">
        <v>7</v>
      </c>
      <c r="B727">
        <v>126180</v>
      </c>
      <c r="C727">
        <v>726</v>
      </c>
      <c r="D727" t="s">
        <v>182</v>
      </c>
      <c r="E727" s="2" t="s">
        <v>183</v>
      </c>
      <c r="F727" s="2" t="s">
        <v>184</v>
      </c>
      <c r="G727" s="2" t="s">
        <v>184</v>
      </c>
      <c r="H727" s="3" t="s">
        <v>183</v>
      </c>
      <c r="I727" s="2" t="s">
        <v>12</v>
      </c>
      <c r="J727" s="2" t="s">
        <v>12</v>
      </c>
      <c r="K727" s="8" t="s">
        <v>183</v>
      </c>
      <c r="L727" s="2" t="s">
        <v>60</v>
      </c>
      <c r="M727" s="2"/>
      <c r="N727" t="s">
        <v>186</v>
      </c>
      <c r="O727" s="3" t="s">
        <v>189</v>
      </c>
      <c r="P727" s="130">
        <v>1.1188536657179311</v>
      </c>
      <c r="Q727" s="130" t="s">
        <v>203</v>
      </c>
      <c r="R727" s="7" t="s">
        <v>183</v>
      </c>
      <c r="S727" s="2" t="s">
        <v>184</v>
      </c>
      <c r="T727" s="2" t="s">
        <v>184</v>
      </c>
      <c r="U727">
        <v>0</v>
      </c>
      <c r="V727">
        <v>0</v>
      </c>
      <c r="W727">
        <v>12</v>
      </c>
      <c r="X727" t="s">
        <v>184</v>
      </c>
      <c r="Y727" s="2" t="s">
        <v>184</v>
      </c>
      <c r="Z727" s="2" t="s">
        <v>184</v>
      </c>
      <c r="AA727" s="2" t="s">
        <v>184</v>
      </c>
      <c r="AB727">
        <v>0</v>
      </c>
      <c r="AC727">
        <v>0</v>
      </c>
      <c r="AD727">
        <v>0</v>
      </c>
      <c r="AE727" s="2" t="s">
        <v>184</v>
      </c>
      <c r="AF727" s="2" t="s">
        <v>184</v>
      </c>
      <c r="AG727" s="2" t="s">
        <v>184</v>
      </c>
      <c r="AH727" t="s">
        <v>86</v>
      </c>
      <c r="AI727" t="s">
        <v>183</v>
      </c>
      <c r="AJ727" s="1" t="s">
        <v>184</v>
      </c>
    </row>
    <row r="728" spans="1:36" x14ac:dyDescent="0.3">
      <c r="A728" s="3" t="s">
        <v>7</v>
      </c>
      <c r="B728">
        <v>126196</v>
      </c>
      <c r="C728">
        <v>727</v>
      </c>
      <c r="D728" t="s">
        <v>181</v>
      </c>
      <c r="E728" s="2" t="s">
        <v>183</v>
      </c>
      <c r="F728" s="2" t="s">
        <v>184</v>
      </c>
      <c r="G728" s="2" t="s">
        <v>184</v>
      </c>
      <c r="H728" s="3" t="s">
        <v>184</v>
      </c>
      <c r="I728" s="2" t="s">
        <v>17</v>
      </c>
      <c r="J728" s="2" t="s">
        <v>14</v>
      </c>
      <c r="K728" s="8" t="s">
        <v>183</v>
      </c>
      <c r="L728" s="2"/>
      <c r="M728" s="2" t="s">
        <v>60</v>
      </c>
      <c r="N728" t="s">
        <v>186</v>
      </c>
      <c r="O728" s="2" t="s">
        <v>189</v>
      </c>
      <c r="P728" s="128">
        <v>-0.38442317302887019</v>
      </c>
      <c r="Q728" s="128" t="s">
        <v>203</v>
      </c>
      <c r="R728" s="6" t="s">
        <v>183</v>
      </c>
      <c r="S728" s="2" t="s">
        <v>184</v>
      </c>
      <c r="T728" s="2" t="s">
        <v>184</v>
      </c>
      <c r="U728">
        <v>12</v>
      </c>
      <c r="V728">
        <v>0</v>
      </c>
      <c r="W728">
        <v>2</v>
      </c>
      <c r="X728" t="s">
        <v>184</v>
      </c>
      <c r="Y728" s="2" t="s">
        <v>184</v>
      </c>
      <c r="Z728" s="2" t="s">
        <v>183</v>
      </c>
      <c r="AA728" s="2" t="s">
        <v>184</v>
      </c>
      <c r="AB728">
        <v>3</v>
      </c>
      <c r="AC728">
        <v>0</v>
      </c>
      <c r="AD728">
        <v>0</v>
      </c>
      <c r="AE728" s="2" t="s">
        <v>184</v>
      </c>
      <c r="AF728" s="2" t="s">
        <v>184</v>
      </c>
      <c r="AG728" s="2" t="s">
        <v>183</v>
      </c>
      <c r="AH728" t="s">
        <v>86</v>
      </c>
      <c r="AI728" t="s">
        <v>183</v>
      </c>
      <c r="AJ728" s="1" t="s">
        <v>183</v>
      </c>
    </row>
    <row r="729" spans="1:36" x14ac:dyDescent="0.3">
      <c r="A729" s="2" t="s">
        <v>8</v>
      </c>
      <c r="B729">
        <v>126197</v>
      </c>
      <c r="C729">
        <v>728</v>
      </c>
      <c r="D729" t="s">
        <v>181</v>
      </c>
      <c r="E729" s="2" t="s">
        <v>184</v>
      </c>
      <c r="F729" s="2" t="s">
        <v>184</v>
      </c>
      <c r="G729" s="2" t="s">
        <v>184</v>
      </c>
      <c r="H729" s="3" t="s">
        <v>183</v>
      </c>
      <c r="I729" s="2" t="s">
        <v>13</v>
      </c>
      <c r="J729" s="2" t="s">
        <v>14</v>
      </c>
      <c r="K729" s="8" t="s">
        <v>183</v>
      </c>
      <c r="L729" s="2"/>
      <c r="M729" s="2" t="s">
        <v>60</v>
      </c>
      <c r="N729" t="s">
        <v>186</v>
      </c>
      <c r="O729" s="2" t="s">
        <v>188</v>
      </c>
      <c r="P729" s="128">
        <v>-1.4083755668178179</v>
      </c>
      <c r="Q729" s="128" t="s">
        <v>203</v>
      </c>
      <c r="R729" s="7" t="s">
        <v>183</v>
      </c>
      <c r="S729" s="2" t="s">
        <v>184</v>
      </c>
      <c r="T729" s="2" t="s">
        <v>184</v>
      </c>
      <c r="U729">
        <v>60</v>
      </c>
      <c r="V729">
        <v>2</v>
      </c>
      <c r="W729">
        <v>12</v>
      </c>
      <c r="X729" t="s">
        <v>184</v>
      </c>
      <c r="Y729" s="2" t="s">
        <v>184</v>
      </c>
      <c r="Z729" s="2" t="s">
        <v>184</v>
      </c>
      <c r="AA729" s="2" t="s">
        <v>184</v>
      </c>
      <c r="AB729">
        <v>15</v>
      </c>
      <c r="AC729">
        <v>9</v>
      </c>
      <c r="AD729">
        <v>0</v>
      </c>
      <c r="AE729" s="2" t="s">
        <v>184</v>
      </c>
      <c r="AF729" s="2" t="s">
        <v>184</v>
      </c>
      <c r="AG729" s="2" t="s">
        <v>184</v>
      </c>
      <c r="AH729" t="s">
        <v>85</v>
      </c>
      <c r="AI729" s="8" t="s">
        <v>183</v>
      </c>
      <c r="AJ729" s="9" t="s">
        <v>184</v>
      </c>
    </row>
    <row r="730" spans="1:36" x14ac:dyDescent="0.3">
      <c r="A730" s="3" t="s">
        <v>7</v>
      </c>
      <c r="B730">
        <v>126201</v>
      </c>
      <c r="C730">
        <v>729</v>
      </c>
      <c r="D730" t="s">
        <v>181</v>
      </c>
      <c r="E730" s="2" t="s">
        <v>183</v>
      </c>
      <c r="F730" s="2" t="s">
        <v>184</v>
      </c>
      <c r="G730" s="2" t="s">
        <v>184</v>
      </c>
      <c r="H730" s="3" t="s">
        <v>183</v>
      </c>
      <c r="I730" s="2" t="s">
        <v>15</v>
      </c>
      <c r="J730" s="2" t="s">
        <v>12</v>
      </c>
      <c r="K730" s="8" t="s">
        <v>183</v>
      </c>
      <c r="L730" s="2" t="s">
        <v>60</v>
      </c>
      <c r="M730" s="2"/>
      <c r="N730" t="s">
        <v>186</v>
      </c>
      <c r="O730" s="2" t="s">
        <v>188</v>
      </c>
      <c r="P730" s="128">
        <v>-1.3574660633484161</v>
      </c>
      <c r="Q730" s="128" t="s">
        <v>203</v>
      </c>
      <c r="R730" s="7" t="s">
        <v>185</v>
      </c>
      <c r="S730" s="2" t="s">
        <v>184</v>
      </c>
      <c r="T730" s="2" t="s">
        <v>184</v>
      </c>
      <c r="U730">
        <v>0</v>
      </c>
      <c r="V730">
        <v>0</v>
      </c>
      <c r="W730">
        <v>7</v>
      </c>
      <c r="X730" t="s">
        <v>183</v>
      </c>
      <c r="Y730" s="2" t="s">
        <v>184</v>
      </c>
      <c r="Z730" s="2" t="s">
        <v>184</v>
      </c>
      <c r="AA730" s="2" t="s">
        <v>183</v>
      </c>
      <c r="AB730">
        <v>4</v>
      </c>
      <c r="AC730">
        <v>0</v>
      </c>
      <c r="AD730">
        <v>0</v>
      </c>
      <c r="AE730" s="2" t="s">
        <v>184</v>
      </c>
      <c r="AF730" s="2" t="s">
        <v>183</v>
      </c>
      <c r="AG730" s="2" t="s">
        <v>183</v>
      </c>
      <c r="AH730" t="s">
        <v>86</v>
      </c>
      <c r="AI730" t="s">
        <v>183</v>
      </c>
      <c r="AJ730" s="1" t="s">
        <v>183</v>
      </c>
    </row>
    <row r="731" spans="1:36" x14ac:dyDescent="0.3">
      <c r="A731" s="3" t="s">
        <v>7</v>
      </c>
      <c r="B731">
        <v>126219</v>
      </c>
      <c r="C731">
        <v>730</v>
      </c>
      <c r="D731" t="s">
        <v>181</v>
      </c>
      <c r="E731" s="2" t="s">
        <v>184</v>
      </c>
      <c r="F731" s="2" t="s">
        <v>184</v>
      </c>
      <c r="G731" s="2" t="s">
        <v>184</v>
      </c>
      <c r="H731" s="3" t="s">
        <v>183</v>
      </c>
      <c r="I731" s="2" t="s">
        <v>13</v>
      </c>
      <c r="J731" s="2" t="s">
        <v>12</v>
      </c>
      <c r="K731" s="8" t="s">
        <v>183</v>
      </c>
      <c r="L731" s="2"/>
      <c r="M731" s="2" t="s">
        <v>61</v>
      </c>
      <c r="N731" t="s">
        <v>186</v>
      </c>
      <c r="O731" s="2" t="s">
        <v>189</v>
      </c>
      <c r="P731" s="128">
        <v>5.9406675825195862E-2</v>
      </c>
      <c r="Q731" s="128" t="s">
        <v>203</v>
      </c>
      <c r="R731" s="6" t="s">
        <v>184</v>
      </c>
      <c r="S731" s="2" t="s">
        <v>184</v>
      </c>
      <c r="T731" s="2" t="s">
        <v>184</v>
      </c>
      <c r="U731">
        <v>40</v>
      </c>
      <c r="V731">
        <v>0</v>
      </c>
      <c r="W731">
        <v>4</v>
      </c>
      <c r="X731" t="s">
        <v>184</v>
      </c>
      <c r="Y731" s="2" t="s">
        <v>183</v>
      </c>
      <c r="Z731" s="2" t="s">
        <v>184</v>
      </c>
      <c r="AA731" s="2" t="s">
        <v>183</v>
      </c>
      <c r="AB731">
        <v>2</v>
      </c>
      <c r="AC731">
        <v>0</v>
      </c>
      <c r="AD731">
        <v>0</v>
      </c>
      <c r="AE731" s="2" t="s">
        <v>184</v>
      </c>
      <c r="AF731" s="2" t="s">
        <v>184</v>
      </c>
      <c r="AG731" s="2" t="s">
        <v>184</v>
      </c>
      <c r="AH731" t="s">
        <v>86</v>
      </c>
      <c r="AI731" s="8" t="s">
        <v>183</v>
      </c>
      <c r="AJ731" s="1" t="s">
        <v>183</v>
      </c>
    </row>
    <row r="732" spans="1:36" hidden="1" x14ac:dyDescent="0.3">
      <c r="A732" s="3" t="s">
        <v>7</v>
      </c>
      <c r="B732">
        <v>126269</v>
      </c>
      <c r="C732">
        <v>731</v>
      </c>
      <c r="D732" t="s">
        <v>182</v>
      </c>
      <c r="E732" s="2" t="s">
        <v>184</v>
      </c>
      <c r="F732" s="2" t="s">
        <v>184</v>
      </c>
      <c r="G732" s="2" t="s">
        <v>184</v>
      </c>
      <c r="H732" s="2" t="s">
        <v>183</v>
      </c>
      <c r="I732" s="2" t="s">
        <v>15</v>
      </c>
      <c r="J732" s="2" t="s">
        <v>15</v>
      </c>
      <c r="K732" s="8" t="s">
        <v>183</v>
      </c>
      <c r="L732" s="2" t="s">
        <v>60</v>
      </c>
      <c r="M732" s="2"/>
      <c r="N732" t="s">
        <v>186</v>
      </c>
      <c r="O732" s="3" t="s">
        <v>185</v>
      </c>
      <c r="P732" s="130">
        <v>3.0033176182992838</v>
      </c>
      <c r="Q732" s="130" t="s">
        <v>201</v>
      </c>
      <c r="R732" s="7" t="s">
        <v>184</v>
      </c>
      <c r="S732" s="2" t="s">
        <v>184</v>
      </c>
      <c r="T732" s="2" t="s">
        <v>184</v>
      </c>
      <c r="U732">
        <v>0</v>
      </c>
      <c r="V732">
        <v>0</v>
      </c>
      <c r="W732">
        <v>3</v>
      </c>
      <c r="X732" t="s">
        <v>183</v>
      </c>
      <c r="Y732" s="2" t="s">
        <v>184</v>
      </c>
      <c r="Z732" s="2" t="s">
        <v>183</v>
      </c>
      <c r="AA732" s="2" t="s">
        <v>184</v>
      </c>
      <c r="AB732">
        <v>5</v>
      </c>
      <c r="AC732">
        <v>6</v>
      </c>
      <c r="AD732">
        <v>2</v>
      </c>
      <c r="AE732" s="2" t="s">
        <v>184</v>
      </c>
      <c r="AF732" s="2" t="s">
        <v>184</v>
      </c>
      <c r="AG732" s="2" t="s">
        <v>185</v>
      </c>
      <c r="AH732" t="s">
        <v>86</v>
      </c>
      <c r="AI732" t="s">
        <v>183</v>
      </c>
      <c r="AJ732" s="1" t="s">
        <v>183</v>
      </c>
    </row>
    <row r="733" spans="1:36" x14ac:dyDescent="0.3">
      <c r="A733" s="3" t="s">
        <v>7</v>
      </c>
      <c r="B733">
        <v>126319</v>
      </c>
      <c r="C733">
        <v>732</v>
      </c>
      <c r="D733" t="s">
        <v>181</v>
      </c>
      <c r="E733" s="2" t="s">
        <v>183</v>
      </c>
      <c r="F733" s="2" t="s">
        <v>183</v>
      </c>
      <c r="G733" s="2" t="s">
        <v>184</v>
      </c>
      <c r="H733" s="3" t="s">
        <v>185</v>
      </c>
      <c r="I733" s="2" t="s">
        <v>15</v>
      </c>
      <c r="J733" s="2" t="s">
        <v>14</v>
      </c>
      <c r="K733" s="8" t="s">
        <v>183</v>
      </c>
      <c r="L733" s="2" t="s">
        <v>60</v>
      </c>
      <c r="M733" s="2"/>
      <c r="N733" t="s">
        <v>186</v>
      </c>
      <c r="O733" s="2" t="s">
        <v>185</v>
      </c>
      <c r="P733" s="128">
        <v>-1.2527634487840824</v>
      </c>
      <c r="Q733" s="128" t="s">
        <v>203</v>
      </c>
      <c r="R733" s="6" t="s">
        <v>185</v>
      </c>
      <c r="S733" s="2" t="s">
        <v>184</v>
      </c>
      <c r="T733" s="2" t="s">
        <v>184</v>
      </c>
      <c r="U733">
        <v>0</v>
      </c>
      <c r="V733">
        <v>0</v>
      </c>
      <c r="W733">
        <v>7</v>
      </c>
      <c r="X733" t="s">
        <v>184</v>
      </c>
      <c r="Y733" s="2" t="s">
        <v>184</v>
      </c>
      <c r="Z733" s="2" t="s">
        <v>184</v>
      </c>
      <c r="AA733" s="2" t="s">
        <v>184</v>
      </c>
      <c r="AB733">
        <v>11</v>
      </c>
      <c r="AC733">
        <v>7</v>
      </c>
      <c r="AD733">
        <v>2</v>
      </c>
      <c r="AE733" s="2" t="s">
        <v>184</v>
      </c>
      <c r="AF733" s="2" t="s">
        <v>183</v>
      </c>
      <c r="AG733" s="2" t="s">
        <v>184</v>
      </c>
      <c r="AH733" t="s">
        <v>86</v>
      </c>
      <c r="AI733" t="s">
        <v>183</v>
      </c>
      <c r="AJ733" s="1" t="s">
        <v>184</v>
      </c>
    </row>
    <row r="734" spans="1:36" x14ac:dyDescent="0.3">
      <c r="A734" s="2" t="s">
        <v>8</v>
      </c>
      <c r="B734">
        <v>126336</v>
      </c>
      <c r="C734">
        <v>733</v>
      </c>
      <c r="D734" t="s">
        <v>181</v>
      </c>
      <c r="E734" s="2" t="s">
        <v>184</v>
      </c>
      <c r="F734" s="2" t="s">
        <v>184</v>
      </c>
      <c r="G734" s="2" t="s">
        <v>184</v>
      </c>
      <c r="H734" s="3" t="s">
        <v>183</v>
      </c>
      <c r="I734" s="2" t="s">
        <v>13</v>
      </c>
      <c r="J734" s="2" t="s">
        <v>16</v>
      </c>
      <c r="K734" s="8" t="s">
        <v>183</v>
      </c>
      <c r="L734" s="2"/>
      <c r="M734" s="2" t="s">
        <v>60</v>
      </c>
      <c r="N734" t="s">
        <v>186</v>
      </c>
      <c r="O734" s="2" t="s">
        <v>188</v>
      </c>
      <c r="P734" s="128">
        <v>-1.5046176195911589</v>
      </c>
      <c r="Q734" s="128" t="s">
        <v>203</v>
      </c>
      <c r="R734" s="7" t="s">
        <v>185</v>
      </c>
      <c r="S734" s="2" t="s">
        <v>184</v>
      </c>
      <c r="T734" s="2" t="s">
        <v>184</v>
      </c>
      <c r="U734">
        <v>36</v>
      </c>
      <c r="V734">
        <v>20</v>
      </c>
      <c r="W734">
        <v>68</v>
      </c>
      <c r="X734" t="s">
        <v>184</v>
      </c>
      <c r="Y734" s="2" t="s">
        <v>184</v>
      </c>
      <c r="Z734" s="2" t="s">
        <v>184</v>
      </c>
      <c r="AA734" s="2" t="s">
        <v>184</v>
      </c>
      <c r="AB734">
        <v>20</v>
      </c>
      <c r="AC734">
        <v>9</v>
      </c>
      <c r="AD734">
        <v>2</v>
      </c>
      <c r="AE734" s="2" t="s">
        <v>183</v>
      </c>
      <c r="AF734" s="2" t="s">
        <v>185</v>
      </c>
      <c r="AG734" s="2" t="s">
        <v>185</v>
      </c>
      <c r="AH734" t="s">
        <v>86</v>
      </c>
      <c r="AI734" s="8" t="s">
        <v>184</v>
      </c>
      <c r="AJ734" s="9" t="s">
        <v>184</v>
      </c>
    </row>
    <row r="735" spans="1:36" hidden="1" x14ac:dyDescent="0.3">
      <c r="A735" s="2" t="s">
        <v>8</v>
      </c>
      <c r="B735">
        <v>126340</v>
      </c>
      <c r="C735">
        <v>734</v>
      </c>
      <c r="D735" t="s">
        <v>181</v>
      </c>
      <c r="E735" s="2" t="s">
        <v>183</v>
      </c>
      <c r="F735" s="2" t="s">
        <v>184</v>
      </c>
      <c r="G735" s="2" t="s">
        <v>184</v>
      </c>
      <c r="H735" s="3" t="s">
        <v>183</v>
      </c>
      <c r="I735" s="2" t="s">
        <v>16</v>
      </c>
      <c r="J735" s="2" t="s">
        <v>16</v>
      </c>
      <c r="K735" s="8" t="s">
        <v>183</v>
      </c>
      <c r="L735" s="2"/>
      <c r="M735" s="2" t="s">
        <v>60</v>
      </c>
      <c r="N735" t="s">
        <v>186</v>
      </c>
      <c r="O735" s="2" t="s">
        <v>188</v>
      </c>
      <c r="P735" s="128">
        <v>-1.5357476393068381</v>
      </c>
      <c r="Q735" s="128" t="s">
        <v>201</v>
      </c>
      <c r="R735" s="7" t="s">
        <v>184</v>
      </c>
      <c r="S735" s="2" t="s">
        <v>183</v>
      </c>
      <c r="T735" s="2" t="s">
        <v>183</v>
      </c>
      <c r="U735">
        <v>62</v>
      </c>
      <c r="V735">
        <v>21</v>
      </c>
      <c r="W735">
        <v>37</v>
      </c>
      <c r="X735" t="s">
        <v>184</v>
      </c>
      <c r="Y735" s="2" t="s">
        <v>184</v>
      </c>
      <c r="Z735" s="2" t="s">
        <v>183</v>
      </c>
      <c r="AA735" s="2" t="s">
        <v>184</v>
      </c>
      <c r="AB735">
        <v>10</v>
      </c>
      <c r="AC735">
        <v>2</v>
      </c>
      <c r="AD735">
        <v>0</v>
      </c>
      <c r="AE735" s="2" t="s">
        <v>184</v>
      </c>
      <c r="AF735" s="2" t="s">
        <v>184</v>
      </c>
      <c r="AG735" s="2" t="s">
        <v>183</v>
      </c>
      <c r="AH735" t="s">
        <v>84</v>
      </c>
      <c r="AI735" s="8" t="s">
        <v>183</v>
      </c>
      <c r="AJ735" s="1" t="s">
        <v>183</v>
      </c>
    </row>
    <row r="736" spans="1:36" hidden="1" x14ac:dyDescent="0.3">
      <c r="A736" s="3" t="s">
        <v>7</v>
      </c>
      <c r="B736">
        <v>126388</v>
      </c>
      <c r="C736">
        <v>735</v>
      </c>
      <c r="D736" t="s">
        <v>181</v>
      </c>
      <c r="E736" s="2" t="s">
        <v>184</v>
      </c>
      <c r="F736" s="2" t="s">
        <v>184</v>
      </c>
      <c r="G736" s="2" t="s">
        <v>184</v>
      </c>
      <c r="H736" s="3" t="s">
        <v>183</v>
      </c>
      <c r="I736" s="2" t="s">
        <v>12</v>
      </c>
      <c r="J736" s="2" t="s">
        <v>12</v>
      </c>
      <c r="K736" s="8" t="s">
        <v>183</v>
      </c>
      <c r="L736" s="2" t="s">
        <v>61</v>
      </c>
      <c r="M736" s="2"/>
      <c r="N736" t="s">
        <v>186</v>
      </c>
      <c r="O736" s="3" t="s">
        <v>188</v>
      </c>
      <c r="P736" s="130">
        <v>-1.2170710224997998</v>
      </c>
      <c r="Q736" s="130" t="s">
        <v>201</v>
      </c>
      <c r="R736" s="7" t="s">
        <v>184</v>
      </c>
      <c r="S736" s="2" t="s">
        <v>184</v>
      </c>
      <c r="T736" s="2" t="s">
        <v>184</v>
      </c>
      <c r="U736">
        <v>0</v>
      </c>
      <c r="V736">
        <v>0</v>
      </c>
      <c r="W736">
        <v>2</v>
      </c>
      <c r="X736" t="s">
        <v>184</v>
      </c>
      <c r="Y736" s="2" t="s">
        <v>184</v>
      </c>
      <c r="Z736" s="2" t="s">
        <v>184</v>
      </c>
      <c r="AA736" s="2" t="s">
        <v>184</v>
      </c>
      <c r="AB736">
        <v>2</v>
      </c>
      <c r="AC736">
        <v>0</v>
      </c>
      <c r="AD736">
        <v>0</v>
      </c>
      <c r="AE736" s="2" t="s">
        <v>184</v>
      </c>
      <c r="AF736" s="2" t="s">
        <v>184</v>
      </c>
      <c r="AG736" s="2" t="s">
        <v>183</v>
      </c>
      <c r="AH736" t="s">
        <v>85</v>
      </c>
      <c r="AI736" t="s">
        <v>183</v>
      </c>
      <c r="AJ736" s="1" t="s">
        <v>184</v>
      </c>
    </row>
    <row r="737" spans="1:36" x14ac:dyDescent="0.3">
      <c r="A737" s="3" t="s">
        <v>7</v>
      </c>
      <c r="B737">
        <v>126396</v>
      </c>
      <c r="C737">
        <v>736</v>
      </c>
      <c r="D737" t="s">
        <v>182</v>
      </c>
      <c r="E737" s="2" t="s">
        <v>183</v>
      </c>
      <c r="F737" s="2" t="s">
        <v>184</v>
      </c>
      <c r="G737" s="2" t="s">
        <v>184</v>
      </c>
      <c r="H737" s="3" t="s">
        <v>183</v>
      </c>
      <c r="I737" s="2" t="s">
        <v>15</v>
      </c>
      <c r="J737" s="2" t="s">
        <v>13</v>
      </c>
      <c r="K737" s="8" t="s">
        <v>183</v>
      </c>
      <c r="L737" s="2"/>
      <c r="M737" s="2" t="s">
        <v>60</v>
      </c>
      <c r="N737" t="s">
        <v>187</v>
      </c>
      <c r="O737" s="3" t="s">
        <v>189</v>
      </c>
      <c r="P737" s="130">
        <v>-0.60184704783646359</v>
      </c>
      <c r="Q737" s="130" t="s">
        <v>203</v>
      </c>
      <c r="R737" s="6" t="s">
        <v>185</v>
      </c>
      <c r="S737" s="2" t="s">
        <v>184</v>
      </c>
      <c r="T737" s="2" t="s">
        <v>184</v>
      </c>
      <c r="U737">
        <v>50</v>
      </c>
      <c r="V737">
        <v>28</v>
      </c>
      <c r="W737">
        <v>0</v>
      </c>
      <c r="X737" t="s">
        <v>184</v>
      </c>
      <c r="Y737" s="2" t="s">
        <v>184</v>
      </c>
      <c r="Z737" s="2" t="s">
        <v>183</v>
      </c>
      <c r="AA737" s="2" t="s">
        <v>183</v>
      </c>
      <c r="AB737">
        <v>8</v>
      </c>
      <c r="AC737">
        <v>0</v>
      </c>
      <c r="AD737">
        <v>0</v>
      </c>
      <c r="AE737" s="2" t="s">
        <v>183</v>
      </c>
      <c r="AF737" s="2" t="s">
        <v>184</v>
      </c>
      <c r="AG737" s="2" t="s">
        <v>183</v>
      </c>
      <c r="AH737" t="s">
        <v>85</v>
      </c>
      <c r="AI737" s="8" t="s">
        <v>183</v>
      </c>
      <c r="AJ737" s="1" t="s">
        <v>184</v>
      </c>
    </row>
    <row r="738" spans="1:36" x14ac:dyDescent="0.3">
      <c r="A738" s="3" t="s">
        <v>7</v>
      </c>
      <c r="B738">
        <v>126436</v>
      </c>
      <c r="C738">
        <v>737</v>
      </c>
      <c r="D738" t="s">
        <v>181</v>
      </c>
      <c r="E738" s="2" t="s">
        <v>183</v>
      </c>
      <c r="F738" s="2" t="s">
        <v>184</v>
      </c>
      <c r="G738" s="2" t="s">
        <v>184</v>
      </c>
      <c r="H738" s="3" t="s">
        <v>184</v>
      </c>
      <c r="I738" s="2" t="s">
        <v>16</v>
      </c>
      <c r="J738" s="2" t="s">
        <v>16</v>
      </c>
      <c r="K738" s="8" t="s">
        <v>184</v>
      </c>
      <c r="L738" s="2"/>
      <c r="M738" s="2" t="s">
        <v>60</v>
      </c>
      <c r="N738" t="s">
        <v>187</v>
      </c>
      <c r="O738" s="3" t="s">
        <v>188</v>
      </c>
      <c r="P738" s="130">
        <v>-0.10260356547390022</v>
      </c>
      <c r="Q738" s="130" t="s">
        <v>203</v>
      </c>
      <c r="R738" s="6" t="s">
        <v>183</v>
      </c>
      <c r="S738" s="2" t="s">
        <v>183</v>
      </c>
      <c r="T738" s="2" t="s">
        <v>183</v>
      </c>
      <c r="U738">
        <v>59</v>
      </c>
      <c r="V738">
        <v>8</v>
      </c>
      <c r="W738">
        <v>21</v>
      </c>
      <c r="X738" t="s">
        <v>183</v>
      </c>
      <c r="Y738" s="2" t="s">
        <v>184</v>
      </c>
      <c r="Z738" s="2" t="s">
        <v>183</v>
      </c>
      <c r="AA738" s="2" t="s">
        <v>184</v>
      </c>
      <c r="AB738">
        <v>13</v>
      </c>
      <c r="AC738">
        <v>14</v>
      </c>
      <c r="AD738">
        <v>0</v>
      </c>
      <c r="AE738" s="2" t="s">
        <v>184</v>
      </c>
      <c r="AF738" s="2" t="s">
        <v>184</v>
      </c>
      <c r="AG738" s="2" t="s">
        <v>184</v>
      </c>
      <c r="AH738" t="s">
        <v>84</v>
      </c>
      <c r="AI738" s="8" t="s">
        <v>183</v>
      </c>
      <c r="AJ738" s="9" t="s">
        <v>183</v>
      </c>
    </row>
    <row r="739" spans="1:36" hidden="1" x14ac:dyDescent="0.3">
      <c r="A739" s="3" t="s">
        <v>7</v>
      </c>
      <c r="B739">
        <v>126440</v>
      </c>
      <c r="C739">
        <v>738</v>
      </c>
      <c r="D739" t="s">
        <v>182</v>
      </c>
      <c r="E739" s="2" t="s">
        <v>183</v>
      </c>
      <c r="F739" s="2" t="s">
        <v>184</v>
      </c>
      <c r="G739" s="2" t="s">
        <v>184</v>
      </c>
      <c r="H739" s="3" t="s">
        <v>183</v>
      </c>
      <c r="I739" s="2" t="s">
        <v>16</v>
      </c>
      <c r="J739" s="2" t="s">
        <v>16</v>
      </c>
      <c r="K739" s="8" t="s">
        <v>183</v>
      </c>
      <c r="L739" s="2"/>
      <c r="M739" s="2" t="s">
        <v>60</v>
      </c>
      <c r="N739" t="s">
        <v>186</v>
      </c>
      <c r="O739" s="2" t="s">
        <v>188</v>
      </c>
      <c r="P739" s="128">
        <v>-1.2650032372130084</v>
      </c>
      <c r="Q739" s="128" t="s">
        <v>201</v>
      </c>
      <c r="R739" s="7" t="s">
        <v>184</v>
      </c>
      <c r="S739" s="2" t="s">
        <v>184</v>
      </c>
      <c r="T739" s="2" t="s">
        <v>183</v>
      </c>
      <c r="U739">
        <v>26</v>
      </c>
      <c r="V739">
        <v>3</v>
      </c>
      <c r="W739">
        <v>11</v>
      </c>
      <c r="X739" t="s">
        <v>184</v>
      </c>
      <c r="Y739" s="2" t="s">
        <v>184</v>
      </c>
      <c r="Z739" s="2" t="s">
        <v>183</v>
      </c>
      <c r="AA739" s="2" t="s">
        <v>184</v>
      </c>
      <c r="AB739">
        <v>7</v>
      </c>
      <c r="AC739">
        <v>1</v>
      </c>
      <c r="AD739">
        <v>0</v>
      </c>
      <c r="AE739" s="2" t="s">
        <v>184</v>
      </c>
      <c r="AF739" s="2" t="s">
        <v>184</v>
      </c>
      <c r="AG739" s="2" t="s">
        <v>184</v>
      </c>
      <c r="AH739" t="s">
        <v>86</v>
      </c>
      <c r="AI739" s="8" t="s">
        <v>183</v>
      </c>
      <c r="AJ739" s="9" t="s">
        <v>183</v>
      </c>
    </row>
    <row r="740" spans="1:36" x14ac:dyDescent="0.3">
      <c r="A740" s="3" t="s">
        <v>7</v>
      </c>
      <c r="B740">
        <v>126444</v>
      </c>
      <c r="C740">
        <v>739</v>
      </c>
      <c r="D740" t="s">
        <v>182</v>
      </c>
      <c r="E740" s="2" t="s">
        <v>183</v>
      </c>
      <c r="F740" s="2" t="s">
        <v>184</v>
      </c>
      <c r="G740" s="2" t="s">
        <v>184</v>
      </c>
      <c r="H740" s="3" t="s">
        <v>183</v>
      </c>
      <c r="I740" s="2" t="s">
        <v>12</v>
      </c>
      <c r="J740" s="2" t="s">
        <v>13</v>
      </c>
      <c r="K740" s="8" t="s">
        <v>183</v>
      </c>
      <c r="L740" s="2" t="s">
        <v>162</v>
      </c>
      <c r="M740" s="2" t="s">
        <v>60</v>
      </c>
      <c r="N740" t="s">
        <v>187</v>
      </c>
      <c r="O740" s="2" t="s">
        <v>189</v>
      </c>
      <c r="P740" s="128">
        <v>-3.391006891081255</v>
      </c>
      <c r="Q740" s="128" t="s">
        <v>203</v>
      </c>
      <c r="R740" s="7" t="s">
        <v>183</v>
      </c>
      <c r="S740" s="2" t="s">
        <v>184</v>
      </c>
      <c r="T740" s="2" t="s">
        <v>184</v>
      </c>
      <c r="U740">
        <v>69</v>
      </c>
      <c r="V740">
        <v>18</v>
      </c>
      <c r="W740">
        <v>23</v>
      </c>
      <c r="X740" t="s">
        <v>183</v>
      </c>
      <c r="Y740" s="2" t="s">
        <v>184</v>
      </c>
      <c r="Z740" s="2" t="s">
        <v>183</v>
      </c>
      <c r="AA740" s="2" t="s">
        <v>184</v>
      </c>
      <c r="AB740">
        <v>13</v>
      </c>
      <c r="AC740">
        <v>4</v>
      </c>
      <c r="AD740">
        <v>0</v>
      </c>
      <c r="AE740" s="2" t="s">
        <v>184</v>
      </c>
      <c r="AF740" s="2" t="s">
        <v>184</v>
      </c>
      <c r="AG740" s="2" t="s">
        <v>185</v>
      </c>
      <c r="AH740" t="s">
        <v>85</v>
      </c>
      <c r="AI740" s="8" t="s">
        <v>183</v>
      </c>
      <c r="AJ740" s="1" t="s">
        <v>184</v>
      </c>
    </row>
    <row r="741" spans="1:36" x14ac:dyDescent="0.3">
      <c r="A741" s="3" t="s">
        <v>7</v>
      </c>
      <c r="B741">
        <v>126459</v>
      </c>
      <c r="C741">
        <v>740</v>
      </c>
      <c r="D741" t="s">
        <v>182</v>
      </c>
      <c r="E741" s="2" t="s">
        <v>184</v>
      </c>
      <c r="F741" s="2" t="s">
        <v>184</v>
      </c>
      <c r="G741" s="2" t="s">
        <v>184</v>
      </c>
      <c r="H741" s="2" t="s">
        <v>185</v>
      </c>
      <c r="I741" s="2" t="s">
        <v>12</v>
      </c>
      <c r="J741" s="2" t="s">
        <v>14</v>
      </c>
      <c r="K741" s="8" t="s">
        <v>183</v>
      </c>
      <c r="L741" s="2" t="s">
        <v>60</v>
      </c>
      <c r="M741" s="2"/>
      <c r="N741" t="s">
        <v>186</v>
      </c>
      <c r="O741" s="2" t="s">
        <v>188</v>
      </c>
      <c r="P741" s="128">
        <v>-2.2353861629596513E-2</v>
      </c>
      <c r="Q741" s="128" t="s">
        <v>203</v>
      </c>
      <c r="R741" s="6" t="s">
        <v>183</v>
      </c>
      <c r="S741" s="2" t="s">
        <v>184</v>
      </c>
      <c r="T741" s="2" t="s">
        <v>184</v>
      </c>
      <c r="U741">
        <v>45</v>
      </c>
      <c r="V741">
        <v>20</v>
      </c>
      <c r="W741">
        <v>5</v>
      </c>
      <c r="X741" t="s">
        <v>184</v>
      </c>
      <c r="Y741" s="2" t="s">
        <v>184</v>
      </c>
      <c r="Z741" s="2" t="s">
        <v>183</v>
      </c>
      <c r="AA741" s="2" t="s">
        <v>184</v>
      </c>
      <c r="AB741">
        <v>12</v>
      </c>
      <c r="AC741">
        <v>0</v>
      </c>
      <c r="AD741">
        <v>0</v>
      </c>
      <c r="AE741" s="2" t="s">
        <v>184</v>
      </c>
      <c r="AF741" s="2" t="s">
        <v>185</v>
      </c>
      <c r="AG741" s="2" t="s">
        <v>185</v>
      </c>
      <c r="AH741" t="s">
        <v>86</v>
      </c>
      <c r="AI741" s="8" t="s">
        <v>184</v>
      </c>
      <c r="AJ741" s="1" t="s">
        <v>184</v>
      </c>
    </row>
    <row r="742" spans="1:36" x14ac:dyDescent="0.3">
      <c r="A742" s="3" t="s">
        <v>7</v>
      </c>
      <c r="B742">
        <v>126460</v>
      </c>
      <c r="C742">
        <v>741</v>
      </c>
      <c r="D742" t="s">
        <v>182</v>
      </c>
      <c r="E742" s="2" t="s">
        <v>184</v>
      </c>
      <c r="F742" s="2" t="s">
        <v>184</v>
      </c>
      <c r="G742" s="2" t="s">
        <v>183</v>
      </c>
      <c r="H742" s="2" t="s">
        <v>183</v>
      </c>
      <c r="I742" s="2" t="s">
        <v>13</v>
      </c>
      <c r="J742" s="2" t="s">
        <v>14</v>
      </c>
      <c r="K742" s="8" t="s">
        <v>183</v>
      </c>
      <c r="L742" s="2" t="s">
        <v>60</v>
      </c>
      <c r="M742" s="2" t="s">
        <v>162</v>
      </c>
      <c r="N742" t="s">
        <v>187</v>
      </c>
      <c r="O742" s="2" t="s">
        <v>189</v>
      </c>
      <c r="P742" s="128">
        <v>-3.4424946909578629</v>
      </c>
      <c r="Q742" s="128" t="s">
        <v>203</v>
      </c>
      <c r="R742" s="6" t="s">
        <v>183</v>
      </c>
      <c r="S742" s="2" t="s">
        <v>183</v>
      </c>
      <c r="T742" s="2" t="s">
        <v>184</v>
      </c>
      <c r="U742">
        <v>59</v>
      </c>
      <c r="V742">
        <v>1</v>
      </c>
      <c r="W742">
        <v>7</v>
      </c>
      <c r="X742" t="s">
        <v>184</v>
      </c>
      <c r="Y742" s="2" t="s">
        <v>184</v>
      </c>
      <c r="Z742" s="2" t="s">
        <v>183</v>
      </c>
      <c r="AA742" s="2" t="s">
        <v>184</v>
      </c>
      <c r="AB742">
        <v>18</v>
      </c>
      <c r="AC742">
        <v>0</v>
      </c>
      <c r="AD742">
        <v>0</v>
      </c>
      <c r="AE742" s="2" t="s">
        <v>183</v>
      </c>
      <c r="AF742" s="2" t="s">
        <v>184</v>
      </c>
      <c r="AG742" s="2" t="s">
        <v>183</v>
      </c>
      <c r="AH742" t="s">
        <v>85</v>
      </c>
      <c r="AI742" s="8" t="s">
        <v>183</v>
      </c>
      <c r="AJ742" s="1" t="s">
        <v>183</v>
      </c>
    </row>
    <row r="743" spans="1:36" x14ac:dyDescent="0.3">
      <c r="A743" s="2" t="s">
        <v>8</v>
      </c>
      <c r="B743">
        <v>126499</v>
      </c>
      <c r="C743">
        <v>742</v>
      </c>
      <c r="D743" t="s">
        <v>182</v>
      </c>
      <c r="E743" s="2" t="s">
        <v>183</v>
      </c>
      <c r="F743" s="2" t="s">
        <v>184</v>
      </c>
      <c r="G743" s="2" t="s">
        <v>184</v>
      </c>
      <c r="H743" s="3" t="s">
        <v>183</v>
      </c>
      <c r="I743" s="2" t="s">
        <v>12</v>
      </c>
      <c r="J743" s="2" t="s">
        <v>13</v>
      </c>
      <c r="K743" s="8" t="s">
        <v>183</v>
      </c>
      <c r="L743" s="2"/>
      <c r="M743" s="2" t="s">
        <v>60</v>
      </c>
      <c r="N743" t="s">
        <v>186</v>
      </c>
      <c r="O743" s="3" t="s">
        <v>188</v>
      </c>
      <c r="P743" s="130">
        <v>-0.81915563957151849</v>
      </c>
      <c r="Q743" s="130" t="s">
        <v>203</v>
      </c>
      <c r="R743" s="6" t="s">
        <v>183</v>
      </c>
      <c r="S743" s="2" t="s">
        <v>184</v>
      </c>
      <c r="T743" s="2" t="s">
        <v>184</v>
      </c>
      <c r="U743">
        <v>73</v>
      </c>
      <c r="V743">
        <v>0</v>
      </c>
      <c r="W743">
        <v>67</v>
      </c>
      <c r="X743" t="s">
        <v>183</v>
      </c>
      <c r="Y743" s="2" t="s">
        <v>184</v>
      </c>
      <c r="Z743" s="2" t="s">
        <v>184</v>
      </c>
      <c r="AA743" s="2" t="s">
        <v>184</v>
      </c>
      <c r="AB743">
        <v>17</v>
      </c>
      <c r="AC743">
        <v>4</v>
      </c>
      <c r="AD743">
        <v>0</v>
      </c>
      <c r="AE743" s="2" t="s">
        <v>184</v>
      </c>
      <c r="AF743" s="2" t="s">
        <v>184</v>
      </c>
      <c r="AG743" s="2" t="s">
        <v>184</v>
      </c>
      <c r="AH743" t="s">
        <v>85</v>
      </c>
      <c r="AI743" s="8" t="s">
        <v>183</v>
      </c>
      <c r="AJ743" s="1" t="s">
        <v>184</v>
      </c>
    </row>
    <row r="744" spans="1:36" x14ac:dyDescent="0.3">
      <c r="A744" s="3" t="s">
        <v>7</v>
      </c>
      <c r="B744">
        <v>126503</v>
      </c>
      <c r="C744">
        <v>743</v>
      </c>
      <c r="D744" t="s">
        <v>182</v>
      </c>
      <c r="E744" s="2" t="s">
        <v>184</v>
      </c>
      <c r="F744" s="2" t="s">
        <v>184</v>
      </c>
      <c r="G744" s="2" t="s">
        <v>184</v>
      </c>
      <c r="H744" s="3" t="s">
        <v>183</v>
      </c>
      <c r="I744" s="2" t="s">
        <v>14</v>
      </c>
      <c r="J744" s="2" t="s">
        <v>12</v>
      </c>
      <c r="K744" s="8" t="s">
        <v>183</v>
      </c>
      <c r="L744" s="2" t="s">
        <v>61</v>
      </c>
      <c r="M744" s="2"/>
      <c r="N744" t="s">
        <v>186</v>
      </c>
      <c r="O744" s="3" t="s">
        <v>189</v>
      </c>
      <c r="P744" s="130">
        <v>1.7453638772011844</v>
      </c>
      <c r="Q744" s="130" t="s">
        <v>203</v>
      </c>
      <c r="R744" s="7" t="s">
        <v>184</v>
      </c>
      <c r="S744" s="2" t="s">
        <v>184</v>
      </c>
      <c r="T744" s="2" t="s">
        <v>184</v>
      </c>
      <c r="U744">
        <v>38</v>
      </c>
      <c r="V744">
        <v>8</v>
      </c>
      <c r="W744">
        <v>35</v>
      </c>
      <c r="X744" t="s">
        <v>184</v>
      </c>
      <c r="Y744" s="2" t="s">
        <v>184</v>
      </c>
      <c r="Z744" s="2" t="s">
        <v>184</v>
      </c>
      <c r="AA744" s="2" t="s">
        <v>184</v>
      </c>
      <c r="AB744">
        <v>6</v>
      </c>
      <c r="AC744">
        <v>0</v>
      </c>
      <c r="AD744">
        <v>0</v>
      </c>
      <c r="AE744" s="2" t="s">
        <v>184</v>
      </c>
      <c r="AF744" s="2" t="s">
        <v>185</v>
      </c>
      <c r="AG744" s="2" t="s">
        <v>185</v>
      </c>
      <c r="AH744" t="s">
        <v>86</v>
      </c>
      <c r="AI744" s="8" t="s">
        <v>184</v>
      </c>
      <c r="AJ744" s="1" t="s">
        <v>184</v>
      </c>
    </row>
    <row r="745" spans="1:36" x14ac:dyDescent="0.3">
      <c r="A745" s="3" t="s">
        <v>7</v>
      </c>
      <c r="B745">
        <v>126507</v>
      </c>
      <c r="C745">
        <v>744</v>
      </c>
      <c r="D745" t="s">
        <v>182</v>
      </c>
      <c r="E745" s="2" t="s">
        <v>183</v>
      </c>
      <c r="F745" s="2" t="s">
        <v>184</v>
      </c>
      <c r="G745" s="2" t="s">
        <v>184</v>
      </c>
      <c r="H745" s="3" t="s">
        <v>183</v>
      </c>
      <c r="I745" s="2" t="s">
        <v>14</v>
      </c>
      <c r="J745" s="2" t="s">
        <v>16</v>
      </c>
      <c r="K745" s="8" t="s">
        <v>183</v>
      </c>
      <c r="L745" s="2" t="s">
        <v>61</v>
      </c>
      <c r="M745" s="2"/>
      <c r="N745" t="s">
        <v>187</v>
      </c>
      <c r="O745" s="2" t="s">
        <v>188</v>
      </c>
      <c r="P745" s="128">
        <v>-0.53132897038812932</v>
      </c>
      <c r="Q745" s="128" t="s">
        <v>203</v>
      </c>
      <c r="R745" s="7" t="s">
        <v>183</v>
      </c>
      <c r="S745" s="2" t="s">
        <v>183</v>
      </c>
      <c r="T745" s="2" t="s">
        <v>183</v>
      </c>
      <c r="U745">
        <v>0</v>
      </c>
      <c r="V745">
        <v>0</v>
      </c>
      <c r="W745">
        <v>1</v>
      </c>
      <c r="X745" t="s">
        <v>184</v>
      </c>
      <c r="Y745" s="2" t="s">
        <v>183</v>
      </c>
      <c r="Z745" s="2" t="s">
        <v>183</v>
      </c>
      <c r="AA745" s="2" t="s">
        <v>184</v>
      </c>
      <c r="AB745">
        <v>0</v>
      </c>
      <c r="AC745">
        <v>0</v>
      </c>
      <c r="AD745">
        <v>0</v>
      </c>
      <c r="AE745" s="2" t="s">
        <v>184</v>
      </c>
      <c r="AF745" s="2" t="s">
        <v>183</v>
      </c>
      <c r="AG745" s="2" t="s">
        <v>183</v>
      </c>
      <c r="AH745" t="s">
        <v>85</v>
      </c>
      <c r="AI745" t="s">
        <v>183</v>
      </c>
      <c r="AJ745" s="1" t="s">
        <v>184</v>
      </c>
    </row>
    <row r="746" spans="1:36" x14ac:dyDescent="0.3">
      <c r="A746" s="3" t="s">
        <v>7</v>
      </c>
      <c r="B746">
        <v>126595</v>
      </c>
      <c r="C746">
        <v>745</v>
      </c>
      <c r="D746" t="s">
        <v>181</v>
      </c>
      <c r="E746" s="2" t="s">
        <v>183</v>
      </c>
      <c r="F746" s="2" t="s">
        <v>184</v>
      </c>
      <c r="G746" s="2" t="s">
        <v>183</v>
      </c>
      <c r="H746" s="3" t="s">
        <v>183</v>
      </c>
      <c r="I746" s="2" t="s">
        <v>16</v>
      </c>
      <c r="J746" s="2" t="s">
        <v>13</v>
      </c>
      <c r="K746" s="8" t="s">
        <v>183</v>
      </c>
      <c r="L746" s="2" t="s">
        <v>60</v>
      </c>
      <c r="M746" s="2"/>
      <c r="N746" t="s">
        <v>186</v>
      </c>
      <c r="O746" s="3" t="s">
        <v>189</v>
      </c>
      <c r="P746" s="130">
        <v>5.7397044052231311E-2</v>
      </c>
      <c r="Q746" s="130" t="s">
        <v>203</v>
      </c>
      <c r="R746" s="6" t="s">
        <v>183</v>
      </c>
      <c r="S746" s="2" t="s">
        <v>184</v>
      </c>
      <c r="T746" s="2" t="s">
        <v>183</v>
      </c>
      <c r="U746">
        <v>0</v>
      </c>
      <c r="V746">
        <v>0</v>
      </c>
      <c r="W746">
        <v>60</v>
      </c>
      <c r="X746" t="s">
        <v>183</v>
      </c>
      <c r="Y746" s="2" t="s">
        <v>184</v>
      </c>
      <c r="Z746" s="2" t="s">
        <v>184</v>
      </c>
      <c r="AA746" s="2" t="s">
        <v>184</v>
      </c>
      <c r="AB746">
        <v>25</v>
      </c>
      <c r="AC746">
        <v>6</v>
      </c>
      <c r="AD746">
        <v>0</v>
      </c>
      <c r="AE746" s="2" t="s">
        <v>183</v>
      </c>
      <c r="AF746" s="2" t="s">
        <v>184</v>
      </c>
      <c r="AG746" s="2" t="s">
        <v>183</v>
      </c>
      <c r="AH746" t="s">
        <v>86</v>
      </c>
      <c r="AI746" t="s">
        <v>183</v>
      </c>
      <c r="AJ746" s="1" t="s">
        <v>184</v>
      </c>
    </row>
    <row r="747" spans="1:36" x14ac:dyDescent="0.3">
      <c r="A747" s="3" t="s">
        <v>7</v>
      </c>
      <c r="B747">
        <v>126615</v>
      </c>
      <c r="C747">
        <v>746</v>
      </c>
      <c r="D747" t="s">
        <v>181</v>
      </c>
      <c r="E747" s="2" t="s">
        <v>184</v>
      </c>
      <c r="F747" s="2" t="s">
        <v>184</v>
      </c>
      <c r="G747" s="2" t="s">
        <v>184</v>
      </c>
      <c r="H747" s="3" t="s">
        <v>184</v>
      </c>
      <c r="I747" s="2" t="s">
        <v>16</v>
      </c>
      <c r="J747" s="2" t="s">
        <v>13</v>
      </c>
      <c r="K747" s="8" t="s">
        <v>183</v>
      </c>
      <c r="L747" s="2" t="s">
        <v>60</v>
      </c>
      <c r="M747" s="2"/>
      <c r="N747" t="s">
        <v>187</v>
      </c>
      <c r="O747" s="2" t="s">
        <v>189</v>
      </c>
      <c r="P747" s="128">
        <v>0.78913422869716976</v>
      </c>
      <c r="Q747" s="128" t="s">
        <v>203</v>
      </c>
      <c r="R747" s="7" t="s">
        <v>185</v>
      </c>
      <c r="S747" s="2" t="s">
        <v>184</v>
      </c>
      <c r="T747" s="2" t="s">
        <v>184</v>
      </c>
      <c r="U747">
        <v>0</v>
      </c>
      <c r="V747">
        <v>0</v>
      </c>
      <c r="W747">
        <v>16</v>
      </c>
      <c r="X747" t="s">
        <v>184</v>
      </c>
      <c r="Y747" s="2" t="s">
        <v>184</v>
      </c>
      <c r="Z747" s="2" t="s">
        <v>184</v>
      </c>
      <c r="AA747" s="2" t="s">
        <v>184</v>
      </c>
      <c r="AB747">
        <v>10</v>
      </c>
      <c r="AC747">
        <v>4</v>
      </c>
      <c r="AD747">
        <v>0</v>
      </c>
      <c r="AE747" s="2" t="s">
        <v>184</v>
      </c>
      <c r="AF747" s="2" t="s">
        <v>185</v>
      </c>
      <c r="AG747" s="2" t="s">
        <v>185</v>
      </c>
      <c r="AH747" t="s">
        <v>83</v>
      </c>
      <c r="AI747" t="s">
        <v>184</v>
      </c>
      <c r="AJ747" s="1" t="s">
        <v>184</v>
      </c>
    </row>
    <row r="748" spans="1:36" x14ac:dyDescent="0.3">
      <c r="A748" s="3" t="s">
        <v>7</v>
      </c>
      <c r="B748">
        <v>126632</v>
      </c>
      <c r="C748">
        <v>747</v>
      </c>
      <c r="D748" t="s">
        <v>182</v>
      </c>
      <c r="E748" s="2" t="s">
        <v>184</v>
      </c>
      <c r="F748" s="2" t="s">
        <v>184</v>
      </c>
      <c r="G748" s="2" t="s">
        <v>184</v>
      </c>
      <c r="H748" s="3" t="s">
        <v>184</v>
      </c>
      <c r="I748" s="2" t="s">
        <v>16</v>
      </c>
      <c r="J748" s="2" t="s">
        <v>12</v>
      </c>
      <c r="K748" s="8" t="s">
        <v>184</v>
      </c>
      <c r="L748" s="2" t="s">
        <v>60</v>
      </c>
      <c r="M748" s="2"/>
      <c r="N748" t="s">
        <v>186</v>
      </c>
      <c r="O748" s="3" t="s">
        <v>189</v>
      </c>
      <c r="P748" s="130">
        <v>-1.1570827489481066</v>
      </c>
      <c r="Q748" s="130" t="s">
        <v>203</v>
      </c>
      <c r="R748" s="7" t="s">
        <v>184</v>
      </c>
      <c r="S748" s="2" t="s">
        <v>184</v>
      </c>
      <c r="T748" s="2" t="s">
        <v>183</v>
      </c>
      <c r="U748">
        <v>0</v>
      </c>
      <c r="V748">
        <v>0</v>
      </c>
      <c r="W748">
        <v>78</v>
      </c>
      <c r="X748" t="s">
        <v>184</v>
      </c>
      <c r="Y748" s="2" t="s">
        <v>184</v>
      </c>
      <c r="Z748" s="2" t="s">
        <v>184</v>
      </c>
      <c r="AA748" s="2" t="s">
        <v>184</v>
      </c>
      <c r="AB748">
        <v>9</v>
      </c>
      <c r="AC748">
        <v>0</v>
      </c>
      <c r="AD748">
        <v>0</v>
      </c>
      <c r="AE748" s="2" t="s">
        <v>184</v>
      </c>
      <c r="AF748" s="2" t="s">
        <v>184</v>
      </c>
      <c r="AG748" s="2" t="s">
        <v>184</v>
      </c>
      <c r="AH748" t="s">
        <v>86</v>
      </c>
      <c r="AI748" t="s">
        <v>183</v>
      </c>
      <c r="AJ748" s="1" t="s">
        <v>183</v>
      </c>
    </row>
    <row r="749" spans="1:36" x14ac:dyDescent="0.3">
      <c r="A749" s="3" t="s">
        <v>7</v>
      </c>
      <c r="B749">
        <v>126686</v>
      </c>
      <c r="C749">
        <v>748</v>
      </c>
      <c r="D749" t="s">
        <v>182</v>
      </c>
      <c r="E749" s="2" t="s">
        <v>183</v>
      </c>
      <c r="F749" s="2" t="s">
        <v>184</v>
      </c>
      <c r="G749" s="2" t="s">
        <v>184</v>
      </c>
      <c r="H749" s="3" t="s">
        <v>183</v>
      </c>
      <c r="I749" s="2" t="s">
        <v>16</v>
      </c>
      <c r="J749" s="2" t="s">
        <v>12</v>
      </c>
      <c r="K749" s="8" t="s">
        <v>183</v>
      </c>
      <c r="L749" s="2" t="s">
        <v>60</v>
      </c>
      <c r="M749" s="2"/>
      <c r="N749" t="s">
        <v>186</v>
      </c>
      <c r="O749" s="3" t="s">
        <v>188</v>
      </c>
      <c r="P749" s="130">
        <v>-0.66656567186789872</v>
      </c>
      <c r="Q749" s="130" t="s">
        <v>203</v>
      </c>
      <c r="R749" s="7" t="s">
        <v>184</v>
      </c>
      <c r="S749" s="2" t="s">
        <v>183</v>
      </c>
      <c r="T749" s="2" t="s">
        <v>183</v>
      </c>
      <c r="U749">
        <v>46</v>
      </c>
      <c r="V749">
        <v>4</v>
      </c>
      <c r="W749">
        <v>37</v>
      </c>
      <c r="X749" t="s">
        <v>183</v>
      </c>
      <c r="Y749" s="2" t="s">
        <v>184</v>
      </c>
      <c r="Z749" s="2" t="s">
        <v>184</v>
      </c>
      <c r="AA749" s="2" t="s">
        <v>184</v>
      </c>
      <c r="AB749">
        <v>8</v>
      </c>
      <c r="AC749">
        <v>0</v>
      </c>
      <c r="AD749">
        <v>0</v>
      </c>
      <c r="AE749" s="2" t="s">
        <v>183</v>
      </c>
      <c r="AF749" s="2" t="s">
        <v>184</v>
      </c>
      <c r="AG749" s="2" t="s">
        <v>183</v>
      </c>
      <c r="AH749" t="s">
        <v>85</v>
      </c>
      <c r="AI749" s="8" t="s">
        <v>183</v>
      </c>
      <c r="AJ749" s="1" t="s">
        <v>183</v>
      </c>
    </row>
    <row r="750" spans="1:36" x14ac:dyDescent="0.3">
      <c r="A750" s="3" t="s">
        <v>7</v>
      </c>
      <c r="B750">
        <v>126736</v>
      </c>
      <c r="C750">
        <v>749</v>
      </c>
      <c r="D750" t="s">
        <v>182</v>
      </c>
      <c r="E750" s="2" t="s">
        <v>183</v>
      </c>
      <c r="F750" s="2" t="s">
        <v>184</v>
      </c>
      <c r="G750" s="2" t="s">
        <v>184</v>
      </c>
      <c r="H750" s="3" t="s">
        <v>183</v>
      </c>
      <c r="I750" s="2" t="s">
        <v>14</v>
      </c>
      <c r="J750" s="2" t="s">
        <v>14</v>
      </c>
      <c r="K750" s="8" t="s">
        <v>183</v>
      </c>
      <c r="L750" s="2"/>
      <c r="M750" s="2" t="s">
        <v>60</v>
      </c>
      <c r="N750" t="s">
        <v>187</v>
      </c>
      <c r="O750" s="3" t="s">
        <v>188</v>
      </c>
      <c r="P750" s="130">
        <v>0.15172348395050023</v>
      </c>
      <c r="Q750" s="130" t="s">
        <v>203</v>
      </c>
      <c r="R750" s="6" t="s">
        <v>183</v>
      </c>
      <c r="S750" s="2" t="s">
        <v>183</v>
      </c>
      <c r="T750" s="2" t="s">
        <v>183</v>
      </c>
      <c r="U750">
        <v>57</v>
      </c>
      <c r="V750">
        <v>20</v>
      </c>
      <c r="W750">
        <v>61</v>
      </c>
      <c r="X750" t="s">
        <v>184</v>
      </c>
      <c r="Y750" s="2" t="s">
        <v>184</v>
      </c>
      <c r="Z750" s="2" t="s">
        <v>183</v>
      </c>
      <c r="AA750" s="2" t="s">
        <v>184</v>
      </c>
      <c r="AB750">
        <v>18</v>
      </c>
      <c r="AC750">
        <v>0</v>
      </c>
      <c r="AD750">
        <v>0</v>
      </c>
      <c r="AE750" s="2" t="s">
        <v>184</v>
      </c>
      <c r="AF750" s="2" t="s">
        <v>184</v>
      </c>
      <c r="AG750" s="2" t="s">
        <v>184</v>
      </c>
      <c r="AH750" t="s">
        <v>85</v>
      </c>
      <c r="AI750" s="8" t="s">
        <v>183</v>
      </c>
      <c r="AJ750" s="1" t="s">
        <v>183</v>
      </c>
    </row>
    <row r="751" spans="1:36" x14ac:dyDescent="0.3">
      <c r="A751" s="3" t="s">
        <v>7</v>
      </c>
      <c r="B751">
        <v>126755</v>
      </c>
      <c r="C751">
        <v>750</v>
      </c>
      <c r="D751" t="s">
        <v>182</v>
      </c>
      <c r="E751" s="2" t="s">
        <v>184</v>
      </c>
      <c r="F751" s="2" t="s">
        <v>184</v>
      </c>
      <c r="G751" s="2" t="s">
        <v>184</v>
      </c>
      <c r="H751" s="3" t="s">
        <v>183</v>
      </c>
      <c r="I751" s="2" t="s">
        <v>14</v>
      </c>
      <c r="J751" s="2" t="s">
        <v>15</v>
      </c>
      <c r="K751" s="8" t="s">
        <v>183</v>
      </c>
      <c r="L751" s="2" t="s">
        <v>60</v>
      </c>
      <c r="M751" s="2"/>
      <c r="N751" t="s">
        <v>187</v>
      </c>
      <c r="O751" s="3" t="s">
        <v>188</v>
      </c>
      <c r="P751" s="130">
        <v>-0.7123556865634979</v>
      </c>
      <c r="Q751" s="130" t="s">
        <v>203</v>
      </c>
      <c r="R751" s="7" t="s">
        <v>183</v>
      </c>
      <c r="S751" s="2" t="s">
        <v>183</v>
      </c>
      <c r="T751" s="2" t="s">
        <v>183</v>
      </c>
      <c r="U751">
        <v>17</v>
      </c>
      <c r="V751">
        <v>13</v>
      </c>
      <c r="W751">
        <v>39</v>
      </c>
      <c r="X751" t="s">
        <v>184</v>
      </c>
      <c r="Y751" s="2" t="s">
        <v>183</v>
      </c>
      <c r="Z751" s="2" t="s">
        <v>184</v>
      </c>
      <c r="AA751" s="2" t="s">
        <v>184</v>
      </c>
      <c r="AB751">
        <v>8</v>
      </c>
      <c r="AC751">
        <v>5</v>
      </c>
      <c r="AD751">
        <v>0</v>
      </c>
      <c r="AE751" s="2" t="s">
        <v>183</v>
      </c>
      <c r="AF751" s="2" t="s">
        <v>184</v>
      </c>
      <c r="AG751" s="2" t="s">
        <v>184</v>
      </c>
      <c r="AH751" t="s">
        <v>85</v>
      </c>
      <c r="AI751" s="8" t="s">
        <v>183</v>
      </c>
      <c r="AJ751" s="9" t="s">
        <v>183</v>
      </c>
    </row>
    <row r="752" spans="1:36" hidden="1" x14ac:dyDescent="0.3">
      <c r="A752" s="3" t="s">
        <v>7</v>
      </c>
      <c r="B752">
        <v>126804</v>
      </c>
      <c r="C752">
        <v>751</v>
      </c>
      <c r="D752" t="s">
        <v>181</v>
      </c>
      <c r="E752" s="2" t="s">
        <v>183</v>
      </c>
      <c r="F752" s="2" t="s">
        <v>184</v>
      </c>
      <c r="G752" s="2" t="s">
        <v>184</v>
      </c>
      <c r="H752" s="3" t="s">
        <v>185</v>
      </c>
      <c r="I752" s="2" t="s">
        <v>17</v>
      </c>
      <c r="J752" s="2" t="s">
        <v>16</v>
      </c>
      <c r="K752" s="8" t="s">
        <v>183</v>
      </c>
      <c r="L752" s="2"/>
      <c r="M752" s="2" t="s">
        <v>60</v>
      </c>
      <c r="N752" t="s">
        <v>186</v>
      </c>
      <c r="O752" s="2" t="s">
        <v>188</v>
      </c>
      <c r="P752" s="128">
        <v>-1.5219814841743009</v>
      </c>
      <c r="Q752" s="128" t="s">
        <v>201</v>
      </c>
      <c r="R752" s="7" t="s">
        <v>184</v>
      </c>
      <c r="S752" s="2" t="s">
        <v>183</v>
      </c>
      <c r="T752" s="2" t="s">
        <v>183</v>
      </c>
      <c r="U752">
        <v>8</v>
      </c>
      <c r="V752">
        <v>0</v>
      </c>
      <c r="W752">
        <v>13</v>
      </c>
      <c r="X752" t="s">
        <v>184</v>
      </c>
      <c r="Y752" s="2" t="s">
        <v>184</v>
      </c>
      <c r="Z752" s="2" t="s">
        <v>184</v>
      </c>
      <c r="AA752" s="2" t="s">
        <v>183</v>
      </c>
      <c r="AB752">
        <v>6</v>
      </c>
      <c r="AC752">
        <v>4</v>
      </c>
      <c r="AD752">
        <v>0</v>
      </c>
      <c r="AE752" s="2" t="s">
        <v>184</v>
      </c>
      <c r="AF752" s="2" t="s">
        <v>184</v>
      </c>
      <c r="AG752" s="2" t="s">
        <v>184</v>
      </c>
      <c r="AH752" t="s">
        <v>85</v>
      </c>
      <c r="AI752" t="s">
        <v>183</v>
      </c>
      <c r="AJ752" s="1" t="s">
        <v>183</v>
      </c>
    </row>
    <row r="753" spans="1:36" x14ac:dyDescent="0.3">
      <c r="A753" s="3" t="s">
        <v>7</v>
      </c>
      <c r="B753">
        <v>126810</v>
      </c>
      <c r="C753">
        <v>752</v>
      </c>
      <c r="D753" t="s">
        <v>181</v>
      </c>
      <c r="E753" s="2" t="s">
        <v>183</v>
      </c>
      <c r="F753" s="2" t="s">
        <v>184</v>
      </c>
      <c r="G753" s="2" t="s">
        <v>184</v>
      </c>
      <c r="H753" s="3" t="s">
        <v>183</v>
      </c>
      <c r="I753" s="2" t="s">
        <v>16</v>
      </c>
      <c r="J753" s="2" t="s">
        <v>12</v>
      </c>
      <c r="K753" s="8" t="s">
        <v>183</v>
      </c>
      <c r="L753" s="2" t="s">
        <v>60</v>
      </c>
      <c r="M753" s="2"/>
      <c r="N753" t="s">
        <v>187</v>
      </c>
      <c r="O753" s="3" t="s">
        <v>189</v>
      </c>
      <c r="P753" s="130">
        <v>0.86537790494800759</v>
      </c>
      <c r="Q753" s="130" t="s">
        <v>203</v>
      </c>
      <c r="R753" s="7" t="s">
        <v>183</v>
      </c>
      <c r="S753" s="2" t="s">
        <v>184</v>
      </c>
      <c r="T753" s="2" t="s">
        <v>183</v>
      </c>
      <c r="U753">
        <v>0</v>
      </c>
      <c r="V753">
        <v>0</v>
      </c>
      <c r="W753">
        <v>2</v>
      </c>
      <c r="X753" t="s">
        <v>183</v>
      </c>
      <c r="Y753" s="2" t="s">
        <v>184</v>
      </c>
      <c r="Z753" s="2" t="s">
        <v>183</v>
      </c>
      <c r="AA753" s="2" t="s">
        <v>184</v>
      </c>
      <c r="AB753">
        <v>1</v>
      </c>
      <c r="AC753">
        <v>0</v>
      </c>
      <c r="AD753">
        <v>0</v>
      </c>
      <c r="AE753" s="2" t="s">
        <v>184</v>
      </c>
      <c r="AF753" s="2" t="s">
        <v>184</v>
      </c>
      <c r="AG753" s="2" t="s">
        <v>184</v>
      </c>
      <c r="AH753" t="s">
        <v>85</v>
      </c>
      <c r="AI753" t="s">
        <v>183</v>
      </c>
      <c r="AJ753" s="1" t="s">
        <v>184</v>
      </c>
    </row>
    <row r="754" spans="1:36" x14ac:dyDescent="0.3">
      <c r="A754" s="3" t="s">
        <v>7</v>
      </c>
      <c r="B754">
        <v>127056</v>
      </c>
      <c r="C754">
        <v>753</v>
      </c>
      <c r="D754" t="s">
        <v>182</v>
      </c>
      <c r="E754" s="2" t="s">
        <v>183</v>
      </c>
      <c r="F754" s="2" t="s">
        <v>184</v>
      </c>
      <c r="G754" s="2" t="s">
        <v>184</v>
      </c>
      <c r="H754" s="3" t="s">
        <v>184</v>
      </c>
      <c r="I754" s="2" t="s">
        <v>16</v>
      </c>
      <c r="J754" s="2" t="s">
        <v>16</v>
      </c>
      <c r="K754" s="8" t="s">
        <v>183</v>
      </c>
      <c r="L754" s="2" t="s">
        <v>162</v>
      </c>
      <c r="M754" s="2" t="s">
        <v>60</v>
      </c>
      <c r="N754" t="s">
        <v>187</v>
      </c>
      <c r="O754" s="2" t="s">
        <v>188</v>
      </c>
      <c r="P754" s="128">
        <v>-2.9602220166512487</v>
      </c>
      <c r="Q754" s="128" t="s">
        <v>203</v>
      </c>
      <c r="R754" s="7" t="s">
        <v>183</v>
      </c>
      <c r="S754" s="2" t="s">
        <v>184</v>
      </c>
      <c r="T754" s="2" t="s">
        <v>184</v>
      </c>
      <c r="U754">
        <v>25</v>
      </c>
      <c r="V754">
        <v>14</v>
      </c>
      <c r="W754">
        <v>8</v>
      </c>
      <c r="X754" t="s">
        <v>183</v>
      </c>
      <c r="Y754" s="2" t="s">
        <v>184</v>
      </c>
      <c r="Z754" s="2" t="s">
        <v>184</v>
      </c>
      <c r="AA754" s="2" t="s">
        <v>184</v>
      </c>
      <c r="AB754">
        <v>4</v>
      </c>
      <c r="AC754">
        <v>0</v>
      </c>
      <c r="AD754">
        <v>0</v>
      </c>
      <c r="AE754" s="2" t="s">
        <v>184</v>
      </c>
      <c r="AF754" s="2" t="s">
        <v>184</v>
      </c>
      <c r="AG754" s="2" t="s">
        <v>184</v>
      </c>
      <c r="AH754" t="s">
        <v>85</v>
      </c>
      <c r="AI754" s="8" t="s">
        <v>183</v>
      </c>
      <c r="AJ754" s="1" t="s">
        <v>183</v>
      </c>
    </row>
    <row r="755" spans="1:36" x14ac:dyDescent="0.3">
      <c r="A755" s="3" t="s">
        <v>7</v>
      </c>
      <c r="B755">
        <v>127057</v>
      </c>
      <c r="C755">
        <v>754</v>
      </c>
      <c r="D755" t="s">
        <v>182</v>
      </c>
      <c r="E755" s="2" t="s">
        <v>183</v>
      </c>
      <c r="F755" s="2" t="s">
        <v>184</v>
      </c>
      <c r="G755" s="2" t="s">
        <v>184</v>
      </c>
      <c r="H755" s="3" t="s">
        <v>183</v>
      </c>
      <c r="I755" s="2" t="s">
        <v>16</v>
      </c>
      <c r="J755" s="2" t="s">
        <v>15</v>
      </c>
      <c r="K755" s="8" t="s">
        <v>183</v>
      </c>
      <c r="L755" s="2" t="s">
        <v>162</v>
      </c>
      <c r="M755" s="2" t="s">
        <v>60</v>
      </c>
      <c r="N755" t="s">
        <v>186</v>
      </c>
      <c r="O755" s="2" t="s">
        <v>188</v>
      </c>
      <c r="P755" s="128">
        <v>-2.0434782608695654</v>
      </c>
      <c r="Q755" s="128" t="s">
        <v>203</v>
      </c>
      <c r="R755" s="7" t="s">
        <v>183</v>
      </c>
      <c r="S755" s="2" t="s">
        <v>184</v>
      </c>
      <c r="T755" s="2" t="s">
        <v>183</v>
      </c>
      <c r="U755">
        <v>104</v>
      </c>
      <c r="V755">
        <v>43</v>
      </c>
      <c r="W755">
        <v>28</v>
      </c>
      <c r="X755" t="s">
        <v>184</v>
      </c>
      <c r="Y755" s="2" t="s">
        <v>184</v>
      </c>
      <c r="Z755" s="2" t="s">
        <v>184</v>
      </c>
      <c r="AA755" s="2" t="s">
        <v>184</v>
      </c>
      <c r="AB755">
        <v>15</v>
      </c>
      <c r="AC755">
        <v>9</v>
      </c>
      <c r="AD755">
        <v>1</v>
      </c>
      <c r="AE755" s="2" t="s">
        <v>184</v>
      </c>
      <c r="AF755" s="2" t="s">
        <v>184</v>
      </c>
      <c r="AG755" s="2" t="s">
        <v>183</v>
      </c>
      <c r="AH755" t="s">
        <v>85</v>
      </c>
      <c r="AI755" s="8" t="s">
        <v>183</v>
      </c>
      <c r="AJ755" s="9" t="s">
        <v>184</v>
      </c>
    </row>
    <row r="756" spans="1:36" x14ac:dyDescent="0.3">
      <c r="A756" s="3" t="s">
        <v>7</v>
      </c>
      <c r="B756">
        <v>127058</v>
      </c>
      <c r="C756">
        <v>755</v>
      </c>
      <c r="D756" t="s">
        <v>181</v>
      </c>
      <c r="E756" s="2" t="s">
        <v>183</v>
      </c>
      <c r="F756" s="2" t="s">
        <v>184</v>
      </c>
      <c r="G756" s="2" t="s">
        <v>183</v>
      </c>
      <c r="H756" s="3" t="s">
        <v>185</v>
      </c>
      <c r="I756" s="2" t="s">
        <v>12</v>
      </c>
      <c r="J756" s="2" t="s">
        <v>16</v>
      </c>
      <c r="K756" s="8" t="s">
        <v>184</v>
      </c>
      <c r="L756" s="2"/>
      <c r="M756" s="2" t="s">
        <v>60</v>
      </c>
      <c r="N756" t="s">
        <v>186</v>
      </c>
      <c r="O756" s="2" t="s">
        <v>189</v>
      </c>
      <c r="P756" s="128">
        <v>0.32028184802626308</v>
      </c>
      <c r="Q756" s="128" t="s">
        <v>203</v>
      </c>
      <c r="R756" s="6" t="s">
        <v>185</v>
      </c>
      <c r="S756" s="2" t="s">
        <v>184</v>
      </c>
      <c r="T756" s="2" t="s">
        <v>184</v>
      </c>
      <c r="U756">
        <v>16</v>
      </c>
      <c r="V756">
        <v>22</v>
      </c>
      <c r="W756">
        <v>0</v>
      </c>
      <c r="X756" t="s">
        <v>184</v>
      </c>
      <c r="Y756" s="2" t="s">
        <v>184</v>
      </c>
      <c r="Z756" s="2" t="s">
        <v>184</v>
      </c>
      <c r="AA756" s="2" t="s">
        <v>184</v>
      </c>
      <c r="AB756">
        <v>1</v>
      </c>
      <c r="AC756">
        <v>0</v>
      </c>
      <c r="AD756">
        <v>0</v>
      </c>
      <c r="AE756" s="2" t="s">
        <v>184</v>
      </c>
      <c r="AF756" s="2" t="s">
        <v>184</v>
      </c>
      <c r="AG756" s="2" t="s">
        <v>184</v>
      </c>
      <c r="AH756" t="s">
        <v>86</v>
      </c>
      <c r="AI756" s="8" t="s">
        <v>183</v>
      </c>
      <c r="AJ756" s="9" t="s">
        <v>184</v>
      </c>
    </row>
    <row r="757" spans="1:36" hidden="1" x14ac:dyDescent="0.3">
      <c r="A757" s="3" t="s">
        <v>7</v>
      </c>
      <c r="B757">
        <v>127062</v>
      </c>
      <c r="C757">
        <v>756</v>
      </c>
      <c r="D757" t="s">
        <v>182</v>
      </c>
      <c r="E757" s="2" t="s">
        <v>184</v>
      </c>
      <c r="F757" s="2" t="s">
        <v>184</v>
      </c>
      <c r="G757" s="2" t="s">
        <v>184</v>
      </c>
      <c r="H757" s="3" t="s">
        <v>183</v>
      </c>
      <c r="I757" s="2" t="s">
        <v>17</v>
      </c>
      <c r="J757" s="2" t="s">
        <v>17</v>
      </c>
      <c r="K757" s="8" t="s">
        <v>183</v>
      </c>
      <c r="L757" s="2"/>
      <c r="M757" s="2" t="s">
        <v>60</v>
      </c>
      <c r="N757" t="s">
        <v>186</v>
      </c>
      <c r="O757" s="2" t="s">
        <v>188</v>
      </c>
      <c r="P757" s="128">
        <v>-0.26673779674579884</v>
      </c>
      <c r="Q757" s="128" t="s">
        <v>201</v>
      </c>
      <c r="R757" s="7" t="s">
        <v>184</v>
      </c>
      <c r="S757" s="2" t="s">
        <v>184</v>
      </c>
      <c r="T757" s="2" t="s">
        <v>184</v>
      </c>
      <c r="U757">
        <v>63</v>
      </c>
      <c r="V757">
        <v>15</v>
      </c>
      <c r="W757">
        <v>13</v>
      </c>
      <c r="X757" t="s">
        <v>184</v>
      </c>
      <c r="Y757" s="2" t="s">
        <v>184</v>
      </c>
      <c r="Z757" s="2" t="s">
        <v>184</v>
      </c>
      <c r="AA757" s="2" t="s">
        <v>184</v>
      </c>
      <c r="AB757">
        <v>10</v>
      </c>
      <c r="AC757">
        <v>5</v>
      </c>
      <c r="AD757">
        <v>0</v>
      </c>
      <c r="AE757" s="2" t="s">
        <v>184</v>
      </c>
      <c r="AF757" s="2" t="s">
        <v>183</v>
      </c>
      <c r="AG757" s="2" t="s">
        <v>185</v>
      </c>
      <c r="AH757" t="s">
        <v>85</v>
      </c>
      <c r="AI757" s="8" t="s">
        <v>183</v>
      </c>
      <c r="AJ757" s="1" t="s">
        <v>183</v>
      </c>
    </row>
    <row r="758" spans="1:36" x14ac:dyDescent="0.3">
      <c r="A758" s="3" t="s">
        <v>7</v>
      </c>
      <c r="B758">
        <v>127080</v>
      </c>
      <c r="C758">
        <v>757</v>
      </c>
      <c r="D758" t="s">
        <v>181</v>
      </c>
      <c r="E758" s="2" t="s">
        <v>183</v>
      </c>
      <c r="F758" s="2" t="s">
        <v>184</v>
      </c>
      <c r="G758" s="2" t="s">
        <v>184</v>
      </c>
      <c r="H758" s="3" t="s">
        <v>183</v>
      </c>
      <c r="I758" s="2" t="s">
        <v>16</v>
      </c>
      <c r="J758" s="2" t="s">
        <v>16</v>
      </c>
      <c r="K758" s="8" t="s">
        <v>183</v>
      </c>
      <c r="L758" s="2" t="s">
        <v>60</v>
      </c>
      <c r="M758" s="2" t="s">
        <v>162</v>
      </c>
      <c r="N758" t="s">
        <v>186</v>
      </c>
      <c r="O758" s="2" t="s">
        <v>188</v>
      </c>
      <c r="P758" s="128">
        <v>-2.0601617795753286</v>
      </c>
      <c r="Q758" s="128" t="s">
        <v>203</v>
      </c>
      <c r="R758" s="7" t="s">
        <v>183</v>
      </c>
      <c r="S758" s="2" t="s">
        <v>184</v>
      </c>
      <c r="T758" s="2" t="s">
        <v>183</v>
      </c>
      <c r="U758">
        <v>38</v>
      </c>
      <c r="V758">
        <v>12</v>
      </c>
      <c r="W758">
        <v>29</v>
      </c>
      <c r="X758" t="s">
        <v>184</v>
      </c>
      <c r="Y758" s="2" t="s">
        <v>184</v>
      </c>
      <c r="Z758" s="2" t="s">
        <v>183</v>
      </c>
      <c r="AA758" s="2" t="s">
        <v>183</v>
      </c>
      <c r="AB758">
        <v>15</v>
      </c>
      <c r="AC758">
        <v>4</v>
      </c>
      <c r="AD758">
        <v>0</v>
      </c>
      <c r="AE758" s="2" t="s">
        <v>183</v>
      </c>
      <c r="AF758" s="2" t="s">
        <v>184</v>
      </c>
      <c r="AG758" s="2" t="s">
        <v>183</v>
      </c>
      <c r="AH758" t="s">
        <v>86</v>
      </c>
      <c r="AI758" s="8" t="s">
        <v>183</v>
      </c>
      <c r="AJ758" s="1" t="s">
        <v>184</v>
      </c>
    </row>
    <row r="759" spans="1:36" hidden="1" x14ac:dyDescent="0.3">
      <c r="A759" s="3" t="s">
        <v>7</v>
      </c>
      <c r="B759">
        <v>127162</v>
      </c>
      <c r="C759">
        <v>758</v>
      </c>
      <c r="D759" t="s">
        <v>181</v>
      </c>
      <c r="E759" s="2" t="s">
        <v>184</v>
      </c>
      <c r="F759" s="2" t="s">
        <v>184</v>
      </c>
      <c r="G759" s="2" t="s">
        <v>184</v>
      </c>
      <c r="H759" s="3" t="s">
        <v>183</v>
      </c>
      <c r="I759" s="2" t="s">
        <v>15</v>
      </c>
      <c r="J759" s="2" t="s">
        <v>13</v>
      </c>
      <c r="K759" s="8" t="s">
        <v>183</v>
      </c>
      <c r="L759" s="2" t="s">
        <v>162</v>
      </c>
      <c r="M759" s="2" t="s">
        <v>60</v>
      </c>
      <c r="N759" t="s">
        <v>186</v>
      </c>
      <c r="O759" s="2" t="s">
        <v>188</v>
      </c>
      <c r="P759" s="128">
        <v>-2.4564432585151468</v>
      </c>
      <c r="Q759" s="128" t="s">
        <v>201</v>
      </c>
      <c r="R759" s="7" t="s">
        <v>185</v>
      </c>
      <c r="S759" s="2" t="s">
        <v>184</v>
      </c>
      <c r="T759" s="2" t="s">
        <v>184</v>
      </c>
      <c r="U759">
        <v>31</v>
      </c>
      <c r="V759">
        <v>4</v>
      </c>
      <c r="W759">
        <v>16</v>
      </c>
      <c r="X759" t="s">
        <v>184</v>
      </c>
      <c r="Y759" s="2" t="s">
        <v>183</v>
      </c>
      <c r="Z759" s="2" t="s">
        <v>183</v>
      </c>
      <c r="AA759" s="2" t="s">
        <v>184</v>
      </c>
      <c r="AB759">
        <v>8</v>
      </c>
      <c r="AC759">
        <v>7</v>
      </c>
      <c r="AD759">
        <v>0</v>
      </c>
      <c r="AE759" s="2" t="s">
        <v>184</v>
      </c>
      <c r="AF759" s="2" t="s">
        <v>184</v>
      </c>
      <c r="AG759" s="2" t="s">
        <v>184</v>
      </c>
      <c r="AH759" t="s">
        <v>86</v>
      </c>
      <c r="AI759" s="8" t="s">
        <v>183</v>
      </c>
      <c r="AJ759" s="9" t="s">
        <v>183</v>
      </c>
    </row>
    <row r="760" spans="1:36" x14ac:dyDescent="0.3">
      <c r="A760" s="3" t="s">
        <v>7</v>
      </c>
      <c r="B760">
        <v>127197</v>
      </c>
      <c r="C760">
        <v>759</v>
      </c>
      <c r="D760" t="s">
        <v>182</v>
      </c>
      <c r="E760" s="2" t="s">
        <v>183</v>
      </c>
      <c r="F760" s="2" t="s">
        <v>183</v>
      </c>
      <c r="G760" s="2" t="s">
        <v>184</v>
      </c>
      <c r="H760" s="3" t="s">
        <v>183</v>
      </c>
      <c r="I760" s="2" t="s">
        <v>15</v>
      </c>
      <c r="J760" s="2" t="s">
        <v>14</v>
      </c>
      <c r="K760" s="8" t="s">
        <v>183</v>
      </c>
      <c r="L760" s="2" t="s">
        <v>60</v>
      </c>
      <c r="M760" s="2"/>
      <c r="N760" t="s">
        <v>187</v>
      </c>
      <c r="O760" s="3" t="s">
        <v>189</v>
      </c>
      <c r="P760" s="130">
        <v>-1.9353128313891834</v>
      </c>
      <c r="Q760" s="130" t="s">
        <v>203</v>
      </c>
      <c r="R760" s="6" t="s">
        <v>183</v>
      </c>
      <c r="S760" s="2" t="s">
        <v>183</v>
      </c>
      <c r="T760" s="2" t="s">
        <v>184</v>
      </c>
      <c r="U760">
        <v>0</v>
      </c>
      <c r="V760">
        <v>0</v>
      </c>
      <c r="W760">
        <v>0</v>
      </c>
      <c r="X760" t="s">
        <v>183</v>
      </c>
      <c r="Y760" s="2" t="s">
        <v>183</v>
      </c>
      <c r="Z760" s="2" t="s">
        <v>184</v>
      </c>
      <c r="AA760" s="2" t="s">
        <v>183</v>
      </c>
      <c r="AB760">
        <v>0</v>
      </c>
      <c r="AC760">
        <v>0</v>
      </c>
      <c r="AD760">
        <v>0</v>
      </c>
      <c r="AE760" s="2" t="s">
        <v>183</v>
      </c>
      <c r="AF760" s="2" t="s">
        <v>183</v>
      </c>
      <c r="AG760" s="2" t="s">
        <v>184</v>
      </c>
      <c r="AH760" t="s">
        <v>86</v>
      </c>
      <c r="AI760" t="s">
        <v>183</v>
      </c>
      <c r="AJ760" s="1" t="s">
        <v>184</v>
      </c>
    </row>
    <row r="761" spans="1:36" hidden="1" x14ac:dyDescent="0.3">
      <c r="A761" s="3" t="s">
        <v>7</v>
      </c>
      <c r="B761">
        <v>127201</v>
      </c>
      <c r="C761">
        <v>760</v>
      </c>
      <c r="D761" t="s">
        <v>182</v>
      </c>
      <c r="E761" s="2" t="s">
        <v>183</v>
      </c>
      <c r="F761" s="2" t="s">
        <v>184</v>
      </c>
      <c r="G761" s="2" t="s">
        <v>184</v>
      </c>
      <c r="H761" s="3" t="s">
        <v>183</v>
      </c>
      <c r="I761" s="2" t="s">
        <v>16</v>
      </c>
      <c r="J761" s="2" t="s">
        <v>13</v>
      </c>
      <c r="K761" s="8" t="s">
        <v>183</v>
      </c>
      <c r="L761" s="2"/>
      <c r="M761" s="2" t="s">
        <v>60</v>
      </c>
      <c r="N761" t="s">
        <v>186</v>
      </c>
      <c r="O761" s="2" t="s">
        <v>188</v>
      </c>
      <c r="P761" s="128">
        <v>-1.3282141745356437</v>
      </c>
      <c r="Q761" s="128" t="s">
        <v>201</v>
      </c>
      <c r="R761" s="7" t="s">
        <v>183</v>
      </c>
      <c r="S761" s="2" t="s">
        <v>184</v>
      </c>
      <c r="T761" s="2" t="s">
        <v>184</v>
      </c>
      <c r="U761">
        <v>34</v>
      </c>
      <c r="V761">
        <v>6</v>
      </c>
      <c r="W761">
        <v>20</v>
      </c>
      <c r="X761" t="s">
        <v>183</v>
      </c>
      <c r="Y761" s="2" t="s">
        <v>184</v>
      </c>
      <c r="Z761" s="2" t="s">
        <v>183</v>
      </c>
      <c r="AA761" s="2" t="s">
        <v>184</v>
      </c>
      <c r="AB761">
        <v>8</v>
      </c>
      <c r="AC761">
        <v>3</v>
      </c>
      <c r="AD761">
        <v>0</v>
      </c>
      <c r="AE761" s="2" t="s">
        <v>184</v>
      </c>
      <c r="AF761" s="2" t="s">
        <v>184</v>
      </c>
      <c r="AG761" s="2" t="s">
        <v>185</v>
      </c>
      <c r="AH761" t="s">
        <v>85</v>
      </c>
      <c r="AI761" s="8" t="s">
        <v>183</v>
      </c>
      <c r="AJ761" s="9" t="s">
        <v>184</v>
      </c>
    </row>
    <row r="762" spans="1:36" hidden="1" x14ac:dyDescent="0.3">
      <c r="A762" s="3" t="s">
        <v>7</v>
      </c>
      <c r="B762">
        <v>127334</v>
      </c>
      <c r="C762">
        <v>761</v>
      </c>
      <c r="D762" t="s">
        <v>182</v>
      </c>
      <c r="E762" s="2" t="s">
        <v>184</v>
      </c>
      <c r="F762" s="2" t="s">
        <v>184</v>
      </c>
      <c r="G762" s="2" t="s">
        <v>184</v>
      </c>
      <c r="H762" s="3" t="s">
        <v>183</v>
      </c>
      <c r="I762" s="2" t="s">
        <v>12</v>
      </c>
      <c r="J762" s="2" t="s">
        <v>12</v>
      </c>
      <c r="K762" s="8" t="s">
        <v>183</v>
      </c>
      <c r="L762" s="2"/>
      <c r="M762" s="2" t="s">
        <v>60</v>
      </c>
      <c r="N762" t="s">
        <v>186</v>
      </c>
      <c r="O762" s="2" t="s">
        <v>188</v>
      </c>
      <c r="P762" s="128">
        <v>0.54695466765551126</v>
      </c>
      <c r="Q762" s="128" t="s">
        <v>201</v>
      </c>
      <c r="R762" s="7" t="s">
        <v>183</v>
      </c>
      <c r="S762" s="2" t="s">
        <v>184</v>
      </c>
      <c r="T762" s="2" t="s">
        <v>184</v>
      </c>
      <c r="U762">
        <v>33</v>
      </c>
      <c r="V762">
        <v>25</v>
      </c>
      <c r="W762">
        <v>2</v>
      </c>
      <c r="X762" t="s">
        <v>184</v>
      </c>
      <c r="Y762" s="2" t="s">
        <v>184</v>
      </c>
      <c r="Z762" s="2" t="s">
        <v>184</v>
      </c>
      <c r="AA762" s="2" t="s">
        <v>183</v>
      </c>
      <c r="AB762">
        <v>0</v>
      </c>
      <c r="AC762">
        <v>0</v>
      </c>
      <c r="AD762">
        <v>0</v>
      </c>
      <c r="AE762" s="2" t="s">
        <v>183</v>
      </c>
      <c r="AF762" s="2" t="s">
        <v>185</v>
      </c>
      <c r="AG762" s="2" t="s">
        <v>185</v>
      </c>
      <c r="AH762" t="s">
        <v>86</v>
      </c>
      <c r="AI762" s="8" t="s">
        <v>184</v>
      </c>
      <c r="AJ762" s="1" t="s">
        <v>184</v>
      </c>
    </row>
    <row r="763" spans="1:36" x14ac:dyDescent="0.3">
      <c r="A763" s="3" t="s">
        <v>7</v>
      </c>
      <c r="B763">
        <v>127366</v>
      </c>
      <c r="C763">
        <v>762</v>
      </c>
      <c r="D763" t="s">
        <v>181</v>
      </c>
      <c r="E763" s="2" t="s">
        <v>184</v>
      </c>
      <c r="F763" s="2" t="s">
        <v>184</v>
      </c>
      <c r="G763" s="2" t="s">
        <v>184</v>
      </c>
      <c r="H763" s="2" t="s">
        <v>183</v>
      </c>
      <c r="I763" s="2" t="s">
        <v>16</v>
      </c>
      <c r="J763" s="2" t="s">
        <v>14</v>
      </c>
      <c r="K763" s="8" t="s">
        <v>183</v>
      </c>
      <c r="L763" s="2" t="s">
        <v>162</v>
      </c>
      <c r="M763" s="2" t="s">
        <v>60</v>
      </c>
      <c r="N763" t="s">
        <v>186</v>
      </c>
      <c r="O763" s="2" t="s">
        <v>189</v>
      </c>
      <c r="P763" s="128">
        <v>-2.0758417783589409</v>
      </c>
      <c r="Q763" s="128" t="s">
        <v>203</v>
      </c>
      <c r="R763" s="6" t="s">
        <v>183</v>
      </c>
      <c r="S763" s="2" t="s">
        <v>184</v>
      </c>
      <c r="T763" s="2" t="s">
        <v>184</v>
      </c>
      <c r="U763">
        <v>56</v>
      </c>
      <c r="V763">
        <v>10</v>
      </c>
      <c r="W763">
        <v>7</v>
      </c>
      <c r="X763" t="s">
        <v>184</v>
      </c>
      <c r="Y763" s="2" t="s">
        <v>184</v>
      </c>
      <c r="Z763" s="2" t="s">
        <v>184</v>
      </c>
      <c r="AA763" s="2" t="s">
        <v>184</v>
      </c>
      <c r="AB763">
        <v>12</v>
      </c>
      <c r="AC763">
        <v>1</v>
      </c>
      <c r="AD763">
        <v>0</v>
      </c>
      <c r="AE763" s="2" t="s">
        <v>184</v>
      </c>
      <c r="AF763" s="2" t="s">
        <v>184</v>
      </c>
      <c r="AG763" s="2" t="s">
        <v>183</v>
      </c>
      <c r="AH763" t="s">
        <v>85</v>
      </c>
      <c r="AI763" s="8" t="s">
        <v>183</v>
      </c>
      <c r="AJ763" s="1" t="s">
        <v>184</v>
      </c>
    </row>
    <row r="764" spans="1:36" hidden="1" x14ac:dyDescent="0.3">
      <c r="A764" s="3" t="s">
        <v>7</v>
      </c>
      <c r="B764">
        <v>127378</v>
      </c>
      <c r="C764">
        <v>763</v>
      </c>
      <c r="D764" t="s">
        <v>181</v>
      </c>
      <c r="E764" s="2" t="s">
        <v>183</v>
      </c>
      <c r="F764" s="2" t="s">
        <v>183</v>
      </c>
      <c r="G764" s="2" t="s">
        <v>184</v>
      </c>
      <c r="H764" s="3" t="s">
        <v>183</v>
      </c>
      <c r="I764" s="2" t="s">
        <v>12</v>
      </c>
      <c r="J764" s="2" t="s">
        <v>12</v>
      </c>
      <c r="K764" s="8" t="s">
        <v>183</v>
      </c>
      <c r="L764" s="2" t="s">
        <v>60</v>
      </c>
      <c r="M764" s="2"/>
      <c r="N764" t="s">
        <v>186</v>
      </c>
      <c r="O764" s="3" t="s">
        <v>188</v>
      </c>
      <c r="P764" s="130">
        <v>-0.47461649292312902</v>
      </c>
      <c r="Q764" s="130" t="s">
        <v>201</v>
      </c>
      <c r="R764" s="7" t="s">
        <v>183</v>
      </c>
      <c r="S764" s="2" t="s">
        <v>184</v>
      </c>
      <c r="T764" s="2" t="s">
        <v>184</v>
      </c>
      <c r="U764">
        <v>15</v>
      </c>
      <c r="V764">
        <v>28</v>
      </c>
      <c r="W764">
        <v>50</v>
      </c>
      <c r="X764" t="s">
        <v>184</v>
      </c>
      <c r="Y764" s="2" t="s">
        <v>184</v>
      </c>
      <c r="Z764" s="2" t="s">
        <v>183</v>
      </c>
      <c r="AA764" s="2" t="s">
        <v>184</v>
      </c>
      <c r="AB764">
        <v>5</v>
      </c>
      <c r="AC764">
        <v>0</v>
      </c>
      <c r="AD764">
        <v>0</v>
      </c>
      <c r="AE764" s="2" t="s">
        <v>184</v>
      </c>
      <c r="AF764" s="2" t="s">
        <v>183</v>
      </c>
      <c r="AG764" s="2" t="s">
        <v>185</v>
      </c>
      <c r="AH764" t="s">
        <v>85</v>
      </c>
      <c r="AI764" s="8" t="s">
        <v>183</v>
      </c>
      <c r="AJ764" s="1" t="s">
        <v>184</v>
      </c>
    </row>
    <row r="765" spans="1:36" hidden="1" x14ac:dyDescent="0.3">
      <c r="A765" s="3" t="s">
        <v>7</v>
      </c>
      <c r="B765">
        <v>127379</v>
      </c>
      <c r="C765">
        <v>764</v>
      </c>
      <c r="D765" t="s">
        <v>181</v>
      </c>
      <c r="E765" s="2" t="s">
        <v>183</v>
      </c>
      <c r="F765" s="2" t="s">
        <v>184</v>
      </c>
      <c r="G765" s="2" t="s">
        <v>184</v>
      </c>
      <c r="H765" s="3" t="s">
        <v>183</v>
      </c>
      <c r="I765" s="2" t="s">
        <v>16</v>
      </c>
      <c r="J765" s="2" t="s">
        <v>16</v>
      </c>
      <c r="K765" s="8" t="s">
        <v>183</v>
      </c>
      <c r="L765" s="2" t="s">
        <v>162</v>
      </c>
      <c r="M765" s="2" t="s">
        <v>60</v>
      </c>
      <c r="N765" t="s">
        <v>186</v>
      </c>
      <c r="O765" s="3" t="s">
        <v>188</v>
      </c>
      <c r="P765" s="130">
        <v>-3.0207787672428843</v>
      </c>
      <c r="Q765" s="130" t="s">
        <v>201</v>
      </c>
      <c r="R765" s="7" t="s">
        <v>183</v>
      </c>
      <c r="S765" s="2" t="s">
        <v>184</v>
      </c>
      <c r="T765" s="2" t="s">
        <v>183</v>
      </c>
      <c r="U765">
        <v>58</v>
      </c>
      <c r="V765">
        <v>15</v>
      </c>
      <c r="W765">
        <v>9</v>
      </c>
      <c r="X765" t="s">
        <v>184</v>
      </c>
      <c r="Y765" s="2" t="s">
        <v>184</v>
      </c>
      <c r="Z765" s="2" t="s">
        <v>183</v>
      </c>
      <c r="AA765" s="2" t="s">
        <v>184</v>
      </c>
      <c r="AB765">
        <v>8</v>
      </c>
      <c r="AC765">
        <v>2</v>
      </c>
      <c r="AD765">
        <v>2</v>
      </c>
      <c r="AE765" s="2" t="s">
        <v>184</v>
      </c>
      <c r="AF765" s="2" t="s">
        <v>184</v>
      </c>
      <c r="AG765" s="2" t="s">
        <v>185</v>
      </c>
      <c r="AH765" t="s">
        <v>85</v>
      </c>
      <c r="AI765" s="8" t="s">
        <v>183</v>
      </c>
      <c r="AJ765" s="9" t="s">
        <v>183</v>
      </c>
    </row>
    <row r="766" spans="1:36" x14ac:dyDescent="0.3">
      <c r="A766" s="3" t="s">
        <v>7</v>
      </c>
      <c r="B766">
        <v>127380</v>
      </c>
      <c r="C766">
        <v>765</v>
      </c>
      <c r="D766" t="s">
        <v>181</v>
      </c>
      <c r="E766" s="2" t="s">
        <v>183</v>
      </c>
      <c r="F766" s="2" t="s">
        <v>184</v>
      </c>
      <c r="G766" s="2" t="s">
        <v>184</v>
      </c>
      <c r="H766" s="3" t="s">
        <v>183</v>
      </c>
      <c r="I766" s="2" t="s">
        <v>16</v>
      </c>
      <c r="J766" s="2" t="s">
        <v>16</v>
      </c>
      <c r="K766" s="8" t="s">
        <v>183</v>
      </c>
      <c r="L766" s="2" t="s">
        <v>60</v>
      </c>
      <c r="M766" s="2"/>
      <c r="N766" t="s">
        <v>186</v>
      </c>
      <c r="O766" s="3" t="s">
        <v>188</v>
      </c>
      <c r="P766" s="130">
        <v>0.73062642232602704</v>
      </c>
      <c r="Q766" s="130" t="s">
        <v>203</v>
      </c>
      <c r="R766" s="7" t="s">
        <v>184</v>
      </c>
      <c r="S766" s="2" t="s">
        <v>184</v>
      </c>
      <c r="T766" s="2" t="s">
        <v>183</v>
      </c>
      <c r="U766">
        <v>21</v>
      </c>
      <c r="V766">
        <v>30</v>
      </c>
      <c r="W766">
        <v>24</v>
      </c>
      <c r="X766" t="s">
        <v>183</v>
      </c>
      <c r="Y766" s="2" t="s">
        <v>184</v>
      </c>
      <c r="Z766" s="2" t="s">
        <v>183</v>
      </c>
      <c r="AA766" s="2" t="s">
        <v>184</v>
      </c>
      <c r="AB766">
        <v>14</v>
      </c>
      <c r="AC766">
        <v>4</v>
      </c>
      <c r="AD766">
        <v>0</v>
      </c>
      <c r="AE766" s="2" t="s">
        <v>184</v>
      </c>
      <c r="AF766" s="2" t="s">
        <v>184</v>
      </c>
      <c r="AG766" s="2" t="s">
        <v>184</v>
      </c>
      <c r="AH766" t="s">
        <v>85</v>
      </c>
      <c r="AI766" s="8" t="s">
        <v>183</v>
      </c>
      <c r="AJ766" s="9" t="s">
        <v>183</v>
      </c>
    </row>
    <row r="767" spans="1:36" hidden="1" x14ac:dyDescent="0.3">
      <c r="A767" s="3" t="s">
        <v>7</v>
      </c>
      <c r="B767">
        <v>127381</v>
      </c>
      <c r="C767">
        <v>766</v>
      </c>
      <c r="D767" t="s">
        <v>181</v>
      </c>
      <c r="E767" s="2" t="s">
        <v>183</v>
      </c>
      <c r="F767" s="2" t="s">
        <v>184</v>
      </c>
      <c r="G767" s="2" t="s">
        <v>183</v>
      </c>
      <c r="H767" s="3" t="s">
        <v>183</v>
      </c>
      <c r="I767" s="2" t="s">
        <v>16</v>
      </c>
      <c r="J767" s="2" t="s">
        <v>16</v>
      </c>
      <c r="K767" s="8" t="s">
        <v>183</v>
      </c>
      <c r="L767" s="2" t="s">
        <v>60</v>
      </c>
      <c r="M767" s="2"/>
      <c r="N767" t="s">
        <v>186</v>
      </c>
      <c r="O767" s="2" t="s">
        <v>188</v>
      </c>
      <c r="P767" s="128">
        <v>-0.68957456755493218</v>
      </c>
      <c r="Q767" s="128" t="s">
        <v>201</v>
      </c>
      <c r="R767" s="7" t="s">
        <v>184</v>
      </c>
      <c r="S767" s="2" t="s">
        <v>183</v>
      </c>
      <c r="T767" s="2" t="s">
        <v>183</v>
      </c>
      <c r="U767">
        <v>26</v>
      </c>
      <c r="V767">
        <v>46</v>
      </c>
      <c r="W767">
        <v>35</v>
      </c>
      <c r="X767" t="s">
        <v>184</v>
      </c>
      <c r="Y767" s="2" t="s">
        <v>184</v>
      </c>
      <c r="Z767" s="2" t="s">
        <v>184</v>
      </c>
      <c r="AA767" s="2" t="s">
        <v>184</v>
      </c>
      <c r="AB767">
        <v>7</v>
      </c>
      <c r="AC767">
        <v>3</v>
      </c>
      <c r="AD767">
        <v>0</v>
      </c>
      <c r="AE767" s="2" t="s">
        <v>184</v>
      </c>
      <c r="AF767" s="2" t="s">
        <v>184</v>
      </c>
      <c r="AG767" s="2" t="s">
        <v>184</v>
      </c>
      <c r="AH767" t="s">
        <v>85</v>
      </c>
      <c r="AI767" s="8" t="s">
        <v>183</v>
      </c>
      <c r="AJ767" s="1" t="s">
        <v>183</v>
      </c>
    </row>
    <row r="768" spans="1:36" x14ac:dyDescent="0.3">
      <c r="A768" s="3" t="s">
        <v>7</v>
      </c>
      <c r="B768">
        <v>127383</v>
      </c>
      <c r="C768">
        <v>767</v>
      </c>
      <c r="D768" t="s">
        <v>182</v>
      </c>
      <c r="E768" s="2" t="s">
        <v>184</v>
      </c>
      <c r="F768" s="2" t="s">
        <v>184</v>
      </c>
      <c r="G768" s="2" t="s">
        <v>184</v>
      </c>
      <c r="H768" s="3" t="s">
        <v>183</v>
      </c>
      <c r="I768" s="2" t="s">
        <v>16</v>
      </c>
      <c r="J768" s="2" t="s">
        <v>16</v>
      </c>
      <c r="K768" s="8" t="s">
        <v>183</v>
      </c>
      <c r="L768" s="2"/>
      <c r="M768" s="2" t="s">
        <v>60</v>
      </c>
      <c r="N768" t="s">
        <v>186</v>
      </c>
      <c r="O768" s="3" t="s">
        <v>188</v>
      </c>
      <c r="P768" s="130">
        <v>-1.2151999601573782</v>
      </c>
      <c r="Q768" s="130" t="s">
        <v>203</v>
      </c>
      <c r="R768" s="6" t="s">
        <v>183</v>
      </c>
      <c r="S768" s="2" t="s">
        <v>184</v>
      </c>
      <c r="T768" s="2" t="s">
        <v>184</v>
      </c>
      <c r="U768">
        <v>99</v>
      </c>
      <c r="V768">
        <v>2</v>
      </c>
      <c r="W768">
        <v>26</v>
      </c>
      <c r="X768" t="s">
        <v>184</v>
      </c>
      <c r="Y768" s="2" t="s">
        <v>184</v>
      </c>
      <c r="Z768" s="2" t="s">
        <v>184</v>
      </c>
      <c r="AA768" s="2" t="s">
        <v>184</v>
      </c>
      <c r="AB768">
        <v>11</v>
      </c>
      <c r="AC768">
        <v>7</v>
      </c>
      <c r="AD768">
        <v>0</v>
      </c>
      <c r="AE768" s="2" t="s">
        <v>184</v>
      </c>
      <c r="AF768" s="2" t="s">
        <v>184</v>
      </c>
      <c r="AG768" s="2" t="s">
        <v>183</v>
      </c>
      <c r="AH768" t="s">
        <v>85</v>
      </c>
      <c r="AI768" t="s">
        <v>183</v>
      </c>
      <c r="AJ768" s="1" t="s">
        <v>183</v>
      </c>
    </row>
    <row r="769" spans="1:36" x14ac:dyDescent="0.3">
      <c r="A769" s="3" t="s">
        <v>7</v>
      </c>
      <c r="B769">
        <v>127384</v>
      </c>
      <c r="C769">
        <v>768</v>
      </c>
      <c r="D769" t="s">
        <v>181</v>
      </c>
      <c r="E769" s="2" t="s">
        <v>183</v>
      </c>
      <c r="F769" s="2" t="s">
        <v>184</v>
      </c>
      <c r="G769" s="2" t="s">
        <v>184</v>
      </c>
      <c r="H769" s="3" t="s">
        <v>183</v>
      </c>
      <c r="I769" s="2" t="s">
        <v>16</v>
      </c>
      <c r="J769" s="2" t="s">
        <v>16</v>
      </c>
      <c r="K769" s="8" t="s">
        <v>183</v>
      </c>
      <c r="L769" s="2" t="s">
        <v>60</v>
      </c>
      <c r="M769" s="2"/>
      <c r="N769" t="s">
        <v>187</v>
      </c>
      <c r="O769" s="2" t="s">
        <v>188</v>
      </c>
      <c r="P769" s="128">
        <v>1.0869565217391304E-2</v>
      </c>
      <c r="Q769" s="128" t="s">
        <v>203</v>
      </c>
      <c r="R769" s="7" t="s">
        <v>183</v>
      </c>
      <c r="S769" s="2" t="s">
        <v>183</v>
      </c>
      <c r="T769" s="2" t="s">
        <v>183</v>
      </c>
      <c r="U769">
        <v>36</v>
      </c>
      <c r="V769">
        <v>67</v>
      </c>
      <c r="W769">
        <v>31</v>
      </c>
      <c r="X769" t="s">
        <v>184</v>
      </c>
      <c r="Y769" s="2" t="s">
        <v>183</v>
      </c>
      <c r="Z769" s="2" t="s">
        <v>183</v>
      </c>
      <c r="AA769" s="2" t="s">
        <v>183</v>
      </c>
      <c r="AB769">
        <v>8</v>
      </c>
      <c r="AC769">
        <v>1</v>
      </c>
      <c r="AD769">
        <v>0</v>
      </c>
      <c r="AE769" s="2" t="s">
        <v>183</v>
      </c>
      <c r="AF769" s="2" t="s">
        <v>183</v>
      </c>
      <c r="AG769" s="2" t="s">
        <v>184</v>
      </c>
      <c r="AH769" t="s">
        <v>85</v>
      </c>
      <c r="AI769" s="8" t="s">
        <v>183</v>
      </c>
      <c r="AJ769" s="1" t="s">
        <v>183</v>
      </c>
    </row>
    <row r="770" spans="1:36" x14ac:dyDescent="0.3">
      <c r="A770" s="3" t="s">
        <v>7</v>
      </c>
      <c r="B770">
        <v>127403</v>
      </c>
      <c r="C770">
        <v>769</v>
      </c>
      <c r="D770" t="s">
        <v>182</v>
      </c>
      <c r="E770" s="2" t="s">
        <v>183</v>
      </c>
      <c r="F770" s="2" t="s">
        <v>184</v>
      </c>
      <c r="G770" s="2" t="s">
        <v>184</v>
      </c>
      <c r="H770" s="3" t="s">
        <v>183</v>
      </c>
      <c r="I770" s="2" t="s">
        <v>16</v>
      </c>
      <c r="J770" s="2" t="s">
        <v>14</v>
      </c>
      <c r="K770" s="8" t="s">
        <v>183</v>
      </c>
      <c r="L770" s="2"/>
      <c r="M770" s="2" t="s">
        <v>60</v>
      </c>
      <c r="N770" t="s">
        <v>187</v>
      </c>
      <c r="O770" s="2" t="s">
        <v>189</v>
      </c>
      <c r="P770" s="128">
        <v>1.1071387383231461</v>
      </c>
      <c r="Q770" s="128" t="s">
        <v>203</v>
      </c>
      <c r="R770" s="6" t="s">
        <v>183</v>
      </c>
      <c r="S770" s="2" t="s">
        <v>184</v>
      </c>
      <c r="T770" s="2" t="s">
        <v>183</v>
      </c>
      <c r="U770">
        <v>42</v>
      </c>
      <c r="V770">
        <v>20</v>
      </c>
      <c r="W770">
        <v>20</v>
      </c>
      <c r="X770" t="s">
        <v>183</v>
      </c>
      <c r="Y770" s="2" t="s">
        <v>184</v>
      </c>
      <c r="Z770" s="2" t="s">
        <v>183</v>
      </c>
      <c r="AA770" s="2" t="s">
        <v>184</v>
      </c>
      <c r="AB770">
        <v>6</v>
      </c>
      <c r="AC770">
        <v>3</v>
      </c>
      <c r="AD770">
        <v>0</v>
      </c>
      <c r="AE770" s="2" t="s">
        <v>184</v>
      </c>
      <c r="AF770" s="2" t="s">
        <v>183</v>
      </c>
      <c r="AG770" s="2" t="s">
        <v>184</v>
      </c>
      <c r="AH770" t="s">
        <v>86</v>
      </c>
      <c r="AI770" s="8" t="s">
        <v>183</v>
      </c>
      <c r="AJ770" s="1" t="s">
        <v>184</v>
      </c>
    </row>
    <row r="771" spans="1:36" x14ac:dyDescent="0.3">
      <c r="A771" s="3" t="s">
        <v>7</v>
      </c>
      <c r="B771">
        <v>127404</v>
      </c>
      <c r="C771">
        <v>770</v>
      </c>
      <c r="D771" t="s">
        <v>182</v>
      </c>
      <c r="E771" s="2" t="s">
        <v>184</v>
      </c>
      <c r="F771" s="2" t="s">
        <v>184</v>
      </c>
      <c r="G771" s="2" t="s">
        <v>184</v>
      </c>
      <c r="H771" s="2" t="s">
        <v>183</v>
      </c>
      <c r="I771" s="2" t="s">
        <v>12</v>
      </c>
      <c r="J771" s="2" t="s">
        <v>15</v>
      </c>
      <c r="K771" s="8" t="s">
        <v>183</v>
      </c>
      <c r="L771" s="2"/>
      <c r="M771" s="2" t="s">
        <v>60</v>
      </c>
      <c r="N771" t="s">
        <v>186</v>
      </c>
      <c r="O771" s="3" t="s">
        <v>188</v>
      </c>
      <c r="P771" s="130">
        <v>-1.6818130397073796</v>
      </c>
      <c r="Q771" s="130" t="s">
        <v>203</v>
      </c>
      <c r="R771" s="6" t="s">
        <v>183</v>
      </c>
      <c r="S771" s="2" t="s">
        <v>184</v>
      </c>
      <c r="T771" s="2" t="s">
        <v>184</v>
      </c>
      <c r="U771">
        <v>32</v>
      </c>
      <c r="V771">
        <v>53</v>
      </c>
      <c r="W771">
        <v>24</v>
      </c>
      <c r="X771" t="s">
        <v>184</v>
      </c>
      <c r="Y771" s="2" t="s">
        <v>184</v>
      </c>
      <c r="Z771" s="2" t="s">
        <v>184</v>
      </c>
      <c r="AA771" s="2" t="s">
        <v>184</v>
      </c>
      <c r="AB771">
        <v>0</v>
      </c>
      <c r="AC771">
        <v>0</v>
      </c>
      <c r="AD771">
        <v>0</v>
      </c>
      <c r="AE771" s="2" t="s">
        <v>184</v>
      </c>
      <c r="AF771" s="2" t="s">
        <v>185</v>
      </c>
      <c r="AG771" s="2" t="s">
        <v>185</v>
      </c>
      <c r="AH771" t="s">
        <v>86</v>
      </c>
      <c r="AI771" s="8" t="s">
        <v>183</v>
      </c>
      <c r="AJ771" s="9" t="s">
        <v>184</v>
      </c>
    </row>
    <row r="772" spans="1:36" x14ac:dyDescent="0.3">
      <c r="A772" s="3" t="s">
        <v>7</v>
      </c>
      <c r="B772">
        <v>127405</v>
      </c>
      <c r="C772">
        <v>771</v>
      </c>
      <c r="D772" t="s">
        <v>181</v>
      </c>
      <c r="E772" s="2" t="s">
        <v>184</v>
      </c>
      <c r="F772" s="2" t="s">
        <v>184</v>
      </c>
      <c r="G772" s="2" t="s">
        <v>184</v>
      </c>
      <c r="H772" s="2" t="s">
        <v>183</v>
      </c>
      <c r="I772" s="2" t="s">
        <v>12</v>
      </c>
      <c r="J772" s="2" t="s">
        <v>15</v>
      </c>
      <c r="K772" s="8" t="s">
        <v>184</v>
      </c>
      <c r="L772" s="2"/>
      <c r="M772" s="2" t="s">
        <v>60</v>
      </c>
      <c r="N772" t="s">
        <v>186</v>
      </c>
      <c r="O772" s="3" t="s">
        <v>188</v>
      </c>
      <c r="P772" s="130">
        <v>-0.77680153851955203</v>
      </c>
      <c r="Q772" s="130" t="s">
        <v>203</v>
      </c>
      <c r="R772" s="7" t="s">
        <v>185</v>
      </c>
      <c r="S772" s="2" t="s">
        <v>184</v>
      </c>
      <c r="T772" s="2" t="s">
        <v>184</v>
      </c>
      <c r="U772">
        <v>38</v>
      </c>
      <c r="V772">
        <v>40</v>
      </c>
      <c r="W772">
        <v>14</v>
      </c>
      <c r="X772" t="s">
        <v>184</v>
      </c>
      <c r="Y772" s="2" t="s">
        <v>184</v>
      </c>
      <c r="Z772" s="2" t="s">
        <v>184</v>
      </c>
      <c r="AA772" s="2" t="s">
        <v>184</v>
      </c>
      <c r="AB772">
        <v>12</v>
      </c>
      <c r="AC772">
        <v>4</v>
      </c>
      <c r="AD772">
        <v>0</v>
      </c>
      <c r="AE772" s="2" t="s">
        <v>184</v>
      </c>
      <c r="AF772" s="2" t="s">
        <v>185</v>
      </c>
      <c r="AG772" s="2" t="s">
        <v>184</v>
      </c>
      <c r="AH772" t="s">
        <v>86</v>
      </c>
      <c r="AI772" s="8" t="s">
        <v>183</v>
      </c>
      <c r="AJ772" s="9" t="s">
        <v>184</v>
      </c>
    </row>
    <row r="773" spans="1:36" x14ac:dyDescent="0.3">
      <c r="A773" s="3" t="s">
        <v>7</v>
      </c>
      <c r="B773">
        <v>127406</v>
      </c>
      <c r="C773">
        <v>772</v>
      </c>
      <c r="D773" t="s">
        <v>182</v>
      </c>
      <c r="E773" s="2" t="s">
        <v>183</v>
      </c>
      <c r="F773" s="2" t="s">
        <v>184</v>
      </c>
      <c r="G773" s="2" t="s">
        <v>184</v>
      </c>
      <c r="H773" s="2" t="s">
        <v>183</v>
      </c>
      <c r="I773" s="2" t="s">
        <v>15</v>
      </c>
      <c r="J773" s="2" t="s">
        <v>15</v>
      </c>
      <c r="K773" s="8" t="s">
        <v>183</v>
      </c>
      <c r="L773" s="2" t="s">
        <v>60</v>
      </c>
      <c r="M773" s="2"/>
      <c r="N773" t="s">
        <v>187</v>
      </c>
      <c r="O773" s="3" t="s">
        <v>189</v>
      </c>
      <c r="P773" s="130">
        <v>-0.24643548671008625</v>
      </c>
      <c r="Q773" s="130" t="s">
        <v>203</v>
      </c>
      <c r="R773" s="7" t="s">
        <v>183</v>
      </c>
      <c r="S773" s="2" t="s">
        <v>183</v>
      </c>
      <c r="T773" s="2" t="s">
        <v>184</v>
      </c>
      <c r="U773">
        <v>35</v>
      </c>
      <c r="V773">
        <v>11</v>
      </c>
      <c r="W773">
        <v>14</v>
      </c>
      <c r="X773" t="s">
        <v>184</v>
      </c>
      <c r="Y773" s="2" t="s">
        <v>184</v>
      </c>
      <c r="Z773" s="2" t="s">
        <v>183</v>
      </c>
      <c r="AA773" s="2" t="s">
        <v>183</v>
      </c>
      <c r="AB773">
        <v>11</v>
      </c>
      <c r="AC773">
        <v>2</v>
      </c>
      <c r="AD773">
        <v>0</v>
      </c>
      <c r="AE773" s="2" t="s">
        <v>183</v>
      </c>
      <c r="AF773" s="2" t="s">
        <v>183</v>
      </c>
      <c r="AG773" s="2" t="s">
        <v>183</v>
      </c>
      <c r="AH773" t="s">
        <v>85</v>
      </c>
      <c r="AI773" s="8" t="s">
        <v>183</v>
      </c>
      <c r="AJ773" s="9" t="s">
        <v>183</v>
      </c>
    </row>
    <row r="774" spans="1:36" x14ac:dyDescent="0.3">
      <c r="A774" s="3" t="s">
        <v>7</v>
      </c>
      <c r="B774">
        <v>127407</v>
      </c>
      <c r="C774">
        <v>773</v>
      </c>
      <c r="D774" t="s">
        <v>181</v>
      </c>
      <c r="E774" s="2" t="s">
        <v>184</v>
      </c>
      <c r="F774" s="2" t="s">
        <v>184</v>
      </c>
      <c r="G774" s="2" t="s">
        <v>184</v>
      </c>
      <c r="H774" s="3" t="s">
        <v>183</v>
      </c>
      <c r="I774" s="2" t="s">
        <v>15</v>
      </c>
      <c r="J774" s="2" t="s">
        <v>12</v>
      </c>
      <c r="K774" s="8" t="s">
        <v>183</v>
      </c>
      <c r="L774" s="2" t="s">
        <v>60</v>
      </c>
      <c r="M774" s="2"/>
      <c r="N774" t="s">
        <v>186</v>
      </c>
      <c r="O774" s="3" t="s">
        <v>188</v>
      </c>
      <c r="P774" s="130">
        <v>0.28698522026115658</v>
      </c>
      <c r="Q774" s="130" t="s">
        <v>203</v>
      </c>
      <c r="R774" s="7" t="s">
        <v>185</v>
      </c>
      <c r="S774" s="2" t="s">
        <v>184</v>
      </c>
      <c r="T774" s="2" t="s">
        <v>184</v>
      </c>
      <c r="U774">
        <v>20</v>
      </c>
      <c r="V774">
        <v>0</v>
      </c>
      <c r="W774">
        <v>50</v>
      </c>
      <c r="X774" t="s">
        <v>184</v>
      </c>
      <c r="Y774" s="2" t="s">
        <v>184</v>
      </c>
      <c r="Z774" s="2" t="s">
        <v>184</v>
      </c>
      <c r="AA774" s="2" t="s">
        <v>184</v>
      </c>
      <c r="AB774">
        <v>0</v>
      </c>
      <c r="AC774">
        <v>0</v>
      </c>
      <c r="AD774">
        <v>0</v>
      </c>
      <c r="AE774" s="2" t="s">
        <v>184</v>
      </c>
      <c r="AF774" s="2" t="s">
        <v>184</v>
      </c>
      <c r="AG774" s="2" t="s">
        <v>183</v>
      </c>
      <c r="AH774" t="s">
        <v>86</v>
      </c>
      <c r="AI774" t="s">
        <v>183</v>
      </c>
      <c r="AJ774" s="1" t="s">
        <v>184</v>
      </c>
    </row>
    <row r="775" spans="1:36" x14ac:dyDescent="0.3">
      <c r="A775" s="3" t="s">
        <v>7</v>
      </c>
      <c r="B775">
        <v>127526</v>
      </c>
      <c r="C775">
        <v>774</v>
      </c>
      <c r="D775" t="s">
        <v>181</v>
      </c>
      <c r="E775" s="2" t="s">
        <v>183</v>
      </c>
      <c r="F775" s="2" t="s">
        <v>184</v>
      </c>
      <c r="G775" s="2" t="s">
        <v>184</v>
      </c>
      <c r="H775" s="3" t="s">
        <v>183</v>
      </c>
      <c r="I775" s="2" t="s">
        <v>16</v>
      </c>
      <c r="J775" s="2" t="s">
        <v>13</v>
      </c>
      <c r="K775" s="8" t="s">
        <v>183</v>
      </c>
      <c r="L775" s="2" t="s">
        <v>162</v>
      </c>
      <c r="M775" s="2" t="s">
        <v>60</v>
      </c>
      <c r="N775" t="s">
        <v>186</v>
      </c>
      <c r="O775" s="2" t="s">
        <v>188</v>
      </c>
      <c r="P775" s="128">
        <v>-3.347826086956522</v>
      </c>
      <c r="Q775" s="128" t="s">
        <v>203</v>
      </c>
      <c r="R775" s="7" t="s">
        <v>185</v>
      </c>
      <c r="S775" s="2" t="s">
        <v>183</v>
      </c>
      <c r="T775" s="2" t="s">
        <v>183</v>
      </c>
      <c r="U775">
        <v>27</v>
      </c>
      <c r="V775">
        <v>18</v>
      </c>
      <c r="W775">
        <v>30</v>
      </c>
      <c r="X775" t="s">
        <v>184</v>
      </c>
      <c r="Y775" s="2" t="s">
        <v>184</v>
      </c>
      <c r="Z775" s="2" t="s">
        <v>184</v>
      </c>
      <c r="AA775" s="2" t="s">
        <v>183</v>
      </c>
      <c r="AB775">
        <v>18</v>
      </c>
      <c r="AC775">
        <v>5</v>
      </c>
      <c r="AD775">
        <v>3</v>
      </c>
      <c r="AE775" s="2" t="s">
        <v>184</v>
      </c>
      <c r="AF775" s="2" t="s">
        <v>184</v>
      </c>
      <c r="AG775" s="2" t="s">
        <v>184</v>
      </c>
      <c r="AH775" t="s">
        <v>85</v>
      </c>
      <c r="AI775" s="8" t="s">
        <v>183</v>
      </c>
      <c r="AJ775" s="9" t="s">
        <v>183</v>
      </c>
    </row>
    <row r="776" spans="1:36" hidden="1" x14ac:dyDescent="0.3">
      <c r="A776" s="3" t="s">
        <v>7</v>
      </c>
      <c r="B776">
        <v>127545</v>
      </c>
      <c r="C776">
        <v>775</v>
      </c>
      <c r="D776" t="s">
        <v>181</v>
      </c>
      <c r="E776" s="2" t="s">
        <v>184</v>
      </c>
      <c r="F776" s="2" t="s">
        <v>184</v>
      </c>
      <c r="G776" s="2" t="s">
        <v>183</v>
      </c>
      <c r="H776" s="2" t="s">
        <v>183</v>
      </c>
      <c r="I776" s="2" t="s">
        <v>16</v>
      </c>
      <c r="J776" s="2" t="s">
        <v>17</v>
      </c>
      <c r="K776" s="8" t="s">
        <v>183</v>
      </c>
      <c r="L776" s="2" t="s">
        <v>162</v>
      </c>
      <c r="M776" s="2" t="s">
        <v>60</v>
      </c>
      <c r="N776" t="s">
        <v>186</v>
      </c>
      <c r="O776" s="3" t="s">
        <v>188</v>
      </c>
      <c r="P776" s="130">
        <v>-2.2757851843309114</v>
      </c>
      <c r="Q776" s="130" t="s">
        <v>201</v>
      </c>
      <c r="R776" s="6" t="s">
        <v>183</v>
      </c>
      <c r="S776" s="2" t="s">
        <v>184</v>
      </c>
      <c r="T776" s="2" t="s">
        <v>183</v>
      </c>
      <c r="U776">
        <v>39</v>
      </c>
      <c r="V776">
        <v>10</v>
      </c>
      <c r="W776">
        <v>12</v>
      </c>
      <c r="X776" t="s">
        <v>183</v>
      </c>
      <c r="Y776" s="2" t="s">
        <v>184</v>
      </c>
      <c r="Z776" s="2" t="s">
        <v>184</v>
      </c>
      <c r="AA776" s="2" t="s">
        <v>184</v>
      </c>
      <c r="AB776">
        <v>8</v>
      </c>
      <c r="AC776">
        <v>0</v>
      </c>
      <c r="AD776">
        <v>0</v>
      </c>
      <c r="AE776" s="2" t="s">
        <v>183</v>
      </c>
      <c r="AF776" s="2" t="s">
        <v>184</v>
      </c>
      <c r="AG776" s="2" t="s">
        <v>183</v>
      </c>
      <c r="AH776" t="s">
        <v>86</v>
      </c>
      <c r="AI776" s="8" t="s">
        <v>183</v>
      </c>
      <c r="AJ776" s="1" t="s">
        <v>184</v>
      </c>
    </row>
    <row r="777" spans="1:36" hidden="1" x14ac:dyDescent="0.3">
      <c r="A777" s="3" t="s">
        <v>7</v>
      </c>
      <c r="B777">
        <v>127557</v>
      </c>
      <c r="C777">
        <v>776</v>
      </c>
      <c r="D777" t="s">
        <v>181</v>
      </c>
      <c r="E777" s="2" t="s">
        <v>183</v>
      </c>
      <c r="F777" s="2" t="s">
        <v>183</v>
      </c>
      <c r="G777" s="2" t="s">
        <v>184</v>
      </c>
      <c r="H777" s="3" t="s">
        <v>183</v>
      </c>
      <c r="I777" s="2" t="s">
        <v>12</v>
      </c>
      <c r="J777" s="2" t="s">
        <v>16</v>
      </c>
      <c r="K777" s="8" t="s">
        <v>183</v>
      </c>
      <c r="L777" s="2" t="s">
        <v>60</v>
      </c>
      <c r="M777" s="2"/>
      <c r="N777" t="s">
        <v>187</v>
      </c>
      <c r="O777" s="2" t="s">
        <v>188</v>
      </c>
      <c r="P777" s="128">
        <v>-0.57725374600835178</v>
      </c>
      <c r="Q777" s="128" t="s">
        <v>201</v>
      </c>
      <c r="R777" s="6" t="s">
        <v>183</v>
      </c>
      <c r="S777" s="2" t="s">
        <v>183</v>
      </c>
      <c r="T777" s="2" t="s">
        <v>184</v>
      </c>
      <c r="U777">
        <v>45</v>
      </c>
      <c r="V777">
        <v>14</v>
      </c>
      <c r="W777">
        <v>32</v>
      </c>
      <c r="X777" t="s">
        <v>183</v>
      </c>
      <c r="Y777" s="2" t="s">
        <v>184</v>
      </c>
      <c r="Z777" s="2" t="s">
        <v>184</v>
      </c>
      <c r="AA777" s="2" t="s">
        <v>183</v>
      </c>
      <c r="AB777">
        <v>11</v>
      </c>
      <c r="AC777">
        <v>3</v>
      </c>
      <c r="AD777">
        <v>0</v>
      </c>
      <c r="AE777" s="2" t="s">
        <v>184</v>
      </c>
      <c r="AF777" s="2" t="s">
        <v>184</v>
      </c>
      <c r="AG777" s="2" t="s">
        <v>185</v>
      </c>
      <c r="AH777" t="s">
        <v>87</v>
      </c>
      <c r="AI777" s="8" t="s">
        <v>183</v>
      </c>
      <c r="AJ777" s="1" t="s">
        <v>184</v>
      </c>
    </row>
    <row r="778" spans="1:36" x14ac:dyDescent="0.3">
      <c r="A778" s="3" t="s">
        <v>7</v>
      </c>
      <c r="B778">
        <v>127563</v>
      </c>
      <c r="C778">
        <v>777</v>
      </c>
      <c r="D778" t="s">
        <v>182</v>
      </c>
      <c r="E778" s="2" t="s">
        <v>183</v>
      </c>
      <c r="F778" s="2" t="s">
        <v>184</v>
      </c>
      <c r="G778" s="2" t="s">
        <v>184</v>
      </c>
      <c r="H778" s="3" t="s">
        <v>183</v>
      </c>
      <c r="I778" s="2" t="s">
        <v>16</v>
      </c>
      <c r="J778" s="2" t="s">
        <v>16</v>
      </c>
      <c r="K778" s="8" t="s">
        <v>183</v>
      </c>
      <c r="L778" s="2" t="s">
        <v>60</v>
      </c>
      <c r="M778" s="2"/>
      <c r="N778" t="s">
        <v>186</v>
      </c>
      <c r="O778" s="3" t="s">
        <v>188</v>
      </c>
      <c r="P778" s="130">
        <v>-1.7487124206491793</v>
      </c>
      <c r="Q778" s="130" t="s">
        <v>203</v>
      </c>
      <c r="R778" s="7" t="s">
        <v>184</v>
      </c>
      <c r="S778" s="2" t="s">
        <v>184</v>
      </c>
      <c r="T778" s="2" t="s">
        <v>183</v>
      </c>
      <c r="U778">
        <v>42</v>
      </c>
      <c r="V778">
        <v>0</v>
      </c>
      <c r="W778">
        <v>35</v>
      </c>
      <c r="X778" t="s">
        <v>184</v>
      </c>
      <c r="Y778" s="2" t="s">
        <v>184</v>
      </c>
      <c r="Z778" s="2" t="s">
        <v>183</v>
      </c>
      <c r="AA778" s="2" t="s">
        <v>184</v>
      </c>
      <c r="AB778">
        <v>30</v>
      </c>
      <c r="AC778">
        <v>9</v>
      </c>
      <c r="AD778">
        <v>4</v>
      </c>
      <c r="AE778" s="2" t="s">
        <v>184</v>
      </c>
      <c r="AF778" s="2" t="s">
        <v>184</v>
      </c>
      <c r="AG778" s="2" t="s">
        <v>183</v>
      </c>
      <c r="AH778" t="s">
        <v>86</v>
      </c>
      <c r="AI778" s="8" t="s">
        <v>183</v>
      </c>
      <c r="AJ778" s="9" t="s">
        <v>183</v>
      </c>
    </row>
    <row r="779" spans="1:36" x14ac:dyDescent="0.3">
      <c r="A779" s="3" t="s">
        <v>7</v>
      </c>
      <c r="B779">
        <v>127566</v>
      </c>
      <c r="C779">
        <v>778</v>
      </c>
      <c r="D779" t="s">
        <v>181</v>
      </c>
      <c r="E779" s="2" t="s">
        <v>184</v>
      </c>
      <c r="F779" s="2" t="s">
        <v>184</v>
      </c>
      <c r="G779" s="2" t="s">
        <v>184</v>
      </c>
      <c r="H779" s="2" t="s">
        <v>183</v>
      </c>
      <c r="I779" s="2" t="s">
        <v>13</v>
      </c>
      <c r="J779" s="2" t="s">
        <v>16</v>
      </c>
      <c r="K779" s="8" t="s">
        <v>183</v>
      </c>
      <c r="L779" s="2" t="s">
        <v>60</v>
      </c>
      <c r="M779" s="2"/>
      <c r="N779" t="s">
        <v>186</v>
      </c>
      <c r="O779" s="3" t="s">
        <v>188</v>
      </c>
      <c r="P779" s="130">
        <v>1.1947284148294126</v>
      </c>
      <c r="Q779" s="130" t="s">
        <v>203</v>
      </c>
      <c r="R779" s="7" t="s">
        <v>184</v>
      </c>
      <c r="S779" s="2" t="s">
        <v>184</v>
      </c>
      <c r="T779" s="2" t="s">
        <v>184</v>
      </c>
      <c r="U779">
        <v>28</v>
      </c>
      <c r="V779">
        <v>6</v>
      </c>
      <c r="W779">
        <v>13</v>
      </c>
      <c r="X779" t="s">
        <v>184</v>
      </c>
      <c r="Y779" s="2" t="s">
        <v>184</v>
      </c>
      <c r="Z779" s="2" t="s">
        <v>183</v>
      </c>
      <c r="AA779" s="2" t="s">
        <v>184</v>
      </c>
      <c r="AB779">
        <v>10</v>
      </c>
      <c r="AC779">
        <v>3</v>
      </c>
      <c r="AD779">
        <v>0</v>
      </c>
      <c r="AE779" s="2" t="s">
        <v>184</v>
      </c>
      <c r="AF779" s="2" t="s">
        <v>184</v>
      </c>
      <c r="AG779" s="2" t="s">
        <v>185</v>
      </c>
      <c r="AH779" t="s">
        <v>86</v>
      </c>
      <c r="AI779" s="8" t="s">
        <v>183</v>
      </c>
      <c r="AJ779" s="1" t="s">
        <v>183</v>
      </c>
    </row>
    <row r="780" spans="1:36" x14ac:dyDescent="0.3">
      <c r="A780" s="3" t="s">
        <v>7</v>
      </c>
      <c r="B780">
        <v>127596</v>
      </c>
      <c r="C780">
        <v>779</v>
      </c>
      <c r="D780" t="s">
        <v>181</v>
      </c>
      <c r="E780" s="2" t="s">
        <v>183</v>
      </c>
      <c r="F780" s="2" t="s">
        <v>184</v>
      </c>
      <c r="G780" s="2" t="s">
        <v>184</v>
      </c>
      <c r="H780" s="3" t="s">
        <v>183</v>
      </c>
      <c r="I780" s="2" t="s">
        <v>15</v>
      </c>
      <c r="J780" s="2" t="s">
        <v>16</v>
      </c>
      <c r="K780" s="8" t="s">
        <v>183</v>
      </c>
      <c r="L780" s="2"/>
      <c r="M780" s="2" t="s">
        <v>60</v>
      </c>
      <c r="N780" t="s">
        <v>187</v>
      </c>
      <c r="O780" s="2" t="s">
        <v>189</v>
      </c>
      <c r="P780" s="128">
        <v>-1.1648892534864643</v>
      </c>
      <c r="Q780" s="128" t="s">
        <v>203</v>
      </c>
      <c r="R780" s="6" t="s">
        <v>183</v>
      </c>
      <c r="S780" s="2" t="s">
        <v>183</v>
      </c>
      <c r="T780" s="2" t="s">
        <v>184</v>
      </c>
      <c r="U780">
        <v>26</v>
      </c>
      <c r="V780">
        <v>18</v>
      </c>
      <c r="W780">
        <v>2</v>
      </c>
      <c r="X780" t="s">
        <v>183</v>
      </c>
      <c r="Y780" s="2" t="s">
        <v>183</v>
      </c>
      <c r="Z780" s="2" t="s">
        <v>183</v>
      </c>
      <c r="AA780" s="2" t="s">
        <v>183</v>
      </c>
      <c r="AB780">
        <v>2</v>
      </c>
      <c r="AC780">
        <v>1</v>
      </c>
      <c r="AD780">
        <v>0</v>
      </c>
      <c r="AE780" s="2" t="s">
        <v>184</v>
      </c>
      <c r="AF780" s="2" t="s">
        <v>183</v>
      </c>
      <c r="AG780" s="2" t="s">
        <v>184</v>
      </c>
      <c r="AH780" t="s">
        <v>86</v>
      </c>
      <c r="AI780" s="8" t="s">
        <v>183</v>
      </c>
      <c r="AJ780" s="1" t="s">
        <v>183</v>
      </c>
    </row>
    <row r="781" spans="1:36" x14ac:dyDescent="0.3">
      <c r="A781" s="3" t="s">
        <v>7</v>
      </c>
      <c r="B781">
        <v>127613</v>
      </c>
      <c r="C781">
        <v>780</v>
      </c>
      <c r="D781" t="s">
        <v>181</v>
      </c>
      <c r="E781" s="2" t="s">
        <v>184</v>
      </c>
      <c r="F781" s="2" t="s">
        <v>184</v>
      </c>
      <c r="G781" s="2" t="s">
        <v>184</v>
      </c>
      <c r="H781" s="3" t="s">
        <v>183</v>
      </c>
      <c r="I781" s="2" t="s">
        <v>15</v>
      </c>
      <c r="J781" s="2" t="s">
        <v>13</v>
      </c>
      <c r="K781" s="8" t="s">
        <v>183</v>
      </c>
      <c r="L781" s="2"/>
      <c r="M781" s="2" t="s">
        <v>61</v>
      </c>
      <c r="N781" t="s">
        <v>187</v>
      </c>
      <c r="O781" s="3" t="s">
        <v>189</v>
      </c>
      <c r="P781" s="130">
        <v>1.189213755491592</v>
      </c>
      <c r="Q781" s="130" t="s">
        <v>203</v>
      </c>
      <c r="R781" s="6" t="s">
        <v>185</v>
      </c>
      <c r="S781" s="2" t="s">
        <v>184</v>
      </c>
      <c r="T781" s="2" t="s">
        <v>184</v>
      </c>
      <c r="U781">
        <v>20</v>
      </c>
      <c r="V781">
        <v>0</v>
      </c>
      <c r="W781">
        <v>0</v>
      </c>
      <c r="X781" t="s">
        <v>184</v>
      </c>
      <c r="Y781" s="2" t="s">
        <v>184</v>
      </c>
      <c r="Z781" s="2" t="s">
        <v>183</v>
      </c>
      <c r="AA781" s="2" t="s">
        <v>183</v>
      </c>
      <c r="AB781">
        <v>2</v>
      </c>
      <c r="AC781">
        <v>0</v>
      </c>
      <c r="AD781">
        <v>0</v>
      </c>
      <c r="AE781" s="2" t="s">
        <v>183</v>
      </c>
      <c r="AF781" s="2" t="s">
        <v>183</v>
      </c>
      <c r="AG781" s="2" t="s">
        <v>185</v>
      </c>
      <c r="AH781" t="s">
        <v>86</v>
      </c>
      <c r="AI781" s="8" t="s">
        <v>183</v>
      </c>
      <c r="AJ781" s="9" t="s">
        <v>184</v>
      </c>
    </row>
    <row r="782" spans="1:36" x14ac:dyDescent="0.3">
      <c r="A782" s="3" t="s">
        <v>7</v>
      </c>
      <c r="B782">
        <v>127696</v>
      </c>
      <c r="C782">
        <v>781</v>
      </c>
      <c r="D782" t="s">
        <v>182</v>
      </c>
      <c r="E782" s="2" t="s">
        <v>184</v>
      </c>
      <c r="F782" s="2" t="s">
        <v>184</v>
      </c>
      <c r="G782" s="2" t="s">
        <v>184</v>
      </c>
      <c r="H782" s="3" t="s">
        <v>183</v>
      </c>
      <c r="I782" s="2" t="s">
        <v>13</v>
      </c>
      <c r="J782" s="2" t="s">
        <v>13</v>
      </c>
      <c r="K782" s="8" t="s">
        <v>183</v>
      </c>
      <c r="L782" s="2" t="s">
        <v>162</v>
      </c>
      <c r="M782" s="2" t="s">
        <v>60</v>
      </c>
      <c r="N782" t="s">
        <v>186</v>
      </c>
      <c r="O782" s="2" t="s">
        <v>189</v>
      </c>
      <c r="P782" s="128">
        <v>-3.1503656674435425</v>
      </c>
      <c r="Q782" s="128" t="s">
        <v>203</v>
      </c>
      <c r="R782" s="6" t="s">
        <v>185</v>
      </c>
      <c r="S782" s="2" t="s">
        <v>184</v>
      </c>
      <c r="T782" s="2" t="s">
        <v>184</v>
      </c>
      <c r="U782">
        <v>44</v>
      </c>
      <c r="V782">
        <v>29</v>
      </c>
      <c r="W782">
        <v>16</v>
      </c>
      <c r="X782" t="s">
        <v>184</v>
      </c>
      <c r="Y782" s="2" t="s">
        <v>184</v>
      </c>
      <c r="Z782" s="2" t="s">
        <v>184</v>
      </c>
      <c r="AA782" s="2" t="s">
        <v>183</v>
      </c>
      <c r="AB782">
        <v>9</v>
      </c>
      <c r="AC782">
        <v>2</v>
      </c>
      <c r="AD782">
        <v>0</v>
      </c>
      <c r="AE782" s="2" t="s">
        <v>183</v>
      </c>
      <c r="AF782" s="2" t="s">
        <v>184</v>
      </c>
      <c r="AG782" s="2" t="s">
        <v>185</v>
      </c>
      <c r="AH782" t="s">
        <v>86</v>
      </c>
      <c r="AI782" s="8" t="s">
        <v>183</v>
      </c>
      <c r="AJ782" s="9" t="s">
        <v>183</v>
      </c>
    </row>
    <row r="783" spans="1:36" x14ac:dyDescent="0.3">
      <c r="A783" s="3" t="s">
        <v>7</v>
      </c>
      <c r="B783">
        <v>127701</v>
      </c>
      <c r="C783">
        <v>782</v>
      </c>
      <c r="D783" t="s">
        <v>181</v>
      </c>
      <c r="E783" s="2" t="s">
        <v>184</v>
      </c>
      <c r="F783" s="2" t="s">
        <v>184</v>
      </c>
      <c r="G783" s="2" t="s">
        <v>184</v>
      </c>
      <c r="H783" s="3" t="s">
        <v>183</v>
      </c>
      <c r="I783" s="2" t="s">
        <v>13</v>
      </c>
      <c r="J783" s="2" t="s">
        <v>15</v>
      </c>
      <c r="K783" s="8" t="s">
        <v>183</v>
      </c>
      <c r="L783" s="2" t="s">
        <v>60</v>
      </c>
      <c r="M783" s="2"/>
      <c r="N783" t="s">
        <v>187</v>
      </c>
      <c r="O783" s="3" t="s">
        <v>189</v>
      </c>
      <c r="P783" s="130">
        <v>-0.80430988694134609</v>
      </c>
      <c r="Q783" s="130" t="s">
        <v>203</v>
      </c>
      <c r="R783" s="7" t="s">
        <v>183</v>
      </c>
      <c r="S783" s="2" t="s">
        <v>183</v>
      </c>
      <c r="T783" s="2" t="s">
        <v>184</v>
      </c>
      <c r="U783">
        <v>53</v>
      </c>
      <c r="V783">
        <v>10</v>
      </c>
      <c r="W783">
        <v>19</v>
      </c>
      <c r="X783" t="s">
        <v>184</v>
      </c>
      <c r="Y783" s="2" t="s">
        <v>184</v>
      </c>
      <c r="Z783" s="2" t="s">
        <v>183</v>
      </c>
      <c r="AA783" s="2" t="s">
        <v>183</v>
      </c>
      <c r="AB783">
        <v>0</v>
      </c>
      <c r="AC783">
        <v>0</v>
      </c>
      <c r="AD783">
        <v>0</v>
      </c>
      <c r="AE783" s="2" t="s">
        <v>184</v>
      </c>
      <c r="AF783" s="2" t="s">
        <v>184</v>
      </c>
      <c r="AG783" s="2" t="s">
        <v>185</v>
      </c>
      <c r="AH783" t="s">
        <v>83</v>
      </c>
      <c r="AI783" s="8" t="s">
        <v>183</v>
      </c>
      <c r="AJ783" s="9" t="s">
        <v>183</v>
      </c>
    </row>
    <row r="784" spans="1:36" x14ac:dyDescent="0.3">
      <c r="A784" s="2" t="s">
        <v>8</v>
      </c>
      <c r="B784">
        <v>127705</v>
      </c>
      <c r="C784">
        <v>783</v>
      </c>
      <c r="D784" t="s">
        <v>182</v>
      </c>
      <c r="E784" s="2" t="s">
        <v>184</v>
      </c>
      <c r="F784" s="2" t="s">
        <v>184</v>
      </c>
      <c r="G784" s="2" t="s">
        <v>184</v>
      </c>
      <c r="H784" s="3" t="s">
        <v>183</v>
      </c>
      <c r="I784" s="2" t="s">
        <v>16</v>
      </c>
      <c r="J784" s="2" t="s">
        <v>12</v>
      </c>
      <c r="K784" s="8" t="s">
        <v>183</v>
      </c>
      <c r="L784" s="2" t="s">
        <v>61</v>
      </c>
      <c r="M784" s="2"/>
      <c r="N784" t="s">
        <v>186</v>
      </c>
      <c r="O784" s="3" t="s">
        <v>189</v>
      </c>
      <c r="P784" s="130">
        <v>2.5042471528345813</v>
      </c>
      <c r="Q784" s="130" t="s">
        <v>203</v>
      </c>
      <c r="R784" s="7" t="s">
        <v>185</v>
      </c>
      <c r="S784" s="2" t="s">
        <v>184</v>
      </c>
      <c r="T784" s="2" t="s">
        <v>183</v>
      </c>
      <c r="U784">
        <v>15</v>
      </c>
      <c r="V784">
        <v>0</v>
      </c>
      <c r="W784">
        <v>33</v>
      </c>
      <c r="X784" t="s">
        <v>184</v>
      </c>
      <c r="Y784" s="2" t="s">
        <v>184</v>
      </c>
      <c r="Z784" s="2" t="s">
        <v>184</v>
      </c>
      <c r="AA784" s="2" t="s">
        <v>184</v>
      </c>
      <c r="AB784">
        <v>3</v>
      </c>
      <c r="AC784">
        <v>0</v>
      </c>
      <c r="AD784">
        <v>0</v>
      </c>
      <c r="AE784" s="2" t="s">
        <v>184</v>
      </c>
      <c r="AF784" s="2" t="s">
        <v>184</v>
      </c>
      <c r="AG784" s="2" t="s">
        <v>183</v>
      </c>
      <c r="AH784" t="s">
        <v>86</v>
      </c>
      <c r="AI784" s="8" t="s">
        <v>183</v>
      </c>
      <c r="AJ784" s="1" t="s">
        <v>183</v>
      </c>
    </row>
    <row r="785" spans="1:36" x14ac:dyDescent="0.3">
      <c r="A785" s="3" t="s">
        <v>7</v>
      </c>
      <c r="B785">
        <v>127724</v>
      </c>
      <c r="C785">
        <v>784</v>
      </c>
      <c r="D785" t="s">
        <v>182</v>
      </c>
      <c r="E785" s="2" t="s">
        <v>184</v>
      </c>
      <c r="F785" s="2" t="s">
        <v>184</v>
      </c>
      <c r="G785" s="2" t="s">
        <v>184</v>
      </c>
      <c r="H785" s="3" t="s">
        <v>184</v>
      </c>
      <c r="I785" s="2" t="s">
        <v>12</v>
      </c>
      <c r="J785" s="2" t="s">
        <v>16</v>
      </c>
      <c r="K785" s="8" t="s">
        <v>183</v>
      </c>
      <c r="L785" s="2" t="s">
        <v>60</v>
      </c>
      <c r="M785" s="2"/>
      <c r="N785" t="s">
        <v>187</v>
      </c>
      <c r="O785" s="3" t="s">
        <v>188</v>
      </c>
      <c r="P785" s="130">
        <v>-0.89838121874735144</v>
      </c>
      <c r="Q785" s="130" t="s">
        <v>203</v>
      </c>
      <c r="R785" s="7" t="s">
        <v>185</v>
      </c>
      <c r="S785" s="2" t="s">
        <v>184</v>
      </c>
      <c r="T785" s="2" t="s">
        <v>184</v>
      </c>
      <c r="U785">
        <v>47</v>
      </c>
      <c r="V785">
        <v>11</v>
      </c>
      <c r="W785">
        <v>44</v>
      </c>
      <c r="X785" t="s">
        <v>184</v>
      </c>
      <c r="Y785" s="2" t="s">
        <v>184</v>
      </c>
      <c r="Z785" s="2" t="s">
        <v>184</v>
      </c>
      <c r="AA785" s="2" t="s">
        <v>184</v>
      </c>
      <c r="AB785">
        <v>9</v>
      </c>
      <c r="AC785">
        <v>0</v>
      </c>
      <c r="AD785">
        <v>0</v>
      </c>
      <c r="AE785" s="2" t="s">
        <v>184</v>
      </c>
      <c r="AF785" s="2" t="s">
        <v>184</v>
      </c>
      <c r="AG785" s="2" t="s">
        <v>185</v>
      </c>
      <c r="AH785" t="s">
        <v>85</v>
      </c>
      <c r="AI785" s="8" t="s">
        <v>183</v>
      </c>
      <c r="AJ785" s="9" t="s">
        <v>184</v>
      </c>
    </row>
    <row r="786" spans="1:36" x14ac:dyDescent="0.3">
      <c r="A786" s="2" t="s">
        <v>8</v>
      </c>
      <c r="B786">
        <v>127736</v>
      </c>
      <c r="C786">
        <v>785</v>
      </c>
      <c r="D786" t="s">
        <v>181</v>
      </c>
      <c r="E786" s="2" t="s">
        <v>184</v>
      </c>
      <c r="F786" s="2" t="s">
        <v>184</v>
      </c>
      <c r="G786" s="2" t="s">
        <v>184</v>
      </c>
      <c r="H786" s="3" t="s">
        <v>183</v>
      </c>
      <c r="I786" s="2" t="s">
        <v>16</v>
      </c>
      <c r="J786" s="2" t="s">
        <v>12</v>
      </c>
      <c r="K786" s="8" t="s">
        <v>183</v>
      </c>
      <c r="L786" s="2"/>
      <c r="M786" s="2" t="s">
        <v>60</v>
      </c>
      <c r="N786" t="s">
        <v>186</v>
      </c>
      <c r="O786" s="2" t="s">
        <v>189</v>
      </c>
      <c r="P786" s="128">
        <v>-0.27645136969087708</v>
      </c>
      <c r="Q786" s="128" t="s">
        <v>203</v>
      </c>
      <c r="R786" s="6" t="s">
        <v>183</v>
      </c>
      <c r="S786" s="2" t="s">
        <v>183</v>
      </c>
      <c r="T786" s="2" t="s">
        <v>184</v>
      </c>
      <c r="U786">
        <v>12</v>
      </c>
      <c r="V786">
        <v>0</v>
      </c>
      <c r="W786">
        <v>5</v>
      </c>
      <c r="X786" t="s">
        <v>184</v>
      </c>
      <c r="Y786" s="2" t="s">
        <v>184</v>
      </c>
      <c r="Z786" s="2" t="s">
        <v>183</v>
      </c>
      <c r="AA786" s="2" t="s">
        <v>184</v>
      </c>
      <c r="AB786">
        <v>2</v>
      </c>
      <c r="AC786">
        <v>0</v>
      </c>
      <c r="AD786">
        <v>0</v>
      </c>
      <c r="AE786" s="2" t="s">
        <v>184</v>
      </c>
      <c r="AF786" s="2" t="s">
        <v>184</v>
      </c>
      <c r="AG786" s="2" t="s">
        <v>183</v>
      </c>
      <c r="AH786" t="s">
        <v>86</v>
      </c>
      <c r="AI786" s="8" t="s">
        <v>183</v>
      </c>
      <c r="AJ786" s="1" t="s">
        <v>183</v>
      </c>
    </row>
    <row r="787" spans="1:36" x14ac:dyDescent="0.3">
      <c r="A787" s="2" t="s">
        <v>8</v>
      </c>
      <c r="B787">
        <v>127796</v>
      </c>
      <c r="C787">
        <v>786</v>
      </c>
      <c r="D787" t="s">
        <v>181</v>
      </c>
      <c r="E787" s="2" t="s">
        <v>184</v>
      </c>
      <c r="F787" s="2" t="s">
        <v>184</v>
      </c>
      <c r="G787" s="2" t="s">
        <v>184</v>
      </c>
      <c r="H787" s="3" t="s">
        <v>183</v>
      </c>
      <c r="I787" s="2" t="s">
        <v>13</v>
      </c>
      <c r="J787" s="2" t="s">
        <v>12</v>
      </c>
      <c r="K787" s="8" t="s">
        <v>183</v>
      </c>
      <c r="L787" s="2" t="s">
        <v>60</v>
      </c>
      <c r="M787" s="2"/>
      <c r="N787" t="s">
        <v>186</v>
      </c>
      <c r="O787" s="3" t="s">
        <v>189</v>
      </c>
      <c r="P787" s="130">
        <v>-0.38986354775828458</v>
      </c>
      <c r="Q787" s="130" t="s">
        <v>203</v>
      </c>
      <c r="R787" s="7" t="s">
        <v>184</v>
      </c>
      <c r="S787" s="2" t="s">
        <v>184</v>
      </c>
      <c r="T787" s="2" t="s">
        <v>184</v>
      </c>
      <c r="U787">
        <v>28</v>
      </c>
      <c r="V787">
        <v>0</v>
      </c>
      <c r="W787">
        <v>70</v>
      </c>
      <c r="X787" t="s">
        <v>184</v>
      </c>
      <c r="Y787" s="2" t="s">
        <v>184</v>
      </c>
      <c r="Z787" s="2" t="s">
        <v>184</v>
      </c>
      <c r="AA787" s="2" t="s">
        <v>184</v>
      </c>
      <c r="AB787">
        <v>27</v>
      </c>
      <c r="AC787">
        <v>5</v>
      </c>
      <c r="AD787">
        <v>1</v>
      </c>
      <c r="AE787" s="2" t="s">
        <v>184</v>
      </c>
      <c r="AF787" s="2" t="s">
        <v>184</v>
      </c>
      <c r="AG787" s="2" t="s">
        <v>183</v>
      </c>
      <c r="AH787" t="s">
        <v>85</v>
      </c>
      <c r="AI787" s="8" t="s">
        <v>183</v>
      </c>
      <c r="AJ787" s="1" t="s">
        <v>183</v>
      </c>
    </row>
    <row r="788" spans="1:36" hidden="1" x14ac:dyDescent="0.3">
      <c r="A788" s="3" t="s">
        <v>7</v>
      </c>
      <c r="B788">
        <v>127800</v>
      </c>
      <c r="C788">
        <v>787</v>
      </c>
      <c r="D788" t="s">
        <v>181</v>
      </c>
      <c r="E788" s="2" t="s">
        <v>184</v>
      </c>
      <c r="F788" s="2" t="s">
        <v>184</v>
      </c>
      <c r="G788" s="2" t="s">
        <v>183</v>
      </c>
      <c r="H788" s="3" t="s">
        <v>183</v>
      </c>
      <c r="I788" s="2" t="s">
        <v>15</v>
      </c>
      <c r="J788" s="2" t="s">
        <v>14</v>
      </c>
      <c r="K788" s="8" t="s">
        <v>183</v>
      </c>
      <c r="L788" s="2" t="s">
        <v>60</v>
      </c>
      <c r="M788" s="2"/>
      <c r="N788" t="s">
        <v>186</v>
      </c>
      <c r="O788" s="2" t="s">
        <v>188</v>
      </c>
      <c r="P788" s="128">
        <v>-0.16239757879973427</v>
      </c>
      <c r="Q788" s="128" t="s">
        <v>201</v>
      </c>
      <c r="R788" s="7" t="s">
        <v>184</v>
      </c>
      <c r="S788" s="2" t="s">
        <v>184</v>
      </c>
      <c r="T788" s="2" t="s">
        <v>184</v>
      </c>
      <c r="U788">
        <v>0</v>
      </c>
      <c r="V788">
        <v>0</v>
      </c>
      <c r="W788">
        <v>6</v>
      </c>
      <c r="X788" t="s">
        <v>184</v>
      </c>
      <c r="Y788" s="2" t="s">
        <v>184</v>
      </c>
      <c r="Z788" s="2" t="s">
        <v>184</v>
      </c>
      <c r="AA788" s="2" t="s">
        <v>183</v>
      </c>
      <c r="AB788">
        <v>7</v>
      </c>
      <c r="AC788">
        <v>5</v>
      </c>
      <c r="AD788">
        <v>3</v>
      </c>
      <c r="AE788" s="2" t="s">
        <v>183</v>
      </c>
      <c r="AF788" s="2" t="s">
        <v>185</v>
      </c>
      <c r="AG788" s="2" t="s">
        <v>185</v>
      </c>
      <c r="AH788" t="s">
        <v>86</v>
      </c>
      <c r="AI788" t="s">
        <v>184</v>
      </c>
      <c r="AJ788" s="1" t="s">
        <v>184</v>
      </c>
    </row>
    <row r="789" spans="1:36" x14ac:dyDescent="0.3">
      <c r="A789" s="3" t="s">
        <v>7</v>
      </c>
      <c r="B789">
        <v>127801</v>
      </c>
      <c r="C789">
        <v>788</v>
      </c>
      <c r="D789" t="s">
        <v>182</v>
      </c>
      <c r="E789" s="2" t="s">
        <v>184</v>
      </c>
      <c r="F789" s="2" t="s">
        <v>184</v>
      </c>
      <c r="G789" s="2" t="s">
        <v>183</v>
      </c>
      <c r="H789" s="3" t="s">
        <v>184</v>
      </c>
      <c r="I789" s="2" t="s">
        <v>16</v>
      </c>
      <c r="J789" s="2" t="s">
        <v>14</v>
      </c>
      <c r="K789" s="8" t="s">
        <v>183</v>
      </c>
      <c r="L789" s="2" t="s">
        <v>60</v>
      </c>
      <c r="M789" s="2"/>
      <c r="N789" t="s">
        <v>187</v>
      </c>
      <c r="O789" s="2" t="s">
        <v>189</v>
      </c>
      <c r="P789" s="128">
        <v>0.33003300330033003</v>
      </c>
      <c r="Q789" s="128" t="s">
        <v>203</v>
      </c>
      <c r="R789" s="7" t="s">
        <v>183</v>
      </c>
      <c r="S789" s="2" t="s">
        <v>184</v>
      </c>
      <c r="T789" s="2" t="s">
        <v>184</v>
      </c>
      <c r="U789">
        <v>0</v>
      </c>
      <c r="V789">
        <v>0</v>
      </c>
      <c r="W789">
        <v>29</v>
      </c>
      <c r="X789" t="s">
        <v>184</v>
      </c>
      <c r="Y789" s="2" t="s">
        <v>183</v>
      </c>
      <c r="Z789" s="2" t="s">
        <v>184</v>
      </c>
      <c r="AA789" s="2" t="s">
        <v>184</v>
      </c>
      <c r="AB789">
        <v>17</v>
      </c>
      <c r="AC789">
        <v>25</v>
      </c>
      <c r="AD789">
        <v>12</v>
      </c>
      <c r="AE789" s="2" t="s">
        <v>184</v>
      </c>
      <c r="AF789" s="2" t="s">
        <v>185</v>
      </c>
      <c r="AG789" s="2" t="s">
        <v>185</v>
      </c>
      <c r="AH789" t="s">
        <v>84</v>
      </c>
      <c r="AI789" t="s">
        <v>184</v>
      </c>
      <c r="AJ789" s="1" t="s">
        <v>184</v>
      </c>
    </row>
    <row r="790" spans="1:36" hidden="1" x14ac:dyDescent="0.3">
      <c r="A790" s="3" t="s">
        <v>7</v>
      </c>
      <c r="B790">
        <v>127820</v>
      </c>
      <c r="C790">
        <v>789</v>
      </c>
      <c r="D790" t="s">
        <v>182</v>
      </c>
      <c r="E790" s="2" t="s">
        <v>184</v>
      </c>
      <c r="F790" s="2" t="s">
        <v>184</v>
      </c>
      <c r="G790" s="2" t="s">
        <v>184</v>
      </c>
      <c r="H790" s="2" t="s">
        <v>184</v>
      </c>
      <c r="I790" s="2" t="s">
        <v>16</v>
      </c>
      <c r="J790" s="2" t="s">
        <v>17</v>
      </c>
      <c r="K790" s="8" t="s">
        <v>183</v>
      </c>
      <c r="L790" s="2" t="s">
        <v>61</v>
      </c>
      <c r="M790" s="2"/>
      <c r="N790" t="s">
        <v>187</v>
      </c>
      <c r="O790" s="3" t="s">
        <v>189</v>
      </c>
      <c r="P790" s="130">
        <v>-6.0596879260718071E-2</v>
      </c>
      <c r="Q790" s="130" t="s">
        <v>201</v>
      </c>
      <c r="R790" s="7" t="s">
        <v>185</v>
      </c>
      <c r="S790" s="2" t="s">
        <v>184</v>
      </c>
      <c r="T790" s="2" t="s">
        <v>184</v>
      </c>
      <c r="U790">
        <v>0</v>
      </c>
      <c r="V790">
        <v>0</v>
      </c>
      <c r="W790">
        <v>6</v>
      </c>
      <c r="X790" t="s">
        <v>184</v>
      </c>
      <c r="Y790" s="2" t="s">
        <v>184</v>
      </c>
      <c r="Z790" s="2" t="s">
        <v>184</v>
      </c>
      <c r="AA790" s="2" t="s">
        <v>184</v>
      </c>
      <c r="AB790">
        <v>2</v>
      </c>
      <c r="AC790">
        <v>3</v>
      </c>
      <c r="AD790">
        <v>0</v>
      </c>
      <c r="AE790" s="2" t="s">
        <v>184</v>
      </c>
      <c r="AF790" s="2" t="s">
        <v>185</v>
      </c>
      <c r="AG790" s="2" t="s">
        <v>185</v>
      </c>
      <c r="AH790" t="s">
        <v>84</v>
      </c>
      <c r="AI790" t="s">
        <v>184</v>
      </c>
      <c r="AJ790" s="1" t="s">
        <v>184</v>
      </c>
    </row>
    <row r="791" spans="1:36" x14ac:dyDescent="0.3">
      <c r="A791" s="3" t="s">
        <v>7</v>
      </c>
      <c r="B791">
        <v>127844</v>
      </c>
      <c r="C791">
        <v>790</v>
      </c>
      <c r="D791" t="s">
        <v>182</v>
      </c>
      <c r="E791" s="2" t="s">
        <v>184</v>
      </c>
      <c r="F791" s="2" t="s">
        <v>184</v>
      </c>
      <c r="G791" s="2" t="s">
        <v>184</v>
      </c>
      <c r="H791" s="2" t="s">
        <v>184</v>
      </c>
      <c r="I791" s="2" t="s">
        <v>16</v>
      </c>
      <c r="J791" s="2" t="s">
        <v>13</v>
      </c>
      <c r="K791" s="8" t="s">
        <v>183</v>
      </c>
      <c r="L791" s="2"/>
      <c r="M791" s="2" t="s">
        <v>60</v>
      </c>
      <c r="N791" t="s">
        <v>187</v>
      </c>
      <c r="O791" s="2" t="s">
        <v>189</v>
      </c>
      <c r="P791" s="128">
        <v>0.64335374079070251</v>
      </c>
      <c r="Q791" s="128" t="s">
        <v>203</v>
      </c>
      <c r="R791" s="7" t="s">
        <v>183</v>
      </c>
      <c r="S791" s="2" t="s">
        <v>184</v>
      </c>
      <c r="T791" s="2" t="s">
        <v>184</v>
      </c>
      <c r="U791">
        <v>0</v>
      </c>
      <c r="V791">
        <v>0</v>
      </c>
      <c r="W791">
        <v>2</v>
      </c>
      <c r="X791" t="s">
        <v>184</v>
      </c>
      <c r="Y791" s="2" t="s">
        <v>184</v>
      </c>
      <c r="Z791" s="2" t="s">
        <v>184</v>
      </c>
      <c r="AA791" s="2" t="s">
        <v>184</v>
      </c>
      <c r="AB791">
        <v>1</v>
      </c>
      <c r="AC791">
        <v>0</v>
      </c>
      <c r="AD791">
        <v>0</v>
      </c>
      <c r="AE791" s="2" t="s">
        <v>184</v>
      </c>
      <c r="AF791" s="2" t="s">
        <v>185</v>
      </c>
      <c r="AG791" s="2" t="s">
        <v>185</v>
      </c>
      <c r="AH791" t="s">
        <v>84</v>
      </c>
      <c r="AI791" t="s">
        <v>184</v>
      </c>
      <c r="AJ791" s="1" t="s">
        <v>184</v>
      </c>
    </row>
    <row r="792" spans="1:36" x14ac:dyDescent="0.3">
      <c r="A792" s="3" t="s">
        <v>7</v>
      </c>
      <c r="B792">
        <v>127847</v>
      </c>
      <c r="C792">
        <v>791</v>
      </c>
      <c r="D792" t="s">
        <v>181</v>
      </c>
      <c r="E792" s="2" t="s">
        <v>184</v>
      </c>
      <c r="F792" s="2" t="s">
        <v>184</v>
      </c>
      <c r="G792" s="2" t="s">
        <v>184</v>
      </c>
      <c r="H792" s="3" t="s">
        <v>183</v>
      </c>
      <c r="I792" s="2" t="s">
        <v>16</v>
      </c>
      <c r="J792" s="2" t="s">
        <v>16</v>
      </c>
      <c r="K792" s="8" t="s">
        <v>183</v>
      </c>
      <c r="L792" s="2" t="s">
        <v>60</v>
      </c>
      <c r="M792" s="2" t="s">
        <v>162</v>
      </c>
      <c r="N792" t="s">
        <v>187</v>
      </c>
      <c r="O792" s="2" t="s">
        <v>188</v>
      </c>
      <c r="P792" s="128">
        <v>-3.3152173913043477</v>
      </c>
      <c r="Q792" s="128" t="s">
        <v>203</v>
      </c>
      <c r="R792" s="7" t="s">
        <v>185</v>
      </c>
      <c r="S792" s="2" t="s">
        <v>184</v>
      </c>
      <c r="T792" s="2" t="s">
        <v>183</v>
      </c>
      <c r="U792">
        <v>31</v>
      </c>
      <c r="V792">
        <v>54</v>
      </c>
      <c r="W792">
        <v>57</v>
      </c>
      <c r="X792" t="s">
        <v>184</v>
      </c>
      <c r="Y792" s="2" t="s">
        <v>184</v>
      </c>
      <c r="Z792" s="2" t="s">
        <v>183</v>
      </c>
      <c r="AA792" s="2" t="s">
        <v>184</v>
      </c>
      <c r="AB792">
        <v>19</v>
      </c>
      <c r="AC792">
        <v>5</v>
      </c>
      <c r="AD792">
        <v>6</v>
      </c>
      <c r="AE792" s="2" t="s">
        <v>184</v>
      </c>
      <c r="AF792" s="2" t="s">
        <v>184</v>
      </c>
      <c r="AG792" s="2" t="s">
        <v>183</v>
      </c>
      <c r="AH792" t="s">
        <v>86</v>
      </c>
      <c r="AI792" s="8" t="s">
        <v>183</v>
      </c>
      <c r="AJ792" s="9" t="s">
        <v>184</v>
      </c>
    </row>
    <row r="793" spans="1:36" x14ac:dyDescent="0.3">
      <c r="A793" s="3" t="s">
        <v>7</v>
      </c>
      <c r="B793">
        <v>127853</v>
      </c>
      <c r="C793">
        <v>792</v>
      </c>
      <c r="D793" t="s">
        <v>182</v>
      </c>
      <c r="E793" s="2" t="s">
        <v>184</v>
      </c>
      <c r="F793" s="2" t="s">
        <v>184</v>
      </c>
      <c r="G793" s="2" t="s">
        <v>184</v>
      </c>
      <c r="H793" s="3" t="s">
        <v>183</v>
      </c>
      <c r="I793" s="2" t="s">
        <v>15</v>
      </c>
      <c r="J793" s="2" t="s">
        <v>16</v>
      </c>
      <c r="K793" s="8" t="s">
        <v>183</v>
      </c>
      <c r="L793" s="2" t="s">
        <v>60</v>
      </c>
      <c r="M793" s="2"/>
      <c r="N793" t="s">
        <v>186</v>
      </c>
      <c r="O793" s="3" t="s">
        <v>189</v>
      </c>
      <c r="P793" s="130">
        <v>-0.99489631113120991</v>
      </c>
      <c r="Q793" s="130" t="s">
        <v>203</v>
      </c>
      <c r="R793" s="7" t="s">
        <v>185</v>
      </c>
      <c r="S793" s="2" t="s">
        <v>184</v>
      </c>
      <c r="T793" s="2" t="s">
        <v>184</v>
      </c>
      <c r="U793">
        <v>65</v>
      </c>
      <c r="V793">
        <v>62</v>
      </c>
      <c r="W793">
        <v>28</v>
      </c>
      <c r="X793" t="s">
        <v>184</v>
      </c>
      <c r="Y793" s="2" t="s">
        <v>184</v>
      </c>
      <c r="Z793" s="2" t="s">
        <v>183</v>
      </c>
      <c r="AA793" s="2" t="s">
        <v>184</v>
      </c>
      <c r="AB793">
        <v>20</v>
      </c>
      <c r="AC793">
        <v>7</v>
      </c>
      <c r="AD793">
        <v>1</v>
      </c>
      <c r="AE793" s="2" t="s">
        <v>184</v>
      </c>
      <c r="AF793" s="2" t="s">
        <v>184</v>
      </c>
      <c r="AG793" s="2" t="s">
        <v>183</v>
      </c>
      <c r="AH793" t="s">
        <v>85</v>
      </c>
      <c r="AI793" s="8" t="s">
        <v>183</v>
      </c>
      <c r="AJ793" s="1" t="s">
        <v>184</v>
      </c>
    </row>
    <row r="794" spans="1:36" x14ac:dyDescent="0.3">
      <c r="A794" s="3" t="s">
        <v>7</v>
      </c>
      <c r="B794">
        <v>127856</v>
      </c>
      <c r="C794">
        <v>793</v>
      </c>
      <c r="D794" t="s">
        <v>182</v>
      </c>
      <c r="E794" s="2" t="s">
        <v>184</v>
      </c>
      <c r="F794" s="2" t="s">
        <v>184</v>
      </c>
      <c r="G794" s="2" t="s">
        <v>184</v>
      </c>
      <c r="H794" s="2" t="s">
        <v>183</v>
      </c>
      <c r="I794" s="2" t="s">
        <v>15</v>
      </c>
      <c r="J794" s="2" t="s">
        <v>16</v>
      </c>
      <c r="K794" s="8" t="s">
        <v>183</v>
      </c>
      <c r="L794" s="2" t="s">
        <v>60</v>
      </c>
      <c r="M794" s="2"/>
      <c r="N794" t="s">
        <v>186</v>
      </c>
      <c r="O794" s="3" t="s">
        <v>189</v>
      </c>
      <c r="P794" s="130">
        <v>0.12950971322849214</v>
      </c>
      <c r="Q794" s="130" t="s">
        <v>203</v>
      </c>
      <c r="R794" s="6" t="s">
        <v>185</v>
      </c>
      <c r="S794" s="2" t="s">
        <v>184</v>
      </c>
      <c r="T794" s="2" t="s">
        <v>184</v>
      </c>
      <c r="U794">
        <v>0</v>
      </c>
      <c r="V794">
        <v>0</v>
      </c>
      <c r="W794">
        <v>0</v>
      </c>
      <c r="X794" t="s">
        <v>183</v>
      </c>
      <c r="Y794" s="2" t="s">
        <v>184</v>
      </c>
      <c r="Z794" s="2" t="s">
        <v>183</v>
      </c>
      <c r="AA794" s="2" t="s">
        <v>184</v>
      </c>
      <c r="AB794">
        <v>0</v>
      </c>
      <c r="AC794">
        <v>0</v>
      </c>
      <c r="AD794">
        <v>0</v>
      </c>
      <c r="AE794" s="2" t="s">
        <v>184</v>
      </c>
      <c r="AF794" s="2" t="s">
        <v>184</v>
      </c>
      <c r="AG794" s="2" t="s">
        <v>183</v>
      </c>
      <c r="AH794" t="s">
        <v>85</v>
      </c>
      <c r="AI794" t="s">
        <v>183</v>
      </c>
      <c r="AJ794" s="1" t="s">
        <v>184</v>
      </c>
    </row>
    <row r="795" spans="1:36" x14ac:dyDescent="0.3">
      <c r="A795" s="3" t="s">
        <v>7</v>
      </c>
      <c r="B795">
        <v>127857</v>
      </c>
      <c r="C795">
        <v>794</v>
      </c>
      <c r="D795" t="s">
        <v>182</v>
      </c>
      <c r="E795" s="2" t="s">
        <v>184</v>
      </c>
      <c r="F795" s="2" t="s">
        <v>184</v>
      </c>
      <c r="G795" s="2" t="s">
        <v>184</v>
      </c>
      <c r="H795" s="2" t="s">
        <v>183</v>
      </c>
      <c r="I795" s="2" t="s">
        <v>14</v>
      </c>
      <c r="J795" s="2" t="s">
        <v>16</v>
      </c>
      <c r="K795" s="8" t="s">
        <v>183</v>
      </c>
      <c r="L795" s="2" t="s">
        <v>60</v>
      </c>
      <c r="M795" s="2"/>
      <c r="N795" t="s">
        <v>186</v>
      </c>
      <c r="O795" s="3" t="s">
        <v>188</v>
      </c>
      <c r="P795" s="130">
        <v>-0.29644268774703553</v>
      </c>
      <c r="Q795" s="130" t="s">
        <v>203</v>
      </c>
      <c r="R795" s="6" t="s">
        <v>185</v>
      </c>
      <c r="S795" s="2" t="s">
        <v>184</v>
      </c>
      <c r="T795" s="2" t="s">
        <v>184</v>
      </c>
      <c r="U795">
        <v>0</v>
      </c>
      <c r="V795">
        <v>0</v>
      </c>
      <c r="W795">
        <v>0</v>
      </c>
      <c r="X795" t="s">
        <v>184</v>
      </c>
      <c r="Y795" s="2" t="s">
        <v>184</v>
      </c>
      <c r="Z795" s="2" t="s">
        <v>184</v>
      </c>
      <c r="AA795" s="2" t="s">
        <v>184</v>
      </c>
      <c r="AB795">
        <v>0</v>
      </c>
      <c r="AC795">
        <v>0</v>
      </c>
      <c r="AD795">
        <v>0</v>
      </c>
      <c r="AE795" s="2" t="s">
        <v>184</v>
      </c>
      <c r="AF795" s="2" t="s">
        <v>185</v>
      </c>
      <c r="AG795" s="2" t="s">
        <v>185</v>
      </c>
      <c r="AH795" t="s">
        <v>85</v>
      </c>
      <c r="AI795" t="s">
        <v>183</v>
      </c>
      <c r="AJ795" s="1" t="s">
        <v>184</v>
      </c>
    </row>
    <row r="796" spans="1:36" x14ac:dyDescent="0.3">
      <c r="A796" s="3" t="s">
        <v>7</v>
      </c>
      <c r="B796">
        <v>127888</v>
      </c>
      <c r="C796">
        <v>795</v>
      </c>
      <c r="D796" t="s">
        <v>181</v>
      </c>
      <c r="E796" s="2" t="s">
        <v>183</v>
      </c>
      <c r="F796" s="2" t="s">
        <v>184</v>
      </c>
      <c r="G796" s="2" t="s">
        <v>184</v>
      </c>
      <c r="H796" s="2" t="s">
        <v>183</v>
      </c>
      <c r="I796" s="2" t="s">
        <v>17</v>
      </c>
      <c r="J796" s="2" t="s">
        <v>15</v>
      </c>
      <c r="K796" s="8" t="s">
        <v>184</v>
      </c>
      <c r="L796" s="2" t="s">
        <v>60</v>
      </c>
      <c r="M796" s="2"/>
      <c r="N796" t="s">
        <v>186</v>
      </c>
      <c r="O796" s="3" t="s">
        <v>188</v>
      </c>
      <c r="P796" s="130">
        <v>1.7135078869405076</v>
      </c>
      <c r="Q796" s="130" t="s">
        <v>203</v>
      </c>
      <c r="R796" s="7" t="s">
        <v>184</v>
      </c>
      <c r="S796" s="2" t="s">
        <v>184</v>
      </c>
      <c r="T796" s="2" t="s">
        <v>184</v>
      </c>
      <c r="U796">
        <v>24</v>
      </c>
      <c r="V796">
        <v>5</v>
      </c>
      <c r="W796">
        <v>16</v>
      </c>
      <c r="X796" t="s">
        <v>184</v>
      </c>
      <c r="Y796" s="2" t="s">
        <v>184</v>
      </c>
      <c r="Z796" s="2" t="s">
        <v>184</v>
      </c>
      <c r="AA796" s="2" t="s">
        <v>184</v>
      </c>
      <c r="AB796">
        <v>14</v>
      </c>
      <c r="AC796">
        <v>4</v>
      </c>
      <c r="AD796">
        <v>0</v>
      </c>
      <c r="AE796" s="2" t="s">
        <v>184</v>
      </c>
      <c r="AF796" s="2" t="s">
        <v>184</v>
      </c>
      <c r="AG796" s="2" t="s">
        <v>184</v>
      </c>
      <c r="AH796" t="s">
        <v>86</v>
      </c>
      <c r="AI796" s="8" t="s">
        <v>183</v>
      </c>
      <c r="AJ796" s="9" t="s">
        <v>184</v>
      </c>
    </row>
    <row r="797" spans="1:36" hidden="1" x14ac:dyDescent="0.3">
      <c r="A797" s="2" t="s">
        <v>8</v>
      </c>
      <c r="B797">
        <v>127922</v>
      </c>
      <c r="C797">
        <v>796</v>
      </c>
      <c r="D797" t="s">
        <v>182</v>
      </c>
      <c r="E797" s="2" t="s">
        <v>183</v>
      </c>
      <c r="F797" s="2" t="s">
        <v>184</v>
      </c>
      <c r="G797" s="2" t="s">
        <v>184</v>
      </c>
      <c r="H797" s="3" t="s">
        <v>183</v>
      </c>
      <c r="I797" s="2" t="s">
        <v>16</v>
      </c>
      <c r="J797" s="2" t="s">
        <v>15</v>
      </c>
      <c r="K797" s="8" t="s">
        <v>183</v>
      </c>
      <c r="L797" s="2"/>
      <c r="M797" s="2" t="s">
        <v>60</v>
      </c>
      <c r="N797" t="s">
        <v>186</v>
      </c>
      <c r="O797" s="2" t="s">
        <v>188</v>
      </c>
      <c r="P797" s="128">
        <v>-1.6894867483385378</v>
      </c>
      <c r="Q797" s="128" t="s">
        <v>201</v>
      </c>
      <c r="R797" s="6" t="s">
        <v>183</v>
      </c>
      <c r="S797" s="2" t="s">
        <v>184</v>
      </c>
      <c r="T797" s="2" t="s">
        <v>183</v>
      </c>
      <c r="U797">
        <v>12</v>
      </c>
      <c r="V797">
        <v>32</v>
      </c>
      <c r="W797">
        <v>0</v>
      </c>
      <c r="X797" t="s">
        <v>184</v>
      </c>
      <c r="Y797" s="2" t="s">
        <v>184</v>
      </c>
      <c r="Z797" s="2" t="s">
        <v>183</v>
      </c>
      <c r="AA797" s="2" t="s">
        <v>184</v>
      </c>
      <c r="AB797">
        <v>0</v>
      </c>
      <c r="AC797">
        <v>0</v>
      </c>
      <c r="AD797">
        <v>0</v>
      </c>
      <c r="AE797" s="2" t="s">
        <v>184</v>
      </c>
      <c r="AF797" s="2" t="s">
        <v>184</v>
      </c>
      <c r="AG797" s="2" t="s">
        <v>185</v>
      </c>
      <c r="AH797" t="s">
        <v>85</v>
      </c>
      <c r="AI797" s="8" t="s">
        <v>183</v>
      </c>
      <c r="AJ797" s="1" t="s">
        <v>184</v>
      </c>
    </row>
    <row r="798" spans="1:36" x14ac:dyDescent="0.3">
      <c r="A798" s="2" t="s">
        <v>8</v>
      </c>
      <c r="B798">
        <v>127961</v>
      </c>
      <c r="C798">
        <v>797</v>
      </c>
      <c r="D798" t="s">
        <v>181</v>
      </c>
      <c r="E798" s="2" t="s">
        <v>183</v>
      </c>
      <c r="F798" s="2" t="s">
        <v>184</v>
      </c>
      <c r="G798" s="2" t="s">
        <v>184</v>
      </c>
      <c r="H798" s="3" t="s">
        <v>183</v>
      </c>
      <c r="I798" s="2" t="s">
        <v>12</v>
      </c>
      <c r="J798" s="2" t="s">
        <v>17</v>
      </c>
      <c r="K798" s="8" t="s">
        <v>183</v>
      </c>
      <c r="L798" s="2"/>
      <c r="M798" s="2" t="s">
        <v>60</v>
      </c>
      <c r="N798" t="s">
        <v>187</v>
      </c>
      <c r="O798" s="2" t="s">
        <v>189</v>
      </c>
      <c r="P798" s="128">
        <v>-1.3125512715340442</v>
      </c>
      <c r="Q798" s="128" t="s">
        <v>203</v>
      </c>
      <c r="R798" s="6" t="s">
        <v>185</v>
      </c>
      <c r="S798" s="2" t="s">
        <v>184</v>
      </c>
      <c r="T798" s="2" t="s">
        <v>184</v>
      </c>
      <c r="U798">
        <v>5</v>
      </c>
      <c r="V798">
        <v>0</v>
      </c>
      <c r="W798">
        <v>3</v>
      </c>
      <c r="X798" t="s">
        <v>184</v>
      </c>
      <c r="Y798" s="2" t="s">
        <v>184</v>
      </c>
      <c r="Z798" s="2" t="s">
        <v>184</v>
      </c>
      <c r="AA798" s="2" t="s">
        <v>184</v>
      </c>
      <c r="AB798">
        <v>1</v>
      </c>
      <c r="AC798">
        <v>1</v>
      </c>
      <c r="AD798">
        <v>0</v>
      </c>
      <c r="AE798" s="2" t="s">
        <v>184</v>
      </c>
      <c r="AF798" s="2" t="s">
        <v>184</v>
      </c>
      <c r="AG798" s="2" t="s">
        <v>184</v>
      </c>
      <c r="AH798" t="s">
        <v>87</v>
      </c>
      <c r="AI798" s="8" t="s">
        <v>183</v>
      </c>
      <c r="AJ798" s="1" t="s">
        <v>183</v>
      </c>
    </row>
    <row r="799" spans="1:36" x14ac:dyDescent="0.3">
      <c r="A799" s="2" t="s">
        <v>8</v>
      </c>
      <c r="B799">
        <v>127965</v>
      </c>
      <c r="C799">
        <v>798</v>
      </c>
      <c r="D799" t="s">
        <v>181</v>
      </c>
      <c r="E799" s="2" t="s">
        <v>184</v>
      </c>
      <c r="F799" s="2" t="s">
        <v>184</v>
      </c>
      <c r="G799" s="2" t="s">
        <v>184</v>
      </c>
      <c r="H799" s="3" t="s">
        <v>183</v>
      </c>
      <c r="I799" s="2" t="s">
        <v>12</v>
      </c>
      <c r="J799" s="2" t="s">
        <v>13</v>
      </c>
      <c r="K799" s="8" t="s">
        <v>183</v>
      </c>
      <c r="L799" s="2"/>
      <c r="M799" s="2" t="s">
        <v>60</v>
      </c>
      <c r="N799" t="s">
        <v>187</v>
      </c>
      <c r="O799" s="2" t="s">
        <v>189</v>
      </c>
      <c r="P799" s="128">
        <v>-0.90237899917965536</v>
      </c>
      <c r="Q799" s="128" t="s">
        <v>203</v>
      </c>
      <c r="R799" s="6" t="s">
        <v>183</v>
      </c>
      <c r="S799" s="2" t="s">
        <v>184</v>
      </c>
      <c r="T799" s="2" t="s">
        <v>184</v>
      </c>
      <c r="U799">
        <v>4</v>
      </c>
      <c r="V799">
        <v>0</v>
      </c>
      <c r="W799">
        <v>3</v>
      </c>
      <c r="X799" t="s">
        <v>184</v>
      </c>
      <c r="Y799" s="2" t="s">
        <v>184</v>
      </c>
      <c r="Z799" s="2" t="s">
        <v>184</v>
      </c>
      <c r="AA799" s="2" t="s">
        <v>184</v>
      </c>
      <c r="AB799">
        <v>2</v>
      </c>
      <c r="AC799">
        <v>3</v>
      </c>
      <c r="AD799">
        <v>0</v>
      </c>
      <c r="AE799" s="2" t="s">
        <v>184</v>
      </c>
      <c r="AF799" s="2" t="s">
        <v>183</v>
      </c>
      <c r="AG799" s="2" t="s">
        <v>184</v>
      </c>
      <c r="AH799" t="s">
        <v>85</v>
      </c>
      <c r="AI799" s="8" t="s">
        <v>183</v>
      </c>
      <c r="AJ799" s="1" t="s">
        <v>184</v>
      </c>
    </row>
    <row r="800" spans="1:36" hidden="1" x14ac:dyDescent="0.3">
      <c r="A800" s="3" t="s">
        <v>7</v>
      </c>
      <c r="B800">
        <v>127986</v>
      </c>
      <c r="C800">
        <v>799</v>
      </c>
      <c r="D800" t="s">
        <v>181</v>
      </c>
      <c r="E800" s="2" t="s">
        <v>184</v>
      </c>
      <c r="F800" s="2" t="s">
        <v>184</v>
      </c>
      <c r="G800" s="2" t="s">
        <v>184</v>
      </c>
      <c r="H800" s="2" t="s">
        <v>183</v>
      </c>
      <c r="I800" s="2" t="s">
        <v>12</v>
      </c>
      <c r="J800" s="2" t="s">
        <v>15</v>
      </c>
      <c r="K800" s="8" t="s">
        <v>183</v>
      </c>
      <c r="L800" s="2"/>
      <c r="M800" s="2" t="s">
        <v>60</v>
      </c>
      <c r="N800" t="s">
        <v>187</v>
      </c>
      <c r="O800" s="3" t="s">
        <v>189</v>
      </c>
      <c r="P800" s="130">
        <v>-0.48218372016999017</v>
      </c>
      <c r="Q800" s="130" t="s">
        <v>201</v>
      </c>
      <c r="R800" s="6" t="s">
        <v>183</v>
      </c>
      <c r="S800" s="2" t="s">
        <v>184</v>
      </c>
      <c r="T800" s="2" t="s">
        <v>184</v>
      </c>
      <c r="U800">
        <v>40</v>
      </c>
      <c r="V800">
        <v>24</v>
      </c>
      <c r="W800">
        <v>8</v>
      </c>
      <c r="X800" t="s">
        <v>184</v>
      </c>
      <c r="Y800" s="2" t="s">
        <v>184</v>
      </c>
      <c r="Z800" s="2" t="s">
        <v>184</v>
      </c>
      <c r="AA800" s="2" t="s">
        <v>184</v>
      </c>
      <c r="AB800">
        <v>9</v>
      </c>
      <c r="AC800">
        <v>0</v>
      </c>
      <c r="AD800">
        <v>0</v>
      </c>
      <c r="AE800" s="2" t="s">
        <v>184</v>
      </c>
      <c r="AF800" s="2" t="s">
        <v>185</v>
      </c>
      <c r="AG800" s="2" t="s">
        <v>185</v>
      </c>
      <c r="AH800" t="s">
        <v>86</v>
      </c>
      <c r="AI800" s="8" t="s">
        <v>184</v>
      </c>
      <c r="AJ800" s="1" t="s">
        <v>184</v>
      </c>
    </row>
    <row r="801" spans="1:36" x14ac:dyDescent="0.3">
      <c r="A801" s="3" t="s">
        <v>7</v>
      </c>
      <c r="B801">
        <v>127992</v>
      </c>
      <c r="C801">
        <v>800</v>
      </c>
      <c r="D801" t="s">
        <v>181</v>
      </c>
      <c r="E801" s="2" t="s">
        <v>184</v>
      </c>
      <c r="F801" s="2" t="s">
        <v>184</v>
      </c>
      <c r="G801" s="2" t="s">
        <v>184</v>
      </c>
      <c r="H801" s="3" t="s">
        <v>184</v>
      </c>
      <c r="I801" s="2" t="s">
        <v>16</v>
      </c>
      <c r="J801" s="2" t="s">
        <v>16</v>
      </c>
      <c r="K801" s="8" t="s">
        <v>183</v>
      </c>
      <c r="L801" s="2" t="s">
        <v>60</v>
      </c>
      <c r="M801" s="2"/>
      <c r="N801" t="s">
        <v>187</v>
      </c>
      <c r="O801" s="2" t="s">
        <v>189</v>
      </c>
      <c r="P801" s="128">
        <v>2.0163831127914302</v>
      </c>
      <c r="Q801" s="130" t="s">
        <v>203</v>
      </c>
      <c r="R801" s="7" t="s">
        <v>185</v>
      </c>
      <c r="S801" s="2" t="s">
        <v>184</v>
      </c>
      <c r="T801" s="2" t="s">
        <v>184</v>
      </c>
      <c r="U801">
        <v>22</v>
      </c>
      <c r="V801">
        <v>4</v>
      </c>
      <c r="W801">
        <v>13</v>
      </c>
      <c r="X801" t="s">
        <v>184</v>
      </c>
      <c r="Y801" s="2" t="s">
        <v>184</v>
      </c>
      <c r="Z801" s="2" t="s">
        <v>184</v>
      </c>
      <c r="AA801" s="2" t="s">
        <v>184</v>
      </c>
      <c r="AB801">
        <v>6</v>
      </c>
      <c r="AC801">
        <v>0</v>
      </c>
      <c r="AD801">
        <v>0</v>
      </c>
      <c r="AE801" s="2" t="s">
        <v>184</v>
      </c>
      <c r="AF801" s="2" t="s">
        <v>185</v>
      </c>
      <c r="AG801" s="2" t="s">
        <v>185</v>
      </c>
      <c r="AH801" t="s">
        <v>86</v>
      </c>
      <c r="AI801" s="8" t="s">
        <v>184</v>
      </c>
      <c r="AJ801" s="9" t="s">
        <v>184</v>
      </c>
    </row>
    <row r="802" spans="1:36" x14ac:dyDescent="0.3">
      <c r="A802" s="3" t="s">
        <v>7</v>
      </c>
      <c r="B802">
        <v>127993</v>
      </c>
      <c r="C802">
        <v>801</v>
      </c>
      <c r="D802" t="s">
        <v>182</v>
      </c>
      <c r="E802" s="2" t="s">
        <v>183</v>
      </c>
      <c r="F802" s="2" t="s">
        <v>184</v>
      </c>
      <c r="G802" s="2" t="s">
        <v>184</v>
      </c>
      <c r="H802" s="3" t="s">
        <v>183</v>
      </c>
      <c r="I802" s="2" t="s">
        <v>16</v>
      </c>
      <c r="J802" s="2" t="s">
        <v>15</v>
      </c>
      <c r="K802" s="8" t="s">
        <v>183</v>
      </c>
      <c r="L802" s="2" t="s">
        <v>60</v>
      </c>
      <c r="M802" s="2"/>
      <c r="N802" t="s">
        <v>187</v>
      </c>
      <c r="O802" s="2" t="s">
        <v>189</v>
      </c>
      <c r="P802" s="128">
        <v>-0.69519630748190775</v>
      </c>
      <c r="Q802" s="128" t="s">
        <v>203</v>
      </c>
      <c r="R802" s="7" t="s">
        <v>183</v>
      </c>
      <c r="S802" s="2" t="s">
        <v>183</v>
      </c>
      <c r="T802" s="2" t="s">
        <v>183</v>
      </c>
      <c r="U802">
        <v>59</v>
      </c>
      <c r="V802">
        <v>0</v>
      </c>
      <c r="W802">
        <v>10</v>
      </c>
      <c r="X802" t="s">
        <v>184</v>
      </c>
      <c r="Y802" s="2" t="s">
        <v>184</v>
      </c>
      <c r="Z802" s="2" t="s">
        <v>183</v>
      </c>
      <c r="AA802" s="2" t="s">
        <v>183</v>
      </c>
      <c r="AB802">
        <v>5</v>
      </c>
      <c r="AC802">
        <v>0</v>
      </c>
      <c r="AD802">
        <v>0</v>
      </c>
      <c r="AE802" s="2" t="s">
        <v>183</v>
      </c>
      <c r="AF802" s="2" t="s">
        <v>183</v>
      </c>
      <c r="AG802" s="2" t="s">
        <v>183</v>
      </c>
      <c r="AH802" t="s">
        <v>86</v>
      </c>
      <c r="AI802" s="8" t="s">
        <v>183</v>
      </c>
      <c r="AJ802" s="1" t="s">
        <v>183</v>
      </c>
    </row>
    <row r="803" spans="1:36" hidden="1" x14ac:dyDescent="0.3">
      <c r="A803" s="3" t="s">
        <v>7</v>
      </c>
      <c r="B803">
        <v>128034</v>
      </c>
      <c r="C803">
        <v>802</v>
      </c>
      <c r="D803" t="s">
        <v>182</v>
      </c>
      <c r="E803" s="2" t="s">
        <v>183</v>
      </c>
      <c r="F803" s="2" t="s">
        <v>183</v>
      </c>
      <c r="G803" s="2" t="s">
        <v>184</v>
      </c>
      <c r="H803" s="3" t="s">
        <v>183</v>
      </c>
      <c r="I803" s="2" t="s">
        <v>12</v>
      </c>
      <c r="J803" s="2" t="s">
        <v>12</v>
      </c>
      <c r="K803" s="8" t="s">
        <v>184</v>
      </c>
      <c r="L803" s="2"/>
      <c r="M803" s="2" t="s">
        <v>60</v>
      </c>
      <c r="N803" t="s">
        <v>186</v>
      </c>
      <c r="O803" s="3" t="s">
        <v>188</v>
      </c>
      <c r="P803" s="130">
        <v>-0.86814203372945276</v>
      </c>
      <c r="Q803" s="130" t="s">
        <v>201</v>
      </c>
      <c r="R803" s="6" t="s">
        <v>184</v>
      </c>
      <c r="S803" s="2" t="s">
        <v>183</v>
      </c>
      <c r="T803" s="2" t="s">
        <v>184</v>
      </c>
      <c r="U803">
        <v>32</v>
      </c>
      <c r="V803">
        <v>0</v>
      </c>
      <c r="W803">
        <v>3</v>
      </c>
      <c r="X803" t="s">
        <v>184</v>
      </c>
      <c r="Y803" s="2" t="s">
        <v>184</v>
      </c>
      <c r="Z803" s="2" t="s">
        <v>184</v>
      </c>
      <c r="AA803" s="2" t="s">
        <v>183</v>
      </c>
      <c r="AB803">
        <v>1</v>
      </c>
      <c r="AC803">
        <v>1</v>
      </c>
      <c r="AD803">
        <v>0</v>
      </c>
      <c r="AE803" s="2" t="s">
        <v>184</v>
      </c>
      <c r="AF803" s="2" t="s">
        <v>184</v>
      </c>
      <c r="AG803" s="2" t="s">
        <v>184</v>
      </c>
      <c r="AH803" t="s">
        <v>85</v>
      </c>
      <c r="AI803" s="8" t="s">
        <v>183</v>
      </c>
      <c r="AJ803" s="1" t="s">
        <v>184</v>
      </c>
    </row>
    <row r="804" spans="1:36" x14ac:dyDescent="0.3">
      <c r="A804" s="3" t="s">
        <v>7</v>
      </c>
      <c r="B804">
        <v>128076</v>
      </c>
      <c r="C804">
        <v>803</v>
      </c>
      <c r="D804" t="s">
        <v>182</v>
      </c>
      <c r="E804" s="2" t="s">
        <v>183</v>
      </c>
      <c r="F804" s="2" t="s">
        <v>183</v>
      </c>
      <c r="G804" s="2" t="s">
        <v>184</v>
      </c>
      <c r="H804" s="3" t="s">
        <v>184</v>
      </c>
      <c r="I804" s="2" t="s">
        <v>15</v>
      </c>
      <c r="J804" s="2" t="s">
        <v>16</v>
      </c>
      <c r="K804" s="8" t="s">
        <v>183</v>
      </c>
      <c r="L804" s="2" t="s">
        <v>162</v>
      </c>
      <c r="M804" s="2" t="s">
        <v>61</v>
      </c>
      <c r="N804" t="s">
        <v>187</v>
      </c>
      <c r="O804" s="2" t="s">
        <v>189</v>
      </c>
      <c r="P804" s="128">
        <v>-2.1143274516587862</v>
      </c>
      <c r="Q804" s="128" t="s">
        <v>203</v>
      </c>
      <c r="R804" s="6" t="s">
        <v>183</v>
      </c>
      <c r="S804" s="2" t="s">
        <v>183</v>
      </c>
      <c r="T804" s="2" t="s">
        <v>184</v>
      </c>
      <c r="U804">
        <v>40</v>
      </c>
      <c r="V804">
        <v>19</v>
      </c>
      <c r="W804">
        <v>7</v>
      </c>
      <c r="X804" t="s">
        <v>184</v>
      </c>
      <c r="Y804" s="2" t="s">
        <v>183</v>
      </c>
      <c r="Z804" s="2" t="s">
        <v>184</v>
      </c>
      <c r="AA804" s="2" t="s">
        <v>183</v>
      </c>
      <c r="AB804">
        <v>9</v>
      </c>
      <c r="AC804">
        <v>0</v>
      </c>
      <c r="AD804">
        <v>0</v>
      </c>
      <c r="AE804" s="2" t="s">
        <v>184</v>
      </c>
      <c r="AF804" s="2" t="s">
        <v>183</v>
      </c>
      <c r="AG804" s="2" t="s">
        <v>184</v>
      </c>
      <c r="AH804" t="s">
        <v>85</v>
      </c>
      <c r="AI804" s="8" t="s">
        <v>183</v>
      </c>
      <c r="AJ804" s="9" t="s">
        <v>183</v>
      </c>
    </row>
    <row r="805" spans="1:36" x14ac:dyDescent="0.3">
      <c r="A805" s="3" t="s">
        <v>7</v>
      </c>
      <c r="B805">
        <v>128085</v>
      </c>
      <c r="C805">
        <v>804</v>
      </c>
      <c r="D805" t="s">
        <v>181</v>
      </c>
      <c r="E805" s="2" t="s">
        <v>184</v>
      </c>
      <c r="F805" s="2" t="s">
        <v>184</v>
      </c>
      <c r="G805" s="2" t="s">
        <v>184</v>
      </c>
      <c r="H805" s="3" t="s">
        <v>183</v>
      </c>
      <c r="I805" s="2" t="s">
        <v>15</v>
      </c>
      <c r="J805" s="2" t="s">
        <v>12</v>
      </c>
      <c r="K805" s="8" t="s">
        <v>183</v>
      </c>
      <c r="L805" s="2"/>
      <c r="M805" s="2" t="s">
        <v>60</v>
      </c>
      <c r="N805" t="s">
        <v>186</v>
      </c>
      <c r="O805" s="2" t="s">
        <v>188</v>
      </c>
      <c r="P805" s="128">
        <v>-1.5203485677204041</v>
      </c>
      <c r="Q805" s="128" t="s">
        <v>203</v>
      </c>
      <c r="R805" s="7" t="s">
        <v>185</v>
      </c>
      <c r="S805" s="2" t="s">
        <v>184</v>
      </c>
      <c r="T805" s="2" t="s">
        <v>184</v>
      </c>
      <c r="U805">
        <v>23</v>
      </c>
      <c r="V805">
        <v>28</v>
      </c>
      <c r="W805">
        <v>1</v>
      </c>
      <c r="X805" t="s">
        <v>184</v>
      </c>
      <c r="Y805" s="2" t="s">
        <v>184</v>
      </c>
      <c r="Z805" s="2" t="s">
        <v>184</v>
      </c>
      <c r="AA805" s="2" t="s">
        <v>184</v>
      </c>
      <c r="AB805">
        <v>1</v>
      </c>
      <c r="AC805">
        <v>0</v>
      </c>
      <c r="AD805">
        <v>0</v>
      </c>
      <c r="AE805" s="2" t="s">
        <v>184</v>
      </c>
      <c r="AF805" s="2" t="s">
        <v>184</v>
      </c>
      <c r="AG805" s="2" t="s">
        <v>183</v>
      </c>
      <c r="AH805" t="s">
        <v>86</v>
      </c>
      <c r="AI805" s="8" t="s">
        <v>183</v>
      </c>
      <c r="AJ805" s="1" t="s">
        <v>183</v>
      </c>
    </row>
    <row r="806" spans="1:36" hidden="1" x14ac:dyDescent="0.3">
      <c r="A806" s="3" t="s">
        <v>7</v>
      </c>
      <c r="B806">
        <v>128086</v>
      </c>
      <c r="C806">
        <v>805</v>
      </c>
      <c r="D806" t="s">
        <v>181</v>
      </c>
      <c r="E806" s="2" t="s">
        <v>184</v>
      </c>
      <c r="F806" s="2" t="s">
        <v>184</v>
      </c>
      <c r="G806" s="2" t="s">
        <v>184</v>
      </c>
      <c r="H806" s="3" t="s">
        <v>183</v>
      </c>
      <c r="I806" s="2" t="s">
        <v>15</v>
      </c>
      <c r="J806" s="2" t="s">
        <v>12</v>
      </c>
      <c r="K806" s="8" t="s">
        <v>184</v>
      </c>
      <c r="L806" s="2"/>
      <c r="M806" s="2" t="s">
        <v>60</v>
      </c>
      <c r="N806" t="s">
        <v>186</v>
      </c>
      <c r="O806" s="2" t="s">
        <v>188</v>
      </c>
      <c r="P806" s="128">
        <v>-1.4739964772411236</v>
      </c>
      <c r="Q806" s="128" t="s">
        <v>201</v>
      </c>
      <c r="R806" s="7" t="s">
        <v>183</v>
      </c>
      <c r="S806" s="2" t="s">
        <v>183</v>
      </c>
      <c r="T806" s="2" t="s">
        <v>183</v>
      </c>
      <c r="U806">
        <v>47</v>
      </c>
      <c r="V806">
        <v>15</v>
      </c>
      <c r="W806">
        <v>1</v>
      </c>
      <c r="X806" t="s">
        <v>184</v>
      </c>
      <c r="Y806" s="2" t="s">
        <v>184</v>
      </c>
      <c r="Z806" s="2" t="s">
        <v>184</v>
      </c>
      <c r="AA806" s="2" t="s">
        <v>184</v>
      </c>
      <c r="AB806">
        <v>0</v>
      </c>
      <c r="AC806">
        <v>0</v>
      </c>
      <c r="AD806">
        <v>0</v>
      </c>
      <c r="AE806" s="2" t="s">
        <v>184</v>
      </c>
      <c r="AF806" s="2" t="s">
        <v>184</v>
      </c>
      <c r="AG806" s="2" t="s">
        <v>183</v>
      </c>
      <c r="AH806" t="s">
        <v>86</v>
      </c>
      <c r="AI806" s="8" t="s">
        <v>183</v>
      </c>
      <c r="AJ806" s="1" t="s">
        <v>183</v>
      </c>
    </row>
    <row r="807" spans="1:36" x14ac:dyDescent="0.3">
      <c r="A807" s="3" t="s">
        <v>7</v>
      </c>
      <c r="B807">
        <v>128124</v>
      </c>
      <c r="C807">
        <v>806</v>
      </c>
      <c r="D807" t="s">
        <v>182</v>
      </c>
      <c r="E807" s="2" t="s">
        <v>184</v>
      </c>
      <c r="F807" s="2" t="s">
        <v>184</v>
      </c>
      <c r="G807" s="2" t="s">
        <v>184</v>
      </c>
      <c r="H807" s="3" t="s">
        <v>183</v>
      </c>
      <c r="I807" s="2" t="s">
        <v>15</v>
      </c>
      <c r="J807" s="2" t="s">
        <v>13</v>
      </c>
      <c r="K807" s="8" t="s">
        <v>184</v>
      </c>
      <c r="L807" s="2"/>
      <c r="M807" s="2" t="s">
        <v>60</v>
      </c>
      <c r="N807" t="s">
        <v>186</v>
      </c>
      <c r="O807" s="2" t="s">
        <v>189</v>
      </c>
      <c r="P807" s="128">
        <v>-0.54984217493126963</v>
      </c>
      <c r="Q807" s="128" t="s">
        <v>203</v>
      </c>
      <c r="R807" s="7" t="s">
        <v>185</v>
      </c>
      <c r="S807" s="2" t="s">
        <v>184</v>
      </c>
      <c r="T807" s="2" t="s">
        <v>184</v>
      </c>
      <c r="U807">
        <v>38</v>
      </c>
      <c r="V807">
        <v>15</v>
      </c>
      <c r="W807">
        <v>0</v>
      </c>
      <c r="X807" t="s">
        <v>184</v>
      </c>
      <c r="Y807" s="2" t="s">
        <v>184</v>
      </c>
      <c r="Z807" s="2" t="s">
        <v>184</v>
      </c>
      <c r="AA807" s="2" t="s">
        <v>184</v>
      </c>
      <c r="AB807">
        <v>4</v>
      </c>
      <c r="AC807">
        <v>0</v>
      </c>
      <c r="AD807">
        <v>0</v>
      </c>
      <c r="AE807" s="2" t="s">
        <v>184</v>
      </c>
      <c r="AF807" s="2" t="s">
        <v>184</v>
      </c>
      <c r="AG807" s="2" t="s">
        <v>185</v>
      </c>
      <c r="AH807" t="s">
        <v>86</v>
      </c>
      <c r="AI807" s="8" t="s">
        <v>183</v>
      </c>
      <c r="AJ807" s="9" t="s">
        <v>183</v>
      </c>
    </row>
    <row r="808" spans="1:36" x14ac:dyDescent="0.3">
      <c r="A808" s="3" t="s">
        <v>7</v>
      </c>
      <c r="B808">
        <v>128144</v>
      </c>
      <c r="C808">
        <v>807</v>
      </c>
      <c r="D808" t="s">
        <v>181</v>
      </c>
      <c r="E808" s="2" t="s">
        <v>184</v>
      </c>
      <c r="F808" s="2" t="s">
        <v>184</v>
      </c>
      <c r="G808" s="2" t="s">
        <v>184</v>
      </c>
      <c r="H808" s="3" t="s">
        <v>183</v>
      </c>
      <c r="I808" s="2" t="s">
        <v>14</v>
      </c>
      <c r="J808" s="2" t="s">
        <v>16</v>
      </c>
      <c r="K808" s="8" t="s">
        <v>183</v>
      </c>
      <c r="L808" s="2" t="s">
        <v>60</v>
      </c>
      <c r="M808" s="2"/>
      <c r="N808" t="s">
        <v>186</v>
      </c>
      <c r="O808" s="3" t="s">
        <v>189</v>
      </c>
      <c r="P808" s="130">
        <v>-4.9407114624505921E-2</v>
      </c>
      <c r="Q808" s="130" t="s">
        <v>203</v>
      </c>
      <c r="R808" s="6" t="s">
        <v>185</v>
      </c>
      <c r="S808" s="2" t="s">
        <v>184</v>
      </c>
      <c r="T808" s="2" t="s">
        <v>184</v>
      </c>
      <c r="U808">
        <v>0</v>
      </c>
      <c r="V808">
        <v>0</v>
      </c>
      <c r="W808">
        <v>0</v>
      </c>
      <c r="X808" t="s">
        <v>184</v>
      </c>
      <c r="Y808" s="2" t="s">
        <v>184</v>
      </c>
      <c r="Z808" s="2" t="s">
        <v>184</v>
      </c>
      <c r="AA808" s="2" t="s">
        <v>184</v>
      </c>
      <c r="AB808">
        <v>0</v>
      </c>
      <c r="AC808">
        <v>0</v>
      </c>
      <c r="AD808">
        <v>0</v>
      </c>
      <c r="AE808" s="2" t="s">
        <v>184</v>
      </c>
      <c r="AF808" s="2" t="s">
        <v>184</v>
      </c>
      <c r="AG808" s="2" t="s">
        <v>183</v>
      </c>
      <c r="AH808" t="s">
        <v>85</v>
      </c>
      <c r="AI808" t="s">
        <v>183</v>
      </c>
      <c r="AJ808" s="1" t="s">
        <v>183</v>
      </c>
    </row>
    <row r="809" spans="1:36" x14ac:dyDescent="0.3">
      <c r="A809" s="2" t="s">
        <v>8</v>
      </c>
      <c r="B809">
        <v>128147</v>
      </c>
      <c r="C809">
        <v>808</v>
      </c>
      <c r="D809" t="s">
        <v>182</v>
      </c>
      <c r="E809" s="2" t="s">
        <v>184</v>
      </c>
      <c r="F809" s="2" t="s">
        <v>184</v>
      </c>
      <c r="G809" s="2" t="s">
        <v>184</v>
      </c>
      <c r="H809" s="3" t="s">
        <v>183</v>
      </c>
      <c r="I809" s="2" t="s">
        <v>15</v>
      </c>
      <c r="J809" s="2" t="s">
        <v>14</v>
      </c>
      <c r="K809" s="8" t="s">
        <v>184</v>
      </c>
      <c r="L809" s="2"/>
      <c r="M809" s="2" t="s">
        <v>60</v>
      </c>
      <c r="N809" t="s">
        <v>186</v>
      </c>
      <c r="O809" s="2" t="s">
        <v>188</v>
      </c>
      <c r="P809" s="128">
        <v>-0.70112436407165146</v>
      </c>
      <c r="Q809" s="128" t="s">
        <v>203</v>
      </c>
      <c r="R809" s="7" t="s">
        <v>184</v>
      </c>
      <c r="S809" s="2" t="s">
        <v>184</v>
      </c>
      <c r="T809" s="2" t="s">
        <v>184</v>
      </c>
      <c r="U809">
        <v>24</v>
      </c>
      <c r="V809">
        <v>0</v>
      </c>
      <c r="W809">
        <v>20</v>
      </c>
      <c r="X809" t="s">
        <v>184</v>
      </c>
      <c r="Y809" s="2" t="s">
        <v>184</v>
      </c>
      <c r="Z809" s="2" t="s">
        <v>183</v>
      </c>
      <c r="AA809" s="2" t="s">
        <v>184</v>
      </c>
      <c r="AB809">
        <v>8</v>
      </c>
      <c r="AC809">
        <v>0</v>
      </c>
      <c r="AD809">
        <v>0</v>
      </c>
      <c r="AE809" s="2" t="s">
        <v>184</v>
      </c>
      <c r="AF809" s="2" t="s">
        <v>184</v>
      </c>
      <c r="AG809" s="2" t="s">
        <v>184</v>
      </c>
      <c r="AH809" t="s">
        <v>84</v>
      </c>
      <c r="AI809" s="8" t="s">
        <v>183</v>
      </c>
      <c r="AJ809" s="1" t="s">
        <v>183</v>
      </c>
    </row>
    <row r="810" spans="1:36" x14ac:dyDescent="0.3">
      <c r="A810" s="3" t="s">
        <v>7</v>
      </c>
      <c r="B810">
        <v>128161</v>
      </c>
      <c r="C810">
        <v>809</v>
      </c>
      <c r="D810" t="s">
        <v>182</v>
      </c>
      <c r="E810" s="2" t="s">
        <v>184</v>
      </c>
      <c r="F810" s="2" t="s">
        <v>184</v>
      </c>
      <c r="G810" s="2" t="s">
        <v>184</v>
      </c>
      <c r="H810" s="2" t="s">
        <v>183</v>
      </c>
      <c r="I810" s="2" t="s">
        <v>15</v>
      </c>
      <c r="J810" s="2" t="s">
        <v>16</v>
      </c>
      <c r="K810" s="8" t="s">
        <v>184</v>
      </c>
      <c r="L810" s="2"/>
      <c r="M810" s="2" t="s">
        <v>61</v>
      </c>
      <c r="N810" t="s">
        <v>186</v>
      </c>
      <c r="O810" s="2" t="s">
        <v>188</v>
      </c>
      <c r="P810" s="128">
        <v>0.32813781788351104</v>
      </c>
      <c r="Q810" s="128" t="s">
        <v>203</v>
      </c>
      <c r="R810" s="6" t="s">
        <v>184</v>
      </c>
      <c r="S810" s="2" t="s">
        <v>184</v>
      </c>
      <c r="T810" s="2" t="s">
        <v>184</v>
      </c>
      <c r="U810">
        <v>30</v>
      </c>
      <c r="V810">
        <v>22</v>
      </c>
      <c r="W810">
        <v>4</v>
      </c>
      <c r="X810" t="s">
        <v>184</v>
      </c>
      <c r="Y810" s="2" t="s">
        <v>184</v>
      </c>
      <c r="Z810" s="2" t="s">
        <v>184</v>
      </c>
      <c r="AA810" s="2" t="s">
        <v>183</v>
      </c>
      <c r="AB810">
        <v>1</v>
      </c>
      <c r="AC810">
        <v>1</v>
      </c>
      <c r="AD810">
        <v>0</v>
      </c>
      <c r="AE810" s="2" t="s">
        <v>184</v>
      </c>
      <c r="AF810" s="2" t="s">
        <v>184</v>
      </c>
      <c r="AG810" s="2" t="s">
        <v>184</v>
      </c>
      <c r="AH810" t="s">
        <v>84</v>
      </c>
      <c r="AI810" s="8" t="s">
        <v>183</v>
      </c>
      <c r="AJ810" s="1" t="s">
        <v>183</v>
      </c>
    </row>
    <row r="811" spans="1:36" x14ac:dyDescent="0.3">
      <c r="A811" s="3" t="s">
        <v>7</v>
      </c>
      <c r="B811">
        <v>128165</v>
      </c>
      <c r="C811">
        <v>810</v>
      </c>
      <c r="D811" t="s">
        <v>182</v>
      </c>
      <c r="E811" s="2" t="s">
        <v>184</v>
      </c>
      <c r="F811" s="2" t="s">
        <v>184</v>
      </c>
      <c r="G811" s="2" t="s">
        <v>184</v>
      </c>
      <c r="H811" s="2" t="s">
        <v>185</v>
      </c>
      <c r="I811" s="2" t="s">
        <v>17</v>
      </c>
      <c r="J811" s="2" t="s">
        <v>16</v>
      </c>
      <c r="K811" s="8" t="s">
        <v>184</v>
      </c>
      <c r="L811" s="2" t="s">
        <v>162</v>
      </c>
      <c r="M811" s="2" t="s">
        <v>61</v>
      </c>
      <c r="N811" t="s">
        <v>186</v>
      </c>
      <c r="O811" s="2" t="s">
        <v>189</v>
      </c>
      <c r="P811" s="128">
        <v>-2.4200164068908943</v>
      </c>
      <c r="Q811" s="128" t="s">
        <v>203</v>
      </c>
      <c r="R811" s="6" t="s">
        <v>183</v>
      </c>
      <c r="S811" s="2" t="s">
        <v>184</v>
      </c>
      <c r="T811" s="2" t="s">
        <v>184</v>
      </c>
      <c r="U811">
        <v>25</v>
      </c>
      <c r="V811">
        <v>36</v>
      </c>
      <c r="W811">
        <v>3</v>
      </c>
      <c r="X811" t="s">
        <v>184</v>
      </c>
      <c r="Y811" s="2" t="s">
        <v>184</v>
      </c>
      <c r="Z811" s="2" t="s">
        <v>184</v>
      </c>
      <c r="AA811" s="2" t="s">
        <v>184</v>
      </c>
      <c r="AB811">
        <v>5</v>
      </c>
      <c r="AC811">
        <v>2</v>
      </c>
      <c r="AD811">
        <v>0</v>
      </c>
      <c r="AE811" s="2" t="s">
        <v>184</v>
      </c>
      <c r="AF811" s="2" t="s">
        <v>184</v>
      </c>
      <c r="AG811" s="2" t="s">
        <v>184</v>
      </c>
      <c r="AH811" t="s">
        <v>85</v>
      </c>
      <c r="AI811" s="8" t="s">
        <v>183</v>
      </c>
      <c r="AJ811" s="1" t="s">
        <v>183</v>
      </c>
    </row>
    <row r="812" spans="1:36" hidden="1" x14ac:dyDescent="0.3">
      <c r="A812" s="3" t="s">
        <v>7</v>
      </c>
      <c r="B812">
        <v>128253</v>
      </c>
      <c r="C812">
        <v>811</v>
      </c>
      <c r="D812" t="s">
        <v>181</v>
      </c>
      <c r="E812" s="2" t="s">
        <v>183</v>
      </c>
      <c r="F812" s="2" t="s">
        <v>184</v>
      </c>
      <c r="G812" s="2" t="s">
        <v>184</v>
      </c>
      <c r="H812" s="2" t="s">
        <v>183</v>
      </c>
      <c r="I812" s="2" t="s">
        <v>14</v>
      </c>
      <c r="J812" s="2" t="s">
        <v>15</v>
      </c>
      <c r="K812" s="8" t="s">
        <v>183</v>
      </c>
      <c r="L812" s="2"/>
      <c r="M812" s="2" t="s">
        <v>60</v>
      </c>
      <c r="N812" t="s">
        <v>186</v>
      </c>
      <c r="O812" s="3" t="s">
        <v>188</v>
      </c>
      <c r="P812" s="130">
        <v>-0.36832412523020258</v>
      </c>
      <c r="Q812" s="130" t="s">
        <v>201</v>
      </c>
      <c r="R812" s="6" t="s">
        <v>184</v>
      </c>
      <c r="S812" s="2" t="s">
        <v>184</v>
      </c>
      <c r="T812" s="2" t="s">
        <v>183</v>
      </c>
      <c r="U812">
        <v>30</v>
      </c>
      <c r="V812">
        <v>27</v>
      </c>
      <c r="W812">
        <v>0</v>
      </c>
      <c r="X812" t="s">
        <v>184</v>
      </c>
      <c r="Y812" s="2" t="s">
        <v>183</v>
      </c>
      <c r="Z812" s="2" t="s">
        <v>184</v>
      </c>
      <c r="AA812" s="2" t="s">
        <v>184</v>
      </c>
      <c r="AB812">
        <v>5</v>
      </c>
      <c r="AC812">
        <v>1</v>
      </c>
      <c r="AD812">
        <v>0</v>
      </c>
      <c r="AE812" s="2" t="s">
        <v>184</v>
      </c>
      <c r="AF812" s="2" t="s">
        <v>184</v>
      </c>
      <c r="AG812" s="2" t="s">
        <v>183</v>
      </c>
      <c r="AH812" t="s">
        <v>85</v>
      </c>
      <c r="AI812" s="8" t="s">
        <v>183</v>
      </c>
      <c r="AJ812" s="9" t="s">
        <v>184</v>
      </c>
    </row>
    <row r="813" spans="1:36" x14ac:dyDescent="0.3">
      <c r="A813" s="3" t="s">
        <v>7</v>
      </c>
      <c r="B813">
        <v>128254</v>
      </c>
      <c r="C813">
        <v>812</v>
      </c>
      <c r="D813" t="s">
        <v>182</v>
      </c>
      <c r="E813" s="2" t="s">
        <v>184</v>
      </c>
      <c r="F813" s="2" t="s">
        <v>184</v>
      </c>
      <c r="G813" s="2" t="s">
        <v>184</v>
      </c>
      <c r="H813" s="3" t="s">
        <v>183</v>
      </c>
      <c r="I813" s="2" t="s">
        <v>16</v>
      </c>
      <c r="J813" s="2" t="s">
        <v>15</v>
      </c>
      <c r="K813" s="8" t="s">
        <v>183</v>
      </c>
      <c r="L813" s="2"/>
      <c r="M813" s="2" t="s">
        <v>60</v>
      </c>
      <c r="N813" t="s">
        <v>186</v>
      </c>
      <c r="O813" s="3" t="s">
        <v>188</v>
      </c>
      <c r="P813" s="130">
        <v>-0.88878212827288017</v>
      </c>
      <c r="Q813" s="130" t="s">
        <v>203</v>
      </c>
      <c r="R813" s="7" t="s">
        <v>184</v>
      </c>
      <c r="S813" s="2" t="s">
        <v>184</v>
      </c>
      <c r="T813" s="2" t="s">
        <v>184</v>
      </c>
      <c r="U813">
        <v>21</v>
      </c>
      <c r="V813">
        <v>28</v>
      </c>
      <c r="W813">
        <v>13</v>
      </c>
      <c r="X813" t="s">
        <v>184</v>
      </c>
      <c r="Y813" s="2" t="s">
        <v>184</v>
      </c>
      <c r="Z813" s="2" t="s">
        <v>183</v>
      </c>
      <c r="AA813" s="2" t="s">
        <v>184</v>
      </c>
      <c r="AB813">
        <v>7</v>
      </c>
      <c r="AC813">
        <v>8</v>
      </c>
      <c r="AD813">
        <v>0</v>
      </c>
      <c r="AE813" s="2" t="s">
        <v>184</v>
      </c>
      <c r="AF813" s="2" t="s">
        <v>184</v>
      </c>
      <c r="AG813" s="2" t="s">
        <v>183</v>
      </c>
      <c r="AH813" t="s">
        <v>85</v>
      </c>
      <c r="AI813" s="8" t="s">
        <v>183</v>
      </c>
      <c r="AJ813" s="9" t="s">
        <v>184</v>
      </c>
    </row>
    <row r="814" spans="1:36" x14ac:dyDescent="0.3">
      <c r="A814" s="3" t="s">
        <v>7</v>
      </c>
      <c r="B814">
        <v>128257</v>
      </c>
      <c r="C814">
        <v>813</v>
      </c>
      <c r="D814" t="s">
        <v>182</v>
      </c>
      <c r="E814" s="2" t="s">
        <v>184</v>
      </c>
      <c r="F814" s="2" t="s">
        <v>184</v>
      </c>
      <c r="G814" s="2" t="s">
        <v>184</v>
      </c>
      <c r="H814" s="3" t="s">
        <v>183</v>
      </c>
      <c r="I814" s="2" t="s">
        <v>16</v>
      </c>
      <c r="J814" s="2" t="s">
        <v>12</v>
      </c>
      <c r="K814" s="8" t="s">
        <v>183</v>
      </c>
      <c r="L814" s="2" t="s">
        <v>162</v>
      </c>
      <c r="M814" s="2" t="s">
        <v>60</v>
      </c>
      <c r="N814" t="s">
        <v>187</v>
      </c>
      <c r="O814" s="2" t="s">
        <v>188</v>
      </c>
      <c r="P814" s="128">
        <v>-3.1859852954524825</v>
      </c>
      <c r="Q814" s="128" t="s">
        <v>203</v>
      </c>
      <c r="R814" s="6" t="s">
        <v>183</v>
      </c>
      <c r="S814" s="2" t="s">
        <v>184</v>
      </c>
      <c r="T814" s="2" t="s">
        <v>183</v>
      </c>
      <c r="U814">
        <v>76</v>
      </c>
      <c r="V814">
        <v>11</v>
      </c>
      <c r="W814">
        <v>18</v>
      </c>
      <c r="X814" t="s">
        <v>184</v>
      </c>
      <c r="Y814" s="2" t="s">
        <v>184</v>
      </c>
      <c r="Z814" s="2" t="s">
        <v>184</v>
      </c>
      <c r="AA814" s="2" t="s">
        <v>184</v>
      </c>
      <c r="AB814">
        <v>2</v>
      </c>
      <c r="AC814">
        <v>0</v>
      </c>
      <c r="AD814">
        <v>0</v>
      </c>
      <c r="AE814" s="2" t="s">
        <v>183</v>
      </c>
      <c r="AF814" s="2" t="s">
        <v>184</v>
      </c>
      <c r="AG814" s="2" t="s">
        <v>183</v>
      </c>
      <c r="AH814" t="s">
        <v>86</v>
      </c>
      <c r="AI814" s="8" t="s">
        <v>183</v>
      </c>
      <c r="AJ814" s="1" t="s">
        <v>183</v>
      </c>
    </row>
    <row r="815" spans="1:36" x14ac:dyDescent="0.3">
      <c r="A815" s="3" t="s">
        <v>7</v>
      </c>
      <c r="B815">
        <v>128258</v>
      </c>
      <c r="C815">
        <v>814</v>
      </c>
      <c r="D815" t="s">
        <v>181</v>
      </c>
      <c r="E815" s="2" t="s">
        <v>184</v>
      </c>
      <c r="F815" s="2" t="s">
        <v>184</v>
      </c>
      <c r="G815" s="2" t="s">
        <v>184</v>
      </c>
      <c r="H815" s="3" t="s">
        <v>183</v>
      </c>
      <c r="I815" s="2" t="s">
        <v>16</v>
      </c>
      <c r="J815" s="2" t="s">
        <v>12</v>
      </c>
      <c r="K815" s="8" t="s">
        <v>183</v>
      </c>
      <c r="L815" s="2"/>
      <c r="M815" s="2" t="s">
        <v>60</v>
      </c>
      <c r="N815" t="s">
        <v>187</v>
      </c>
      <c r="O815" s="2" t="s">
        <v>188</v>
      </c>
      <c r="P815" s="128">
        <v>-1.4795316329309249</v>
      </c>
      <c r="Q815" s="128" t="s">
        <v>203</v>
      </c>
      <c r="R815" s="6" t="s">
        <v>183</v>
      </c>
      <c r="S815" s="2" t="s">
        <v>184</v>
      </c>
      <c r="T815" s="2" t="s">
        <v>183</v>
      </c>
      <c r="U815">
        <v>41</v>
      </c>
      <c r="V815">
        <v>13</v>
      </c>
      <c r="W815">
        <v>11</v>
      </c>
      <c r="X815" t="s">
        <v>184</v>
      </c>
      <c r="Y815" s="2" t="s">
        <v>184</v>
      </c>
      <c r="Z815" s="2" t="s">
        <v>183</v>
      </c>
      <c r="AA815" s="2" t="s">
        <v>184</v>
      </c>
      <c r="AB815">
        <v>2</v>
      </c>
      <c r="AC815">
        <v>0</v>
      </c>
      <c r="AD815">
        <v>0</v>
      </c>
      <c r="AE815" s="2" t="s">
        <v>184</v>
      </c>
      <c r="AF815" s="2" t="s">
        <v>184</v>
      </c>
      <c r="AG815" s="2" t="s">
        <v>183</v>
      </c>
      <c r="AH815" t="s">
        <v>86</v>
      </c>
      <c r="AI815" s="8" t="s">
        <v>183</v>
      </c>
      <c r="AJ815" s="1" t="s">
        <v>183</v>
      </c>
    </row>
    <row r="816" spans="1:36" x14ac:dyDescent="0.3">
      <c r="A816" s="3" t="s">
        <v>7</v>
      </c>
      <c r="B816">
        <v>128261</v>
      </c>
      <c r="C816">
        <v>815</v>
      </c>
      <c r="D816" t="s">
        <v>182</v>
      </c>
      <c r="E816" s="2" t="s">
        <v>183</v>
      </c>
      <c r="F816" s="2" t="s">
        <v>184</v>
      </c>
      <c r="G816" s="2" t="s">
        <v>184</v>
      </c>
      <c r="H816" s="3" t="s">
        <v>183</v>
      </c>
      <c r="I816" s="2" t="s">
        <v>12</v>
      </c>
      <c r="J816" s="2" t="s">
        <v>16</v>
      </c>
      <c r="K816" s="8" t="s">
        <v>184</v>
      </c>
      <c r="L816" s="2"/>
      <c r="M816" s="2" t="s">
        <v>60</v>
      </c>
      <c r="N816" t="s">
        <v>187</v>
      </c>
      <c r="O816" s="2" t="s">
        <v>189</v>
      </c>
      <c r="P816" s="128">
        <v>0.75432163436354105</v>
      </c>
      <c r="Q816" s="128" t="s">
        <v>203</v>
      </c>
      <c r="R816" s="6" t="s">
        <v>183</v>
      </c>
      <c r="S816" s="2" t="s">
        <v>184</v>
      </c>
      <c r="T816" s="2" t="s">
        <v>184</v>
      </c>
      <c r="U816">
        <v>2</v>
      </c>
      <c r="V816">
        <v>0</v>
      </c>
      <c r="W816">
        <v>2</v>
      </c>
      <c r="X816" t="s">
        <v>183</v>
      </c>
      <c r="Y816" s="2" t="s">
        <v>184</v>
      </c>
      <c r="Z816" s="2" t="s">
        <v>184</v>
      </c>
      <c r="AA816" s="2" t="s">
        <v>184</v>
      </c>
      <c r="AB816">
        <v>1</v>
      </c>
      <c r="AC816">
        <v>0</v>
      </c>
      <c r="AD816">
        <v>0</v>
      </c>
      <c r="AE816" s="2" t="s">
        <v>184</v>
      </c>
      <c r="AF816" s="2" t="s">
        <v>184</v>
      </c>
      <c r="AG816" s="2" t="s">
        <v>184</v>
      </c>
      <c r="AH816" t="s">
        <v>87</v>
      </c>
      <c r="AI816" s="8" t="s">
        <v>183</v>
      </c>
      <c r="AJ816" s="1" t="s">
        <v>184</v>
      </c>
    </row>
    <row r="817" spans="1:36" x14ac:dyDescent="0.3">
      <c r="A817" s="3" t="s">
        <v>7</v>
      </c>
      <c r="B817">
        <v>128266</v>
      </c>
      <c r="C817">
        <v>816</v>
      </c>
      <c r="D817" t="s">
        <v>181</v>
      </c>
      <c r="E817" s="2" t="s">
        <v>183</v>
      </c>
      <c r="F817" s="2" t="s">
        <v>184</v>
      </c>
      <c r="G817" s="2" t="s">
        <v>184</v>
      </c>
      <c r="H817" s="3" t="s">
        <v>183</v>
      </c>
      <c r="I817" s="2" t="s">
        <v>16</v>
      </c>
      <c r="J817" s="2" t="s">
        <v>12</v>
      </c>
      <c r="K817" s="8" t="s">
        <v>183</v>
      </c>
      <c r="L817" s="2"/>
      <c r="M817" s="2" t="s">
        <v>61</v>
      </c>
      <c r="N817" t="s">
        <v>187</v>
      </c>
      <c r="O817" s="2" t="s">
        <v>188</v>
      </c>
      <c r="P817" s="128">
        <v>-0.64306384194919786</v>
      </c>
      <c r="Q817" s="128" t="s">
        <v>203</v>
      </c>
      <c r="R817" s="6" t="s">
        <v>183</v>
      </c>
      <c r="S817" s="2" t="s">
        <v>184</v>
      </c>
      <c r="T817" s="2" t="s">
        <v>183</v>
      </c>
      <c r="U817">
        <v>13</v>
      </c>
      <c r="V817">
        <v>0</v>
      </c>
      <c r="W817">
        <v>0</v>
      </c>
      <c r="X817" t="s">
        <v>184</v>
      </c>
      <c r="Y817" s="2" t="s">
        <v>184</v>
      </c>
      <c r="Z817" s="2" t="s">
        <v>184</v>
      </c>
      <c r="AA817" s="2" t="s">
        <v>184</v>
      </c>
      <c r="AB817">
        <v>1</v>
      </c>
      <c r="AC817">
        <v>0</v>
      </c>
      <c r="AD817">
        <v>0</v>
      </c>
      <c r="AE817" s="2" t="s">
        <v>183</v>
      </c>
      <c r="AF817" s="2" t="s">
        <v>183</v>
      </c>
      <c r="AG817" s="2" t="s">
        <v>183</v>
      </c>
      <c r="AH817" t="s">
        <v>86</v>
      </c>
      <c r="AI817" s="8" t="s">
        <v>183</v>
      </c>
      <c r="AJ817" s="1" t="s">
        <v>183</v>
      </c>
    </row>
    <row r="818" spans="1:36" x14ac:dyDescent="0.3">
      <c r="A818" s="3" t="s">
        <v>7</v>
      </c>
      <c r="B818">
        <v>128281</v>
      </c>
      <c r="C818">
        <v>817</v>
      </c>
      <c r="D818" t="s">
        <v>182</v>
      </c>
      <c r="E818" s="2" t="s">
        <v>183</v>
      </c>
      <c r="F818" s="2" t="s">
        <v>184</v>
      </c>
      <c r="G818" s="2" t="s">
        <v>184</v>
      </c>
      <c r="H818" s="3" t="s">
        <v>183</v>
      </c>
      <c r="I818" s="2" t="s">
        <v>13</v>
      </c>
      <c r="J818" s="2" t="s">
        <v>13</v>
      </c>
      <c r="K818" s="8" t="s">
        <v>183</v>
      </c>
      <c r="L818" s="2" t="s">
        <v>60</v>
      </c>
      <c r="M818" s="2"/>
      <c r="N818" t="s">
        <v>187</v>
      </c>
      <c r="O818" s="3" t="s">
        <v>189</v>
      </c>
      <c r="P818" s="130">
        <v>-0.51595041842320521</v>
      </c>
      <c r="Q818" s="130" t="s">
        <v>203</v>
      </c>
      <c r="R818" s="7" t="s">
        <v>185</v>
      </c>
      <c r="S818" s="2" t="s">
        <v>183</v>
      </c>
      <c r="T818" s="2" t="s">
        <v>183</v>
      </c>
      <c r="U818">
        <v>33</v>
      </c>
      <c r="V818">
        <v>10</v>
      </c>
      <c r="W818">
        <v>44</v>
      </c>
      <c r="X818" t="s">
        <v>183</v>
      </c>
      <c r="Y818" s="2" t="s">
        <v>184</v>
      </c>
      <c r="Z818" s="2" t="s">
        <v>183</v>
      </c>
      <c r="AA818" s="2" t="s">
        <v>184</v>
      </c>
      <c r="AB818">
        <v>16</v>
      </c>
      <c r="AC818">
        <v>3</v>
      </c>
      <c r="AD818">
        <v>0</v>
      </c>
      <c r="AE818" s="2" t="s">
        <v>184</v>
      </c>
      <c r="AF818" s="2" t="s">
        <v>184</v>
      </c>
      <c r="AG818" s="2" t="s">
        <v>183</v>
      </c>
      <c r="AH818" t="s">
        <v>85</v>
      </c>
      <c r="AI818" s="8" t="s">
        <v>183</v>
      </c>
      <c r="AJ818" s="9" t="s">
        <v>183</v>
      </c>
    </row>
    <row r="819" spans="1:36" x14ac:dyDescent="0.3">
      <c r="A819" s="3" t="s">
        <v>7</v>
      </c>
      <c r="B819">
        <v>128353</v>
      </c>
      <c r="C819">
        <v>818</v>
      </c>
      <c r="D819" t="s">
        <v>182</v>
      </c>
      <c r="E819" s="2" t="s">
        <v>184</v>
      </c>
      <c r="F819" s="2" t="s">
        <v>184</v>
      </c>
      <c r="G819" s="2" t="s">
        <v>184</v>
      </c>
      <c r="H819" s="3" t="s">
        <v>185</v>
      </c>
      <c r="I819" s="2" t="s">
        <v>13</v>
      </c>
      <c r="J819" s="2" t="s">
        <v>17</v>
      </c>
      <c r="K819" s="8" t="s">
        <v>184</v>
      </c>
      <c r="L819" s="2" t="s">
        <v>60</v>
      </c>
      <c r="M819" s="2"/>
      <c r="N819" t="s">
        <v>187</v>
      </c>
      <c r="O819" s="3" t="s">
        <v>188</v>
      </c>
      <c r="P819" s="130">
        <v>-0.67594661167439984</v>
      </c>
      <c r="Q819" s="130" t="s">
        <v>203</v>
      </c>
      <c r="R819" s="6" t="s">
        <v>183</v>
      </c>
      <c r="S819" s="2" t="s">
        <v>184</v>
      </c>
      <c r="T819" s="2" t="s">
        <v>184</v>
      </c>
      <c r="U819">
        <v>49</v>
      </c>
      <c r="V819">
        <v>0</v>
      </c>
      <c r="W819">
        <v>14</v>
      </c>
      <c r="X819" t="s">
        <v>184</v>
      </c>
      <c r="Y819" s="2" t="s">
        <v>184</v>
      </c>
      <c r="Z819" s="2" t="s">
        <v>184</v>
      </c>
      <c r="AA819" s="2" t="s">
        <v>184</v>
      </c>
      <c r="AB819">
        <v>6</v>
      </c>
      <c r="AC819">
        <v>2</v>
      </c>
      <c r="AD819">
        <v>0</v>
      </c>
      <c r="AE819" s="2" t="s">
        <v>184</v>
      </c>
      <c r="AF819" s="2" t="s">
        <v>185</v>
      </c>
      <c r="AG819" s="2" t="s">
        <v>185</v>
      </c>
      <c r="AH819" t="s">
        <v>86</v>
      </c>
      <c r="AI819" s="8" t="s">
        <v>184</v>
      </c>
      <c r="AJ819" s="1" t="s">
        <v>184</v>
      </c>
    </row>
    <row r="820" spans="1:36" x14ac:dyDescent="0.3">
      <c r="A820" s="3" t="s">
        <v>7</v>
      </c>
      <c r="B820">
        <v>128386</v>
      </c>
      <c r="C820">
        <v>819</v>
      </c>
      <c r="D820" t="s">
        <v>182</v>
      </c>
      <c r="E820" s="2" t="s">
        <v>184</v>
      </c>
      <c r="F820" s="2" t="s">
        <v>184</v>
      </c>
      <c r="G820" s="2" t="s">
        <v>184</v>
      </c>
      <c r="H820" s="2" t="s">
        <v>183</v>
      </c>
      <c r="I820" s="2" t="s">
        <v>13</v>
      </c>
      <c r="J820" s="2" t="s">
        <v>16</v>
      </c>
      <c r="K820" s="8" t="s">
        <v>183</v>
      </c>
      <c r="L820" s="2" t="s">
        <v>61</v>
      </c>
      <c r="M820" s="2"/>
      <c r="N820" t="s">
        <v>186</v>
      </c>
      <c r="O820" s="3" t="s">
        <v>188</v>
      </c>
      <c r="P820" s="130">
        <v>0.3424983350775378</v>
      </c>
      <c r="Q820" s="130" t="s">
        <v>203</v>
      </c>
      <c r="R820" s="6" t="s">
        <v>184</v>
      </c>
      <c r="S820" s="2" t="s">
        <v>184</v>
      </c>
      <c r="T820" s="2" t="s">
        <v>184</v>
      </c>
      <c r="U820">
        <v>0</v>
      </c>
      <c r="V820">
        <v>0</v>
      </c>
      <c r="W820">
        <v>0</v>
      </c>
      <c r="X820" t="s">
        <v>184</v>
      </c>
      <c r="Y820" s="2" t="s">
        <v>184</v>
      </c>
      <c r="Z820" s="2" t="s">
        <v>184</v>
      </c>
      <c r="AA820" s="2" t="s">
        <v>184</v>
      </c>
      <c r="AB820">
        <v>0</v>
      </c>
      <c r="AC820">
        <v>0</v>
      </c>
      <c r="AD820">
        <v>0</v>
      </c>
      <c r="AE820" s="2" t="s">
        <v>184</v>
      </c>
      <c r="AF820" s="2" t="s">
        <v>184</v>
      </c>
      <c r="AG820" s="2" t="s">
        <v>184</v>
      </c>
      <c r="AH820" t="s">
        <v>85</v>
      </c>
      <c r="AI820" t="s">
        <v>183</v>
      </c>
      <c r="AJ820" s="1" t="s">
        <v>183</v>
      </c>
    </row>
    <row r="821" spans="1:36" x14ac:dyDescent="0.3">
      <c r="A821" s="3" t="s">
        <v>7</v>
      </c>
      <c r="B821">
        <v>128456</v>
      </c>
      <c r="C821">
        <v>820</v>
      </c>
      <c r="D821" t="s">
        <v>181</v>
      </c>
      <c r="E821" s="2" t="s">
        <v>184</v>
      </c>
      <c r="F821" s="2" t="s">
        <v>184</v>
      </c>
      <c r="G821" s="2" t="s">
        <v>184</v>
      </c>
      <c r="H821" s="3" t="s">
        <v>183</v>
      </c>
      <c r="I821" s="2" t="s">
        <v>13</v>
      </c>
      <c r="J821" s="2" t="s">
        <v>15</v>
      </c>
      <c r="K821" s="8" t="s">
        <v>183</v>
      </c>
      <c r="L821" s="2"/>
      <c r="M821" s="2" t="s">
        <v>61</v>
      </c>
      <c r="N821" t="s">
        <v>187</v>
      </c>
      <c r="O821" s="3" t="s">
        <v>189</v>
      </c>
      <c r="P821" s="130">
        <v>-1.0841718338098245</v>
      </c>
      <c r="Q821" s="130" t="s">
        <v>203</v>
      </c>
      <c r="R821" s="7" t="s">
        <v>183</v>
      </c>
      <c r="S821" s="2" t="s">
        <v>183</v>
      </c>
      <c r="T821" s="2" t="s">
        <v>184</v>
      </c>
      <c r="U821">
        <v>29</v>
      </c>
      <c r="V821">
        <v>24</v>
      </c>
      <c r="W821">
        <v>0</v>
      </c>
      <c r="X821" t="s">
        <v>184</v>
      </c>
      <c r="Y821" s="2" t="s">
        <v>184</v>
      </c>
      <c r="Z821" s="2" t="s">
        <v>183</v>
      </c>
      <c r="AA821" s="2" t="s">
        <v>184</v>
      </c>
      <c r="AB821">
        <v>1</v>
      </c>
      <c r="AC821">
        <v>0</v>
      </c>
      <c r="AD821">
        <v>0</v>
      </c>
      <c r="AE821" s="2" t="s">
        <v>184</v>
      </c>
      <c r="AF821" s="2" t="s">
        <v>185</v>
      </c>
      <c r="AG821" s="2" t="s">
        <v>185</v>
      </c>
      <c r="AH821" t="s">
        <v>86</v>
      </c>
      <c r="AI821" s="8" t="s">
        <v>184</v>
      </c>
      <c r="AJ821" s="1" t="s">
        <v>184</v>
      </c>
    </row>
    <row r="822" spans="1:36" x14ac:dyDescent="0.3">
      <c r="A822" s="3" t="s">
        <v>7</v>
      </c>
      <c r="B822">
        <v>128461</v>
      </c>
      <c r="C822">
        <v>821</v>
      </c>
      <c r="D822" t="s">
        <v>182</v>
      </c>
      <c r="E822" s="2" t="s">
        <v>183</v>
      </c>
      <c r="F822" s="2" t="s">
        <v>184</v>
      </c>
      <c r="G822" s="2" t="s">
        <v>184</v>
      </c>
      <c r="H822" s="3" t="s">
        <v>183</v>
      </c>
      <c r="I822" s="2" t="s">
        <v>16</v>
      </c>
      <c r="J822" s="2" t="s">
        <v>15</v>
      </c>
      <c r="K822" s="8" t="s">
        <v>183</v>
      </c>
      <c r="L822" s="2"/>
      <c r="M822" s="2" t="s">
        <v>61</v>
      </c>
      <c r="N822" t="s">
        <v>186</v>
      </c>
      <c r="O822" s="3" t="s">
        <v>188</v>
      </c>
      <c r="P822" s="130">
        <v>-0.26733004121338139</v>
      </c>
      <c r="Q822" s="130" t="s">
        <v>203</v>
      </c>
      <c r="R822" s="7" t="s">
        <v>183</v>
      </c>
      <c r="S822" s="2" t="s">
        <v>184</v>
      </c>
      <c r="T822" s="2" t="s">
        <v>183</v>
      </c>
      <c r="U822">
        <v>31</v>
      </c>
      <c r="V822">
        <v>14</v>
      </c>
      <c r="W822">
        <v>0</v>
      </c>
      <c r="X822" t="s">
        <v>184</v>
      </c>
      <c r="Y822" s="2" t="s">
        <v>184</v>
      </c>
      <c r="Z822" s="2" t="s">
        <v>183</v>
      </c>
      <c r="AA822" s="2" t="s">
        <v>184</v>
      </c>
      <c r="AB822">
        <v>3</v>
      </c>
      <c r="AC822">
        <v>1</v>
      </c>
      <c r="AD822">
        <v>0</v>
      </c>
      <c r="AE822" s="2" t="s">
        <v>184</v>
      </c>
      <c r="AF822" s="2" t="s">
        <v>184</v>
      </c>
      <c r="AG822" s="2" t="s">
        <v>185</v>
      </c>
      <c r="AH822" t="s">
        <v>86</v>
      </c>
      <c r="AI822" s="8" t="s">
        <v>183</v>
      </c>
      <c r="AJ822" s="1" t="s">
        <v>184</v>
      </c>
    </row>
    <row r="823" spans="1:36" x14ac:dyDescent="0.3">
      <c r="A823" s="2" t="s">
        <v>8</v>
      </c>
      <c r="B823">
        <v>128516</v>
      </c>
      <c r="C823">
        <v>822</v>
      </c>
      <c r="D823" t="s">
        <v>181</v>
      </c>
      <c r="E823" s="2" t="s">
        <v>183</v>
      </c>
      <c r="F823" s="2" t="s">
        <v>183</v>
      </c>
      <c r="G823" s="2" t="s">
        <v>183</v>
      </c>
      <c r="H823" s="2" t="s">
        <v>183</v>
      </c>
      <c r="I823" s="2" t="s">
        <v>14</v>
      </c>
      <c r="J823" s="2" t="s">
        <v>13</v>
      </c>
      <c r="K823" s="8" t="s">
        <v>183</v>
      </c>
      <c r="L823" s="2" t="s">
        <v>162</v>
      </c>
      <c r="M823" s="2" t="s">
        <v>60</v>
      </c>
      <c r="N823" t="s">
        <v>187</v>
      </c>
      <c r="O823" s="2" t="s">
        <v>189</v>
      </c>
      <c r="P823" s="128">
        <v>-2.7956794045565942</v>
      </c>
      <c r="Q823" s="128" t="s">
        <v>203</v>
      </c>
      <c r="R823" s="6" t="s">
        <v>183</v>
      </c>
      <c r="S823" s="2" t="s">
        <v>183</v>
      </c>
      <c r="T823" s="2" t="s">
        <v>183</v>
      </c>
      <c r="U823">
        <v>46</v>
      </c>
      <c r="V823">
        <v>139</v>
      </c>
      <c r="W823">
        <v>0</v>
      </c>
      <c r="X823" t="s">
        <v>183</v>
      </c>
      <c r="Y823" s="2" t="s">
        <v>184</v>
      </c>
      <c r="Z823" s="2" t="s">
        <v>183</v>
      </c>
      <c r="AA823" s="2" t="s">
        <v>184</v>
      </c>
      <c r="AB823">
        <v>11</v>
      </c>
      <c r="AC823">
        <v>4</v>
      </c>
      <c r="AD823">
        <v>0</v>
      </c>
      <c r="AE823" s="2" t="s">
        <v>184</v>
      </c>
      <c r="AF823" s="2" t="s">
        <v>184</v>
      </c>
      <c r="AG823" s="2" t="s">
        <v>184</v>
      </c>
      <c r="AH823" t="s">
        <v>87</v>
      </c>
      <c r="AI823" s="8" t="s">
        <v>183</v>
      </c>
      <c r="AJ823" s="9" t="s">
        <v>184</v>
      </c>
    </row>
    <row r="824" spans="1:36" hidden="1" x14ac:dyDescent="0.3">
      <c r="A824" s="3" t="s">
        <v>7</v>
      </c>
      <c r="B824">
        <v>128521</v>
      </c>
      <c r="C824">
        <v>823</v>
      </c>
      <c r="D824" t="s">
        <v>182</v>
      </c>
      <c r="E824" s="2" t="s">
        <v>184</v>
      </c>
      <c r="F824" s="2" t="s">
        <v>184</v>
      </c>
      <c r="G824" s="2" t="s">
        <v>184</v>
      </c>
      <c r="H824" s="3" t="s">
        <v>183</v>
      </c>
      <c r="I824" s="2" t="s">
        <v>16</v>
      </c>
      <c r="J824" s="2" t="s">
        <v>13</v>
      </c>
      <c r="K824" s="8" t="s">
        <v>183</v>
      </c>
      <c r="L824" s="2"/>
      <c r="M824" s="2" t="s">
        <v>60</v>
      </c>
      <c r="N824" t="s">
        <v>186</v>
      </c>
      <c r="O824" s="2" t="s">
        <v>188</v>
      </c>
      <c r="P824" s="128">
        <v>0.27040489575179677</v>
      </c>
      <c r="Q824" s="128" t="s">
        <v>201</v>
      </c>
      <c r="R824" s="6" t="s">
        <v>185</v>
      </c>
      <c r="S824" s="2" t="s">
        <v>184</v>
      </c>
      <c r="T824" s="2" t="s">
        <v>184</v>
      </c>
      <c r="U824">
        <v>13</v>
      </c>
      <c r="V824">
        <v>29</v>
      </c>
      <c r="W824">
        <v>0</v>
      </c>
      <c r="X824" t="s">
        <v>184</v>
      </c>
      <c r="Y824" s="2" t="s">
        <v>184</v>
      </c>
      <c r="Z824" s="2" t="s">
        <v>184</v>
      </c>
      <c r="AA824" s="2" t="s">
        <v>184</v>
      </c>
      <c r="AB824">
        <v>3</v>
      </c>
      <c r="AC824">
        <v>0</v>
      </c>
      <c r="AD824">
        <v>0</v>
      </c>
      <c r="AE824" s="2" t="s">
        <v>184</v>
      </c>
      <c r="AF824" s="2" t="s">
        <v>185</v>
      </c>
      <c r="AG824" s="2" t="s">
        <v>185</v>
      </c>
      <c r="AH824" t="s">
        <v>86</v>
      </c>
      <c r="AI824" s="8" t="s">
        <v>184</v>
      </c>
      <c r="AJ824" s="9" t="s">
        <v>184</v>
      </c>
    </row>
    <row r="825" spans="1:36" hidden="1" x14ac:dyDescent="0.3">
      <c r="A825" s="3" t="s">
        <v>7</v>
      </c>
      <c r="B825">
        <v>128523</v>
      </c>
      <c r="C825">
        <v>824</v>
      </c>
      <c r="D825" t="s">
        <v>181</v>
      </c>
      <c r="E825" s="2" t="s">
        <v>184</v>
      </c>
      <c r="F825" s="2" t="s">
        <v>184</v>
      </c>
      <c r="G825" s="2" t="s">
        <v>184</v>
      </c>
      <c r="H825" s="3" t="s">
        <v>183</v>
      </c>
      <c r="I825" s="2" t="s">
        <v>16</v>
      </c>
      <c r="J825" s="2" t="s">
        <v>13</v>
      </c>
      <c r="K825" s="8" t="s">
        <v>183</v>
      </c>
      <c r="L825" s="2"/>
      <c r="M825" s="2" t="s">
        <v>60</v>
      </c>
      <c r="N825" t="s">
        <v>186</v>
      </c>
      <c r="O825" s="2" t="s">
        <v>188</v>
      </c>
      <c r="P825" s="128">
        <v>-0.54984217493126963</v>
      </c>
      <c r="Q825" s="128" t="s">
        <v>201</v>
      </c>
      <c r="R825" s="7" t="s">
        <v>184</v>
      </c>
      <c r="S825" s="2" t="s">
        <v>184</v>
      </c>
      <c r="T825" s="2" t="s">
        <v>183</v>
      </c>
      <c r="U825">
        <v>33</v>
      </c>
      <c r="V825">
        <v>0</v>
      </c>
      <c r="W825">
        <v>46</v>
      </c>
      <c r="X825" t="s">
        <v>184</v>
      </c>
      <c r="Y825" s="2" t="s">
        <v>184</v>
      </c>
      <c r="Z825" s="2" t="s">
        <v>184</v>
      </c>
      <c r="AA825" s="2" t="s">
        <v>184</v>
      </c>
      <c r="AB825">
        <v>15</v>
      </c>
      <c r="AC825">
        <v>2</v>
      </c>
      <c r="AD825">
        <v>0</v>
      </c>
      <c r="AE825" s="2" t="s">
        <v>184</v>
      </c>
      <c r="AF825" s="2" t="s">
        <v>184</v>
      </c>
      <c r="AG825" s="2" t="s">
        <v>185</v>
      </c>
      <c r="AH825" t="s">
        <v>86</v>
      </c>
      <c r="AI825" s="8" t="s">
        <v>183</v>
      </c>
      <c r="AJ825" s="9" t="s">
        <v>184</v>
      </c>
    </row>
    <row r="826" spans="1:36" x14ac:dyDescent="0.3">
      <c r="A826" s="3" t="s">
        <v>7</v>
      </c>
      <c r="B826">
        <v>128631</v>
      </c>
      <c r="C826">
        <v>825</v>
      </c>
      <c r="D826" t="s">
        <v>181</v>
      </c>
      <c r="E826" s="2" t="s">
        <v>184</v>
      </c>
      <c r="F826" s="2" t="s">
        <v>184</v>
      </c>
      <c r="G826" s="2" t="s">
        <v>184</v>
      </c>
      <c r="H826" s="3" t="s">
        <v>183</v>
      </c>
      <c r="I826" s="2" t="s">
        <v>16</v>
      </c>
      <c r="J826" s="2" t="s">
        <v>16</v>
      </c>
      <c r="K826" s="8" t="s">
        <v>183</v>
      </c>
      <c r="L826" s="2" t="s">
        <v>61</v>
      </c>
      <c r="M826" s="2"/>
      <c r="N826" t="s">
        <v>186</v>
      </c>
      <c r="O826" s="3" t="s">
        <v>188</v>
      </c>
      <c r="P826" s="130">
        <v>0.98814229249011853</v>
      </c>
      <c r="Q826" s="130" t="s">
        <v>203</v>
      </c>
      <c r="R826" s="7" t="s">
        <v>183</v>
      </c>
      <c r="S826" s="2" t="s">
        <v>184</v>
      </c>
      <c r="T826" s="2" t="s">
        <v>183</v>
      </c>
      <c r="U826">
        <v>0</v>
      </c>
      <c r="V826">
        <v>0</v>
      </c>
      <c r="W826">
        <v>11</v>
      </c>
      <c r="X826" t="s">
        <v>183</v>
      </c>
      <c r="Y826" s="2" t="s">
        <v>184</v>
      </c>
      <c r="Z826" s="2" t="s">
        <v>184</v>
      </c>
      <c r="AA826" s="2" t="s">
        <v>184</v>
      </c>
      <c r="AB826">
        <v>5</v>
      </c>
      <c r="AC826">
        <v>6</v>
      </c>
      <c r="AD826">
        <v>0</v>
      </c>
      <c r="AE826" s="2" t="s">
        <v>184</v>
      </c>
      <c r="AF826" s="2" t="s">
        <v>184</v>
      </c>
      <c r="AG826" s="2" t="s">
        <v>185</v>
      </c>
      <c r="AH826" t="s">
        <v>86</v>
      </c>
      <c r="AI826" t="s">
        <v>183</v>
      </c>
      <c r="AJ826" s="1" t="s">
        <v>184</v>
      </c>
    </row>
    <row r="827" spans="1:36" hidden="1" x14ac:dyDescent="0.3">
      <c r="A827" s="3" t="s">
        <v>7</v>
      </c>
      <c r="B827">
        <v>128636</v>
      </c>
      <c r="C827">
        <v>826</v>
      </c>
      <c r="D827" t="s">
        <v>182</v>
      </c>
      <c r="E827" s="2" t="s">
        <v>184</v>
      </c>
      <c r="F827" s="2" t="s">
        <v>184</v>
      </c>
      <c r="G827" s="2" t="s">
        <v>184</v>
      </c>
      <c r="H827" s="3" t="s">
        <v>183</v>
      </c>
      <c r="I827" s="2" t="s">
        <v>16</v>
      </c>
      <c r="J827" s="2" t="s">
        <v>16</v>
      </c>
      <c r="K827" s="8" t="s">
        <v>183</v>
      </c>
      <c r="L827" s="2"/>
      <c r="M827" s="2" t="s">
        <v>60</v>
      </c>
      <c r="N827" t="s">
        <v>186</v>
      </c>
      <c r="O827" s="2" t="s">
        <v>188</v>
      </c>
      <c r="P827" s="128">
        <v>-0.54287237652076969</v>
      </c>
      <c r="Q827" s="128" t="s">
        <v>201</v>
      </c>
      <c r="R827" s="7" t="s">
        <v>184</v>
      </c>
      <c r="S827" s="2" t="s">
        <v>184</v>
      </c>
      <c r="T827" s="2" t="s">
        <v>183</v>
      </c>
      <c r="U827">
        <v>18</v>
      </c>
      <c r="V827">
        <v>12</v>
      </c>
      <c r="W827">
        <v>5</v>
      </c>
      <c r="X827" t="s">
        <v>184</v>
      </c>
      <c r="Y827" s="2" t="s">
        <v>184</v>
      </c>
      <c r="Z827" s="2" t="s">
        <v>184</v>
      </c>
      <c r="AA827" s="2" t="s">
        <v>184</v>
      </c>
      <c r="AB827">
        <v>6</v>
      </c>
      <c r="AC827">
        <v>1</v>
      </c>
      <c r="AD827">
        <v>0</v>
      </c>
      <c r="AE827" s="2" t="s">
        <v>184</v>
      </c>
      <c r="AF827" s="2" t="s">
        <v>184</v>
      </c>
      <c r="AG827" s="2" t="s">
        <v>183</v>
      </c>
      <c r="AH827" t="s">
        <v>86</v>
      </c>
      <c r="AI827" s="8" t="s">
        <v>183</v>
      </c>
      <c r="AJ827" s="1" t="s">
        <v>183</v>
      </c>
    </row>
    <row r="828" spans="1:36" x14ac:dyDescent="0.3">
      <c r="A828" s="3" t="s">
        <v>7</v>
      </c>
      <c r="B828">
        <v>128638</v>
      </c>
      <c r="C828">
        <v>827</v>
      </c>
      <c r="D828" t="s">
        <v>181</v>
      </c>
      <c r="E828" s="2" t="s">
        <v>183</v>
      </c>
      <c r="F828" s="2" t="s">
        <v>184</v>
      </c>
      <c r="G828" s="2" t="s">
        <v>184</v>
      </c>
      <c r="H828" s="3" t="s">
        <v>183</v>
      </c>
      <c r="I828" s="2" t="s">
        <v>16</v>
      </c>
      <c r="J828" s="2" t="s">
        <v>15</v>
      </c>
      <c r="K828" s="8" t="s">
        <v>183</v>
      </c>
      <c r="L828" s="2" t="s">
        <v>60</v>
      </c>
      <c r="M828" s="2"/>
      <c r="N828" t="s">
        <v>186</v>
      </c>
      <c r="O828" s="2" t="s">
        <v>188</v>
      </c>
      <c r="P828" s="128">
        <v>-0.59237733318430763</v>
      </c>
      <c r="Q828" s="128" t="s">
        <v>203</v>
      </c>
      <c r="R828" s="6" t="s">
        <v>185</v>
      </c>
      <c r="S828" s="2" t="s">
        <v>184</v>
      </c>
      <c r="T828" s="2" t="s">
        <v>183</v>
      </c>
      <c r="U828">
        <v>28</v>
      </c>
      <c r="V828">
        <v>3</v>
      </c>
      <c r="W828">
        <v>8</v>
      </c>
      <c r="X828" t="s">
        <v>184</v>
      </c>
      <c r="Y828" s="2" t="s">
        <v>184</v>
      </c>
      <c r="Z828" s="2" t="s">
        <v>183</v>
      </c>
      <c r="AA828" s="2" t="s">
        <v>184</v>
      </c>
      <c r="AB828">
        <v>10</v>
      </c>
      <c r="AC828">
        <v>2</v>
      </c>
      <c r="AD828">
        <v>0</v>
      </c>
      <c r="AE828" s="2" t="s">
        <v>184</v>
      </c>
      <c r="AF828" s="2" t="s">
        <v>184</v>
      </c>
      <c r="AG828" s="2" t="s">
        <v>183</v>
      </c>
      <c r="AH828" t="s">
        <v>86</v>
      </c>
      <c r="AI828" s="8" t="s">
        <v>183</v>
      </c>
      <c r="AJ828" s="9" t="s">
        <v>183</v>
      </c>
    </row>
    <row r="829" spans="1:36" x14ac:dyDescent="0.3">
      <c r="A829" s="3" t="s">
        <v>7</v>
      </c>
      <c r="B829">
        <v>128643</v>
      </c>
      <c r="C829">
        <v>828</v>
      </c>
      <c r="D829" t="s">
        <v>181</v>
      </c>
      <c r="E829" s="2" t="s">
        <v>183</v>
      </c>
      <c r="F829" s="2" t="s">
        <v>183</v>
      </c>
      <c r="G829" s="2" t="s">
        <v>184</v>
      </c>
      <c r="H829" s="3" t="s">
        <v>183</v>
      </c>
      <c r="I829" s="2" t="s">
        <v>16</v>
      </c>
      <c r="J829" s="2" t="s">
        <v>16</v>
      </c>
      <c r="K829" s="8" t="s">
        <v>183</v>
      </c>
      <c r="L829" s="2" t="s">
        <v>162</v>
      </c>
      <c r="M829" s="2" t="s">
        <v>60</v>
      </c>
      <c r="N829" t="s">
        <v>187</v>
      </c>
      <c r="O829" s="2" t="s">
        <v>188</v>
      </c>
      <c r="P829" s="128">
        <v>-2.778436299843535</v>
      </c>
      <c r="Q829" s="128" t="s">
        <v>203</v>
      </c>
      <c r="R829" s="7" t="s">
        <v>183</v>
      </c>
      <c r="S829" s="2" t="s">
        <v>184</v>
      </c>
      <c r="T829" s="2" t="s">
        <v>183</v>
      </c>
      <c r="U829">
        <v>38</v>
      </c>
      <c r="V829">
        <v>0</v>
      </c>
      <c r="W829">
        <v>28</v>
      </c>
      <c r="X829" t="s">
        <v>183</v>
      </c>
      <c r="Y829" s="2" t="s">
        <v>184</v>
      </c>
      <c r="Z829" s="2" t="s">
        <v>183</v>
      </c>
      <c r="AA829" s="2" t="s">
        <v>183</v>
      </c>
      <c r="AB829">
        <v>10</v>
      </c>
      <c r="AC829">
        <v>2</v>
      </c>
      <c r="AD829">
        <v>3</v>
      </c>
      <c r="AE829" s="2" t="s">
        <v>183</v>
      </c>
      <c r="AF829" s="2" t="s">
        <v>184</v>
      </c>
      <c r="AG829" s="2" t="s">
        <v>184</v>
      </c>
      <c r="AH829" t="s">
        <v>85</v>
      </c>
      <c r="AI829" s="8" t="s">
        <v>183</v>
      </c>
      <c r="AJ829" s="9" t="s">
        <v>184</v>
      </c>
    </row>
    <row r="830" spans="1:36" hidden="1" x14ac:dyDescent="0.3">
      <c r="A830" s="3" t="s">
        <v>7</v>
      </c>
      <c r="B830">
        <v>128656</v>
      </c>
      <c r="C830">
        <v>829</v>
      </c>
      <c r="D830" t="s">
        <v>181</v>
      </c>
      <c r="E830" s="2" t="s">
        <v>183</v>
      </c>
      <c r="F830" s="2" t="s">
        <v>184</v>
      </c>
      <c r="G830" s="2" t="s">
        <v>184</v>
      </c>
      <c r="H830" s="3" t="s">
        <v>183</v>
      </c>
      <c r="I830" s="2" t="s">
        <v>16</v>
      </c>
      <c r="J830" s="2" t="s">
        <v>13</v>
      </c>
      <c r="K830" s="8" t="s">
        <v>183</v>
      </c>
      <c r="L830" s="2"/>
      <c r="M830" s="2" t="s">
        <v>60</v>
      </c>
      <c r="N830" t="s">
        <v>186</v>
      </c>
      <c r="O830" s="3" t="s">
        <v>188</v>
      </c>
      <c r="P830" s="130">
        <v>-7.4163344766848979E-2</v>
      </c>
      <c r="Q830" s="130" t="s">
        <v>201</v>
      </c>
      <c r="R830" s="6" t="s">
        <v>183</v>
      </c>
      <c r="S830" s="2" t="s">
        <v>184</v>
      </c>
      <c r="T830" s="2" t="s">
        <v>184</v>
      </c>
      <c r="U830">
        <v>50</v>
      </c>
      <c r="V830">
        <v>0</v>
      </c>
      <c r="W830">
        <v>0</v>
      </c>
      <c r="X830" t="s">
        <v>184</v>
      </c>
      <c r="Y830" s="2" t="s">
        <v>184</v>
      </c>
      <c r="Z830" s="2" t="s">
        <v>184</v>
      </c>
      <c r="AA830" s="2" t="s">
        <v>184</v>
      </c>
      <c r="AB830">
        <v>6</v>
      </c>
      <c r="AC830">
        <v>1</v>
      </c>
      <c r="AD830">
        <v>0</v>
      </c>
      <c r="AE830" s="2" t="s">
        <v>184</v>
      </c>
      <c r="AF830" s="2" t="s">
        <v>184</v>
      </c>
      <c r="AG830" s="2" t="s">
        <v>183</v>
      </c>
      <c r="AH830" t="s">
        <v>86</v>
      </c>
      <c r="AI830" s="8" t="s">
        <v>183</v>
      </c>
      <c r="AJ830" s="9" t="s">
        <v>183</v>
      </c>
    </row>
    <row r="831" spans="1:36" x14ac:dyDescent="0.3">
      <c r="A831" s="3" t="s">
        <v>7</v>
      </c>
      <c r="B831">
        <v>128672</v>
      </c>
      <c r="C831">
        <v>830</v>
      </c>
      <c r="D831" t="s">
        <v>181</v>
      </c>
      <c r="E831" s="2" t="s">
        <v>184</v>
      </c>
      <c r="F831" s="2" t="s">
        <v>184</v>
      </c>
      <c r="G831" s="2" t="s">
        <v>184</v>
      </c>
      <c r="H831" s="2" t="s">
        <v>183</v>
      </c>
      <c r="I831" s="2" t="s">
        <v>12</v>
      </c>
      <c r="J831" s="2" t="s">
        <v>12</v>
      </c>
      <c r="K831" s="8" t="s">
        <v>183</v>
      </c>
      <c r="L831" s="2" t="s">
        <v>60</v>
      </c>
      <c r="M831" s="2"/>
      <c r="N831" t="s">
        <v>187</v>
      </c>
      <c r="O831" s="3" t="s">
        <v>188</v>
      </c>
      <c r="P831" s="130">
        <v>9.8145058396309742E-2</v>
      </c>
      <c r="Q831" s="130" t="s">
        <v>203</v>
      </c>
      <c r="R831" s="7" t="s">
        <v>185</v>
      </c>
      <c r="S831" s="2" t="s">
        <v>184</v>
      </c>
      <c r="T831" s="2" t="s">
        <v>184</v>
      </c>
      <c r="U831">
        <v>0</v>
      </c>
      <c r="V831">
        <v>0</v>
      </c>
      <c r="W831">
        <v>1</v>
      </c>
      <c r="X831" t="s">
        <v>184</v>
      </c>
      <c r="Y831" s="2" t="s">
        <v>184</v>
      </c>
      <c r="Z831" s="2" t="s">
        <v>184</v>
      </c>
      <c r="AA831" s="2" t="s">
        <v>184</v>
      </c>
      <c r="AB831">
        <v>4</v>
      </c>
      <c r="AC831">
        <v>0</v>
      </c>
      <c r="AD831">
        <v>0</v>
      </c>
      <c r="AE831" s="2" t="s">
        <v>184</v>
      </c>
      <c r="AF831" s="2" t="s">
        <v>185</v>
      </c>
      <c r="AG831" s="2" t="s">
        <v>185</v>
      </c>
      <c r="AH831" t="s">
        <v>86</v>
      </c>
      <c r="AI831" t="s">
        <v>184</v>
      </c>
      <c r="AJ831" s="1" t="s">
        <v>184</v>
      </c>
    </row>
    <row r="832" spans="1:36" x14ac:dyDescent="0.3">
      <c r="A832" s="3" t="s">
        <v>7</v>
      </c>
      <c r="B832">
        <v>128696</v>
      </c>
      <c r="C832">
        <v>831</v>
      </c>
      <c r="D832" t="s">
        <v>181</v>
      </c>
      <c r="E832" s="2" t="s">
        <v>184</v>
      </c>
      <c r="F832" s="2" t="s">
        <v>184</v>
      </c>
      <c r="G832" s="2" t="s">
        <v>183</v>
      </c>
      <c r="H832" s="3" t="s">
        <v>183</v>
      </c>
      <c r="I832" s="2" t="s">
        <v>15</v>
      </c>
      <c r="J832" s="2" t="s">
        <v>16</v>
      </c>
      <c r="K832" s="8" t="s">
        <v>183</v>
      </c>
      <c r="L832" s="2"/>
      <c r="M832" s="2" t="s">
        <v>60</v>
      </c>
      <c r="N832" t="s">
        <v>187</v>
      </c>
      <c r="O832" s="2" t="s">
        <v>188</v>
      </c>
      <c r="P832" s="128">
        <v>-2.1234803843499496E-2</v>
      </c>
      <c r="Q832" s="128" t="s">
        <v>203</v>
      </c>
      <c r="R832" s="7" t="s">
        <v>183</v>
      </c>
      <c r="S832" s="2" t="s">
        <v>184</v>
      </c>
      <c r="T832" s="2" t="s">
        <v>184</v>
      </c>
      <c r="U832">
        <v>32</v>
      </c>
      <c r="V832">
        <v>9</v>
      </c>
      <c r="W832">
        <v>34</v>
      </c>
      <c r="X832" t="s">
        <v>184</v>
      </c>
      <c r="Y832" s="2" t="s">
        <v>184</v>
      </c>
      <c r="Z832" s="2" t="s">
        <v>184</v>
      </c>
      <c r="AA832" s="2" t="s">
        <v>184</v>
      </c>
      <c r="AB832">
        <v>16</v>
      </c>
      <c r="AC832">
        <v>16</v>
      </c>
      <c r="AD832">
        <v>4</v>
      </c>
      <c r="AE832" s="2" t="s">
        <v>183</v>
      </c>
      <c r="AF832" s="2" t="s">
        <v>185</v>
      </c>
      <c r="AG832" s="2" t="s">
        <v>185</v>
      </c>
      <c r="AH832" t="s">
        <v>86</v>
      </c>
      <c r="AI832" s="8" t="s">
        <v>184</v>
      </c>
      <c r="AJ832" s="9" t="s">
        <v>184</v>
      </c>
    </row>
    <row r="833" spans="1:36" x14ac:dyDescent="0.3">
      <c r="A833" s="3" t="s">
        <v>7</v>
      </c>
      <c r="B833">
        <v>128730</v>
      </c>
      <c r="C833">
        <v>832</v>
      </c>
      <c r="D833" t="s">
        <v>182</v>
      </c>
      <c r="E833" s="2" t="s">
        <v>184</v>
      </c>
      <c r="F833" s="2" t="s">
        <v>184</v>
      </c>
      <c r="G833" s="2" t="s">
        <v>184</v>
      </c>
      <c r="H833" s="3" t="s">
        <v>183</v>
      </c>
      <c r="I833" s="2" t="s">
        <v>15</v>
      </c>
      <c r="J833" s="2" t="s">
        <v>16</v>
      </c>
      <c r="K833" s="8" t="s">
        <v>183</v>
      </c>
      <c r="L833" s="2" t="s">
        <v>61</v>
      </c>
      <c r="M833" s="2"/>
      <c r="N833" t="s">
        <v>187</v>
      </c>
      <c r="O833" s="3" t="s">
        <v>189</v>
      </c>
      <c r="P833" s="130">
        <v>0.76357627215225932</v>
      </c>
      <c r="Q833" s="130" t="s">
        <v>203</v>
      </c>
      <c r="R833" s="7" t="s">
        <v>183</v>
      </c>
      <c r="S833" s="2" t="s">
        <v>183</v>
      </c>
      <c r="T833" s="2" t="s">
        <v>184</v>
      </c>
      <c r="U833">
        <v>18</v>
      </c>
      <c r="V833">
        <v>16</v>
      </c>
      <c r="W833">
        <v>38</v>
      </c>
      <c r="X833" t="s">
        <v>184</v>
      </c>
      <c r="Y833" s="2" t="s">
        <v>184</v>
      </c>
      <c r="Z833" s="2" t="s">
        <v>183</v>
      </c>
      <c r="AA833" s="2" t="s">
        <v>183</v>
      </c>
      <c r="AB833">
        <v>19</v>
      </c>
      <c r="AC833">
        <v>7</v>
      </c>
      <c r="AD833">
        <v>0</v>
      </c>
      <c r="AE833" s="2" t="s">
        <v>184</v>
      </c>
      <c r="AF833" s="2" t="s">
        <v>185</v>
      </c>
      <c r="AG833" s="2" t="s">
        <v>185</v>
      </c>
      <c r="AH833" t="s">
        <v>86</v>
      </c>
      <c r="AI833" s="8" t="s">
        <v>184</v>
      </c>
      <c r="AJ833" s="9" t="s">
        <v>184</v>
      </c>
    </row>
    <row r="834" spans="1:36" x14ac:dyDescent="0.3">
      <c r="A834" s="3" t="s">
        <v>7</v>
      </c>
      <c r="B834">
        <v>128772</v>
      </c>
      <c r="C834">
        <v>833</v>
      </c>
      <c r="D834" t="s">
        <v>182</v>
      </c>
      <c r="E834" s="2" t="s">
        <v>184</v>
      </c>
      <c r="F834" s="2" t="s">
        <v>184</v>
      </c>
      <c r="G834" s="2" t="s">
        <v>184</v>
      </c>
      <c r="H834" s="3" t="s">
        <v>185</v>
      </c>
      <c r="I834" s="2" t="s">
        <v>14</v>
      </c>
      <c r="J834" s="2" t="s">
        <v>15</v>
      </c>
      <c r="K834" s="8" t="s">
        <v>183</v>
      </c>
      <c r="L834" s="2"/>
      <c r="M834" s="2" t="s">
        <v>60</v>
      </c>
      <c r="N834" t="s">
        <v>186</v>
      </c>
      <c r="O834" s="3" t="s">
        <v>188</v>
      </c>
      <c r="P834" s="130">
        <v>0.47521780816207426</v>
      </c>
      <c r="Q834" s="130" t="s">
        <v>203</v>
      </c>
      <c r="R834" s="6" t="s">
        <v>185</v>
      </c>
      <c r="S834" s="2" t="s">
        <v>184</v>
      </c>
      <c r="T834" s="2" t="s">
        <v>184</v>
      </c>
      <c r="U834">
        <v>0</v>
      </c>
      <c r="V834">
        <v>0</v>
      </c>
      <c r="W834">
        <v>0</v>
      </c>
      <c r="X834" t="s">
        <v>184</v>
      </c>
      <c r="Y834" s="2" t="s">
        <v>184</v>
      </c>
      <c r="Z834" s="2" t="s">
        <v>184</v>
      </c>
      <c r="AA834" s="2" t="s">
        <v>184</v>
      </c>
      <c r="AB834">
        <v>5</v>
      </c>
      <c r="AC834">
        <v>0</v>
      </c>
      <c r="AD834">
        <v>0</v>
      </c>
      <c r="AE834" s="2" t="s">
        <v>184</v>
      </c>
      <c r="AF834" s="2" t="s">
        <v>185</v>
      </c>
      <c r="AG834" s="2" t="s">
        <v>185</v>
      </c>
      <c r="AH834" t="s">
        <v>86</v>
      </c>
      <c r="AI834" s="8" t="s">
        <v>183</v>
      </c>
      <c r="AJ834" s="1" t="s">
        <v>184</v>
      </c>
    </row>
    <row r="835" spans="1:36" hidden="1" x14ac:dyDescent="0.3">
      <c r="A835" s="3" t="s">
        <v>7</v>
      </c>
      <c r="B835">
        <v>128774</v>
      </c>
      <c r="C835">
        <v>834</v>
      </c>
      <c r="D835" t="s">
        <v>182</v>
      </c>
      <c r="E835" s="2" t="s">
        <v>183</v>
      </c>
      <c r="F835" s="2" t="s">
        <v>183</v>
      </c>
      <c r="G835" s="2" t="s">
        <v>184</v>
      </c>
      <c r="H835" s="3" t="s">
        <v>183</v>
      </c>
      <c r="I835" s="2" t="s">
        <v>13</v>
      </c>
      <c r="J835" s="2" t="s">
        <v>13</v>
      </c>
      <c r="K835" s="8" t="s">
        <v>183</v>
      </c>
      <c r="L835" s="2" t="s">
        <v>162</v>
      </c>
      <c r="M835" s="2" t="s">
        <v>60</v>
      </c>
      <c r="N835" t="s">
        <v>186</v>
      </c>
      <c r="O835" s="2" t="s">
        <v>188</v>
      </c>
      <c r="P835" s="128">
        <v>-3.1097586393763805</v>
      </c>
      <c r="Q835" s="128" t="s">
        <v>201</v>
      </c>
      <c r="R835" s="6" t="s">
        <v>183</v>
      </c>
      <c r="S835" s="2" t="s">
        <v>183</v>
      </c>
      <c r="T835" s="2" t="s">
        <v>184</v>
      </c>
      <c r="U835">
        <v>53</v>
      </c>
      <c r="V835">
        <v>5</v>
      </c>
      <c r="W835">
        <v>12</v>
      </c>
      <c r="X835" t="s">
        <v>184</v>
      </c>
      <c r="Y835" s="2" t="s">
        <v>184</v>
      </c>
      <c r="Z835" s="2" t="s">
        <v>184</v>
      </c>
      <c r="AA835" s="2" t="s">
        <v>184</v>
      </c>
      <c r="AB835">
        <v>13</v>
      </c>
      <c r="AC835">
        <v>1</v>
      </c>
      <c r="AD835">
        <v>0</v>
      </c>
      <c r="AE835" s="2" t="s">
        <v>184</v>
      </c>
      <c r="AF835" s="2" t="s">
        <v>184</v>
      </c>
      <c r="AG835" s="2" t="s">
        <v>184</v>
      </c>
      <c r="AH835" t="s">
        <v>85</v>
      </c>
      <c r="AI835" s="8" t="s">
        <v>183</v>
      </c>
      <c r="AJ835" s="9" t="s">
        <v>183</v>
      </c>
    </row>
    <row r="836" spans="1:36" x14ac:dyDescent="0.3">
      <c r="A836" s="3" t="s">
        <v>7</v>
      </c>
      <c r="B836">
        <v>128775</v>
      </c>
      <c r="C836">
        <v>835</v>
      </c>
      <c r="D836" t="s">
        <v>181</v>
      </c>
      <c r="E836" s="2" t="s">
        <v>184</v>
      </c>
      <c r="F836" s="2" t="s">
        <v>184</v>
      </c>
      <c r="G836" s="2" t="s">
        <v>184</v>
      </c>
      <c r="H836" s="3" t="s">
        <v>183</v>
      </c>
      <c r="I836" s="2" t="s">
        <v>15</v>
      </c>
      <c r="J836" s="2" t="s">
        <v>13</v>
      </c>
      <c r="K836" s="8" t="s">
        <v>183</v>
      </c>
      <c r="L836" s="2" t="s">
        <v>162</v>
      </c>
      <c r="M836" s="2" t="s">
        <v>60</v>
      </c>
      <c r="N836" t="s">
        <v>187</v>
      </c>
      <c r="O836" s="2" t="s">
        <v>188</v>
      </c>
      <c r="P836" s="128">
        <v>-3.8601025470007082</v>
      </c>
      <c r="Q836" s="128" t="s">
        <v>203</v>
      </c>
      <c r="R836" s="6" t="s">
        <v>183</v>
      </c>
      <c r="S836" s="2" t="s">
        <v>184</v>
      </c>
      <c r="T836" s="2" t="s">
        <v>184</v>
      </c>
      <c r="U836">
        <v>46</v>
      </c>
      <c r="V836">
        <v>13</v>
      </c>
      <c r="W836">
        <v>23</v>
      </c>
      <c r="X836" t="s">
        <v>184</v>
      </c>
      <c r="Y836" s="2" t="s">
        <v>184</v>
      </c>
      <c r="Z836" s="2" t="s">
        <v>183</v>
      </c>
      <c r="AA836" s="2" t="s">
        <v>184</v>
      </c>
      <c r="AB836">
        <v>12</v>
      </c>
      <c r="AC836">
        <v>4</v>
      </c>
      <c r="AD836">
        <v>1</v>
      </c>
      <c r="AE836" s="2" t="s">
        <v>184</v>
      </c>
      <c r="AF836" s="2" t="s">
        <v>184</v>
      </c>
      <c r="AG836" s="2" t="s">
        <v>184</v>
      </c>
      <c r="AH836" t="s">
        <v>85</v>
      </c>
      <c r="AI836" s="8" t="s">
        <v>183</v>
      </c>
      <c r="AJ836" s="9" t="s">
        <v>183</v>
      </c>
    </row>
    <row r="837" spans="1:36" x14ac:dyDescent="0.3">
      <c r="A837" s="2" t="s">
        <v>8</v>
      </c>
      <c r="B837">
        <v>128802</v>
      </c>
      <c r="C837">
        <v>836</v>
      </c>
      <c r="D837" t="s">
        <v>181</v>
      </c>
      <c r="E837" s="2" t="s">
        <v>183</v>
      </c>
      <c r="F837" s="2" t="s">
        <v>184</v>
      </c>
      <c r="G837" s="2" t="s">
        <v>184</v>
      </c>
      <c r="H837" s="3" t="s">
        <v>185</v>
      </c>
      <c r="I837" s="2" t="s">
        <v>15</v>
      </c>
      <c r="J837" s="2" t="s">
        <v>12</v>
      </c>
      <c r="K837" s="8" t="s">
        <v>183</v>
      </c>
      <c r="L837" s="2"/>
      <c r="M837" s="2" t="s">
        <v>61</v>
      </c>
      <c r="N837" t="s">
        <v>187</v>
      </c>
      <c r="O837" s="2" t="s">
        <v>189</v>
      </c>
      <c r="P837" s="128">
        <v>2.0780990503768684</v>
      </c>
      <c r="Q837" s="130" t="s">
        <v>203</v>
      </c>
      <c r="R837" s="6" t="s">
        <v>183</v>
      </c>
      <c r="S837" s="2" t="s">
        <v>183</v>
      </c>
      <c r="T837" s="2" t="s">
        <v>184</v>
      </c>
      <c r="U837">
        <v>28</v>
      </c>
      <c r="V837">
        <v>0</v>
      </c>
      <c r="W837">
        <v>11</v>
      </c>
      <c r="X837" t="s">
        <v>183</v>
      </c>
      <c r="Y837" s="2" t="s">
        <v>183</v>
      </c>
      <c r="Z837" s="2" t="s">
        <v>184</v>
      </c>
      <c r="AA837" s="2" t="s">
        <v>183</v>
      </c>
      <c r="AB837">
        <v>0</v>
      </c>
      <c r="AC837">
        <v>0</v>
      </c>
      <c r="AD837">
        <v>0</v>
      </c>
      <c r="AE837" s="2" t="s">
        <v>183</v>
      </c>
      <c r="AF837" s="2" t="s">
        <v>183</v>
      </c>
      <c r="AG837" s="2" t="s">
        <v>185</v>
      </c>
      <c r="AH837" t="s">
        <v>88</v>
      </c>
      <c r="AI837" s="8" t="s">
        <v>183</v>
      </c>
      <c r="AJ837" s="9" t="s">
        <v>184</v>
      </c>
    </row>
    <row r="838" spans="1:36" x14ac:dyDescent="0.3">
      <c r="A838" s="2" t="s">
        <v>8</v>
      </c>
      <c r="B838">
        <v>128818</v>
      </c>
      <c r="C838">
        <v>837</v>
      </c>
      <c r="D838" t="s">
        <v>181</v>
      </c>
      <c r="E838" s="2" t="s">
        <v>184</v>
      </c>
      <c r="F838" s="2" t="s">
        <v>184</v>
      </c>
      <c r="G838" s="2" t="s">
        <v>184</v>
      </c>
      <c r="H838" s="3" t="s">
        <v>183</v>
      </c>
      <c r="I838" s="2" t="s">
        <v>13</v>
      </c>
      <c r="J838" s="2" t="s">
        <v>15</v>
      </c>
      <c r="K838" s="8" t="s">
        <v>183</v>
      </c>
      <c r="L838" s="2"/>
      <c r="M838" s="2" t="s">
        <v>61</v>
      </c>
      <c r="N838" t="s">
        <v>186</v>
      </c>
      <c r="O838" s="3" t="s">
        <v>188</v>
      </c>
      <c r="P838" s="130">
        <v>-0.2370055573716901</v>
      </c>
      <c r="Q838" s="130" t="s">
        <v>203</v>
      </c>
      <c r="R838" s="6" t="s">
        <v>185</v>
      </c>
      <c r="S838" s="2" t="s">
        <v>184</v>
      </c>
      <c r="T838" s="2" t="s">
        <v>184</v>
      </c>
      <c r="U838">
        <v>17</v>
      </c>
      <c r="V838">
        <v>0</v>
      </c>
      <c r="W838">
        <v>2</v>
      </c>
      <c r="X838" t="s">
        <v>184</v>
      </c>
      <c r="Y838" s="2" t="s">
        <v>184</v>
      </c>
      <c r="Z838" s="2" t="s">
        <v>184</v>
      </c>
      <c r="AA838" s="2" t="s">
        <v>184</v>
      </c>
      <c r="AB838">
        <v>4</v>
      </c>
      <c r="AC838">
        <v>0</v>
      </c>
      <c r="AD838">
        <v>0</v>
      </c>
      <c r="AE838" s="2" t="s">
        <v>184</v>
      </c>
      <c r="AF838" s="2" t="s">
        <v>184</v>
      </c>
      <c r="AG838" s="2" t="s">
        <v>183</v>
      </c>
      <c r="AH838" t="s">
        <v>86</v>
      </c>
      <c r="AI838" s="8" t="s">
        <v>183</v>
      </c>
      <c r="AJ838" s="1" t="s">
        <v>183</v>
      </c>
    </row>
    <row r="839" spans="1:36" x14ac:dyDescent="0.3">
      <c r="A839" s="3" t="s">
        <v>7</v>
      </c>
      <c r="B839">
        <v>128860</v>
      </c>
      <c r="C839">
        <v>838</v>
      </c>
      <c r="D839" t="s">
        <v>182</v>
      </c>
      <c r="E839" s="2" t="s">
        <v>183</v>
      </c>
      <c r="F839" s="2" t="s">
        <v>183</v>
      </c>
      <c r="G839" s="2" t="s">
        <v>184</v>
      </c>
      <c r="H839" s="3" t="s">
        <v>183</v>
      </c>
      <c r="I839" s="2" t="s">
        <v>15</v>
      </c>
      <c r="J839" s="2" t="s">
        <v>13</v>
      </c>
      <c r="K839" s="8" t="s">
        <v>183</v>
      </c>
      <c r="L839" s="2"/>
      <c r="M839" s="2" t="s">
        <v>60</v>
      </c>
      <c r="N839" t="s">
        <v>187</v>
      </c>
      <c r="O839" s="2" t="s">
        <v>189</v>
      </c>
      <c r="P839" s="128">
        <v>-1.2293072891134658</v>
      </c>
      <c r="Q839" s="128" t="s">
        <v>203</v>
      </c>
      <c r="R839" s="6" t="s">
        <v>183</v>
      </c>
      <c r="S839" s="2" t="s">
        <v>183</v>
      </c>
      <c r="T839" s="2" t="s">
        <v>184</v>
      </c>
      <c r="U839">
        <v>14</v>
      </c>
      <c r="V839">
        <v>35</v>
      </c>
      <c r="W839">
        <v>3</v>
      </c>
      <c r="X839" t="s">
        <v>183</v>
      </c>
      <c r="Y839" s="2" t="s">
        <v>183</v>
      </c>
      <c r="Z839" s="2" t="s">
        <v>184</v>
      </c>
      <c r="AA839" s="2" t="s">
        <v>183</v>
      </c>
      <c r="AB839">
        <v>0</v>
      </c>
      <c r="AC839">
        <v>1</v>
      </c>
      <c r="AD839">
        <v>0</v>
      </c>
      <c r="AE839" s="2" t="s">
        <v>183</v>
      </c>
      <c r="AF839" s="2" t="s">
        <v>183</v>
      </c>
      <c r="AG839" s="2" t="s">
        <v>183</v>
      </c>
      <c r="AH839" t="s">
        <v>86</v>
      </c>
      <c r="AI839" s="8" t="s">
        <v>183</v>
      </c>
      <c r="AJ839" s="9" t="s">
        <v>183</v>
      </c>
    </row>
    <row r="840" spans="1:36" x14ac:dyDescent="0.3">
      <c r="A840" s="3" t="s">
        <v>7</v>
      </c>
      <c r="B840">
        <v>128886</v>
      </c>
      <c r="C840">
        <v>839</v>
      </c>
      <c r="D840" t="s">
        <v>181</v>
      </c>
      <c r="E840" s="2" t="s">
        <v>184</v>
      </c>
      <c r="F840" s="2" t="s">
        <v>184</v>
      </c>
      <c r="G840" s="2" t="s">
        <v>183</v>
      </c>
      <c r="H840" s="3" t="s">
        <v>183</v>
      </c>
      <c r="I840" s="2" t="s">
        <v>15</v>
      </c>
      <c r="J840" s="2" t="s">
        <v>17</v>
      </c>
      <c r="K840" s="8" t="s">
        <v>183</v>
      </c>
      <c r="L840" s="2" t="s">
        <v>162</v>
      </c>
      <c r="M840" s="2" t="s">
        <v>60</v>
      </c>
      <c r="N840" t="s">
        <v>186</v>
      </c>
      <c r="O840" s="2" t="s">
        <v>188</v>
      </c>
      <c r="P840" s="128">
        <v>-3.6546943919344677</v>
      </c>
      <c r="Q840" s="128" t="s">
        <v>203</v>
      </c>
      <c r="R840" s="7" t="s">
        <v>184</v>
      </c>
      <c r="S840" s="2" t="s">
        <v>184</v>
      </c>
      <c r="T840" s="2" t="s">
        <v>184</v>
      </c>
      <c r="U840">
        <v>67</v>
      </c>
      <c r="V840">
        <v>0</v>
      </c>
      <c r="W840">
        <v>39</v>
      </c>
      <c r="X840" t="s">
        <v>184</v>
      </c>
      <c r="Y840" s="2" t="s">
        <v>184</v>
      </c>
      <c r="Z840" s="2" t="s">
        <v>184</v>
      </c>
      <c r="AA840" s="2" t="s">
        <v>184</v>
      </c>
      <c r="AB840">
        <v>18</v>
      </c>
      <c r="AC840">
        <v>7</v>
      </c>
      <c r="AD840">
        <v>0</v>
      </c>
      <c r="AE840" s="2" t="s">
        <v>183</v>
      </c>
      <c r="AF840" s="2" t="s">
        <v>185</v>
      </c>
      <c r="AG840" s="2" t="s">
        <v>185</v>
      </c>
      <c r="AH840" t="s">
        <v>84</v>
      </c>
      <c r="AI840" s="8" t="s">
        <v>184</v>
      </c>
      <c r="AJ840" s="1" t="s">
        <v>184</v>
      </c>
    </row>
    <row r="841" spans="1:36" x14ac:dyDescent="0.3">
      <c r="A841" s="3" t="s">
        <v>7</v>
      </c>
      <c r="B841">
        <v>129004</v>
      </c>
      <c r="C841">
        <v>840</v>
      </c>
      <c r="D841" t="s">
        <v>182</v>
      </c>
      <c r="E841" s="2" t="s">
        <v>184</v>
      </c>
      <c r="F841" s="2" t="s">
        <v>184</v>
      </c>
      <c r="G841" s="2" t="s">
        <v>183</v>
      </c>
      <c r="H841" s="3" t="s">
        <v>184</v>
      </c>
      <c r="I841" s="2" t="s">
        <v>13</v>
      </c>
      <c r="J841" s="2" t="s">
        <v>15</v>
      </c>
      <c r="K841" s="8" t="s">
        <v>183</v>
      </c>
      <c r="L841" s="2"/>
      <c r="M841" s="2" t="s">
        <v>60</v>
      </c>
      <c r="N841" t="s">
        <v>187</v>
      </c>
      <c r="O841" s="3" t="s">
        <v>189</v>
      </c>
      <c r="P841" s="130">
        <v>-1.5191761032666946</v>
      </c>
      <c r="Q841" s="130" t="s">
        <v>203</v>
      </c>
      <c r="R841" s="6" t="s">
        <v>183</v>
      </c>
      <c r="S841" s="2" t="s">
        <v>184</v>
      </c>
      <c r="T841" s="2" t="s">
        <v>184</v>
      </c>
      <c r="U841">
        <v>27</v>
      </c>
      <c r="V841">
        <v>8</v>
      </c>
      <c r="W841">
        <v>19</v>
      </c>
      <c r="X841" t="s">
        <v>184</v>
      </c>
      <c r="Y841" s="2" t="s">
        <v>184</v>
      </c>
      <c r="Z841" s="2" t="s">
        <v>183</v>
      </c>
      <c r="AA841" s="2" t="s">
        <v>184</v>
      </c>
      <c r="AB841">
        <v>16</v>
      </c>
      <c r="AC841">
        <v>3</v>
      </c>
      <c r="AD841">
        <v>1</v>
      </c>
      <c r="AE841" s="2" t="s">
        <v>184</v>
      </c>
      <c r="AF841" s="2" t="s">
        <v>184</v>
      </c>
      <c r="AG841" s="2" t="s">
        <v>183</v>
      </c>
      <c r="AH841" t="s">
        <v>85</v>
      </c>
      <c r="AI841" s="8" t="s">
        <v>183</v>
      </c>
      <c r="AJ841" s="1" t="s">
        <v>183</v>
      </c>
    </row>
    <row r="842" spans="1:36" x14ac:dyDescent="0.3">
      <c r="A842" s="3" t="s">
        <v>7</v>
      </c>
      <c r="B842">
        <v>129005</v>
      </c>
      <c r="C842">
        <v>841</v>
      </c>
      <c r="D842" t="s">
        <v>181</v>
      </c>
      <c r="E842" s="2" t="s">
        <v>184</v>
      </c>
      <c r="F842" s="2" t="s">
        <v>184</v>
      </c>
      <c r="G842" s="2" t="s">
        <v>184</v>
      </c>
      <c r="H842" s="3" t="s">
        <v>183</v>
      </c>
      <c r="I842" s="2" t="s">
        <v>15</v>
      </c>
      <c r="J842" s="2" t="s">
        <v>15</v>
      </c>
      <c r="K842" s="8" t="s">
        <v>183</v>
      </c>
      <c r="L842" s="2"/>
      <c r="M842" s="2" t="s">
        <v>60</v>
      </c>
      <c r="N842" t="s">
        <v>186</v>
      </c>
      <c r="O842" s="2" t="s">
        <v>188</v>
      </c>
      <c r="P842" s="128">
        <v>0.15844167948180252</v>
      </c>
      <c r="Q842" s="128" t="s">
        <v>203</v>
      </c>
      <c r="R842" s="6" t="s">
        <v>184</v>
      </c>
      <c r="S842" s="2" t="s">
        <v>184</v>
      </c>
      <c r="T842" s="2" t="s">
        <v>184</v>
      </c>
      <c r="U842">
        <v>34</v>
      </c>
      <c r="V842">
        <v>6</v>
      </c>
      <c r="W842">
        <v>14</v>
      </c>
      <c r="X842" t="s">
        <v>184</v>
      </c>
      <c r="Y842" s="2" t="s">
        <v>184</v>
      </c>
      <c r="Z842" s="2" t="s">
        <v>184</v>
      </c>
      <c r="AA842" s="2" t="s">
        <v>184</v>
      </c>
      <c r="AB842">
        <v>8</v>
      </c>
      <c r="AC842">
        <v>4</v>
      </c>
      <c r="AD842">
        <v>1</v>
      </c>
      <c r="AE842" s="2" t="s">
        <v>184</v>
      </c>
      <c r="AF842" s="2" t="s">
        <v>184</v>
      </c>
      <c r="AG842" s="3" t="s">
        <v>184</v>
      </c>
      <c r="AH842" t="s">
        <v>85</v>
      </c>
      <c r="AI842" s="8" t="s">
        <v>183</v>
      </c>
      <c r="AJ842" s="1" t="s">
        <v>183</v>
      </c>
    </row>
    <row r="843" spans="1:36" x14ac:dyDescent="0.3">
      <c r="A843" s="3" t="s">
        <v>7</v>
      </c>
      <c r="B843">
        <v>129030</v>
      </c>
      <c r="C843">
        <v>842</v>
      </c>
      <c r="D843" t="s">
        <v>181</v>
      </c>
      <c r="E843" s="2" t="s">
        <v>184</v>
      </c>
      <c r="F843" s="2" t="s">
        <v>184</v>
      </c>
      <c r="G843" s="2" t="s">
        <v>184</v>
      </c>
      <c r="H843" s="2" t="s">
        <v>183</v>
      </c>
      <c r="I843" s="2" t="s">
        <v>13</v>
      </c>
      <c r="J843" s="2" t="s">
        <v>16</v>
      </c>
      <c r="K843" s="8" t="s">
        <v>184</v>
      </c>
      <c r="L843" s="2" t="s">
        <v>60</v>
      </c>
      <c r="M843" s="2"/>
      <c r="N843" t="s">
        <v>186</v>
      </c>
      <c r="O843" s="3" t="s">
        <v>189</v>
      </c>
      <c r="P843" s="130">
        <v>1.8501387604070303</v>
      </c>
      <c r="Q843" s="130" t="s">
        <v>203</v>
      </c>
      <c r="R843" s="6" t="s">
        <v>185</v>
      </c>
      <c r="S843" s="2" t="s">
        <v>184</v>
      </c>
      <c r="T843" s="2" t="s">
        <v>184</v>
      </c>
      <c r="U843">
        <v>0</v>
      </c>
      <c r="V843">
        <v>0</v>
      </c>
      <c r="W843">
        <v>0</v>
      </c>
      <c r="X843" t="s">
        <v>184</v>
      </c>
      <c r="Y843" s="2" t="s">
        <v>184</v>
      </c>
      <c r="Z843" s="2" t="s">
        <v>184</v>
      </c>
      <c r="AA843" s="2" t="s">
        <v>184</v>
      </c>
      <c r="AB843">
        <v>0</v>
      </c>
      <c r="AC843">
        <v>0</v>
      </c>
      <c r="AD843">
        <v>0</v>
      </c>
      <c r="AE843" s="2" t="s">
        <v>184</v>
      </c>
      <c r="AF843" s="2" t="s">
        <v>184</v>
      </c>
      <c r="AG843" s="2" t="s">
        <v>185</v>
      </c>
      <c r="AH843" t="s">
        <v>86</v>
      </c>
      <c r="AI843" t="s">
        <v>183</v>
      </c>
      <c r="AJ843" s="1" t="s">
        <v>183</v>
      </c>
    </row>
    <row r="844" spans="1:36" x14ac:dyDescent="0.3">
      <c r="A844" s="3" t="s">
        <v>7</v>
      </c>
      <c r="B844">
        <v>129036</v>
      </c>
      <c r="C844">
        <v>843</v>
      </c>
      <c r="D844" t="s">
        <v>182</v>
      </c>
      <c r="E844" s="2" t="s">
        <v>184</v>
      </c>
      <c r="F844" s="2" t="s">
        <v>184</v>
      </c>
      <c r="G844" s="2" t="s">
        <v>183</v>
      </c>
      <c r="H844" s="3" t="s">
        <v>185</v>
      </c>
      <c r="I844" s="2" t="s">
        <v>13</v>
      </c>
      <c r="J844" s="2" t="s">
        <v>16</v>
      </c>
      <c r="K844" s="8" t="s">
        <v>184</v>
      </c>
      <c r="L844" s="2"/>
      <c r="M844" s="2" t="s">
        <v>60</v>
      </c>
      <c r="N844" t="s">
        <v>187</v>
      </c>
      <c r="O844" s="2" t="s">
        <v>188</v>
      </c>
      <c r="P844" s="128">
        <v>-0.68828462023169013</v>
      </c>
      <c r="Q844" s="128" t="s">
        <v>203</v>
      </c>
      <c r="R844" s="7" t="s">
        <v>185</v>
      </c>
      <c r="S844" s="2" t="s">
        <v>184</v>
      </c>
      <c r="T844" s="2" t="s">
        <v>184</v>
      </c>
      <c r="U844">
        <v>19</v>
      </c>
      <c r="V844">
        <v>16</v>
      </c>
      <c r="W844">
        <v>3</v>
      </c>
      <c r="X844" t="s">
        <v>184</v>
      </c>
      <c r="Y844" s="2" t="s">
        <v>184</v>
      </c>
      <c r="Z844" s="2" t="s">
        <v>184</v>
      </c>
      <c r="AA844" s="2" t="s">
        <v>184</v>
      </c>
      <c r="AB844">
        <v>4</v>
      </c>
      <c r="AC844">
        <v>1</v>
      </c>
      <c r="AD844">
        <v>0</v>
      </c>
      <c r="AE844" s="2" t="s">
        <v>183</v>
      </c>
      <c r="AF844" s="2" t="s">
        <v>185</v>
      </c>
      <c r="AG844" s="2" t="s">
        <v>185</v>
      </c>
      <c r="AH844" t="s">
        <v>86</v>
      </c>
      <c r="AI844" s="8" t="s">
        <v>184</v>
      </c>
      <c r="AJ844" s="9" t="s">
        <v>184</v>
      </c>
    </row>
    <row r="845" spans="1:36" x14ac:dyDescent="0.3">
      <c r="A845" s="2" t="s">
        <v>8</v>
      </c>
      <c r="B845">
        <v>129061</v>
      </c>
      <c r="C845">
        <v>844</v>
      </c>
      <c r="D845" t="s">
        <v>181</v>
      </c>
      <c r="E845" s="2" t="s">
        <v>184</v>
      </c>
      <c r="F845" s="2" t="s">
        <v>184</v>
      </c>
      <c r="G845" s="2" t="s">
        <v>183</v>
      </c>
      <c r="H845" s="3" t="s">
        <v>184</v>
      </c>
      <c r="I845" s="2" t="s">
        <v>17</v>
      </c>
      <c r="J845" s="2" t="s">
        <v>12</v>
      </c>
      <c r="K845" s="8" t="s">
        <v>183</v>
      </c>
      <c r="L845" s="2" t="s">
        <v>60</v>
      </c>
      <c r="M845" s="2"/>
      <c r="N845" t="s">
        <v>186</v>
      </c>
      <c r="O845" s="2" t="s">
        <v>188</v>
      </c>
      <c r="P845" s="128">
        <v>-1.5796855392337787</v>
      </c>
      <c r="Q845" s="128" t="s">
        <v>203</v>
      </c>
      <c r="R845" s="7" t="s">
        <v>184</v>
      </c>
      <c r="S845" s="2" t="s">
        <v>184</v>
      </c>
      <c r="T845" s="2" t="s">
        <v>184</v>
      </c>
      <c r="U845">
        <v>115</v>
      </c>
      <c r="V845">
        <v>20</v>
      </c>
      <c r="W845">
        <v>56</v>
      </c>
      <c r="X845" t="s">
        <v>184</v>
      </c>
      <c r="Y845" s="2" t="s">
        <v>184</v>
      </c>
      <c r="Z845" s="2" t="s">
        <v>184</v>
      </c>
      <c r="AA845" s="2" t="s">
        <v>184</v>
      </c>
      <c r="AB845">
        <v>7</v>
      </c>
      <c r="AC845">
        <v>0</v>
      </c>
      <c r="AD845">
        <v>0</v>
      </c>
      <c r="AE845" s="2" t="s">
        <v>184</v>
      </c>
      <c r="AF845" s="2" t="s">
        <v>184</v>
      </c>
      <c r="AG845" s="2" t="s">
        <v>183</v>
      </c>
      <c r="AH845" t="s">
        <v>86</v>
      </c>
      <c r="AI845" s="8" t="s">
        <v>183</v>
      </c>
      <c r="AJ845" s="1" t="s">
        <v>183</v>
      </c>
    </row>
    <row r="846" spans="1:36" x14ac:dyDescent="0.3">
      <c r="A846" s="2" t="s">
        <v>8</v>
      </c>
      <c r="B846">
        <v>129067</v>
      </c>
      <c r="C846">
        <v>845</v>
      </c>
      <c r="D846" t="s">
        <v>182</v>
      </c>
      <c r="E846" s="2" t="s">
        <v>183</v>
      </c>
      <c r="F846" s="2" t="s">
        <v>184</v>
      </c>
      <c r="G846" s="2" t="s">
        <v>184</v>
      </c>
      <c r="H846" s="3" t="s">
        <v>184</v>
      </c>
      <c r="I846" s="2" t="s">
        <v>13</v>
      </c>
      <c r="J846" s="2" t="s">
        <v>15</v>
      </c>
      <c r="K846" s="8" t="s">
        <v>183</v>
      </c>
      <c r="L846" s="2"/>
      <c r="M846" s="2" t="s">
        <v>60</v>
      </c>
      <c r="N846" t="s">
        <v>186</v>
      </c>
      <c r="O846" s="3" t="s">
        <v>188</v>
      </c>
      <c r="P846" s="130">
        <v>-1.8138729377449638</v>
      </c>
      <c r="Q846" s="130" t="s">
        <v>203</v>
      </c>
      <c r="R846" s="6" t="s">
        <v>185</v>
      </c>
      <c r="S846" s="2" t="s">
        <v>184</v>
      </c>
      <c r="T846" s="2" t="s">
        <v>184</v>
      </c>
      <c r="U846">
        <v>0</v>
      </c>
      <c r="V846">
        <v>0</v>
      </c>
      <c r="W846">
        <v>1</v>
      </c>
      <c r="X846" t="s">
        <v>184</v>
      </c>
      <c r="Y846" s="2" t="s">
        <v>184</v>
      </c>
      <c r="Z846" s="2" t="s">
        <v>183</v>
      </c>
      <c r="AA846" s="2" t="s">
        <v>184</v>
      </c>
      <c r="AB846">
        <v>0</v>
      </c>
      <c r="AC846">
        <v>0</v>
      </c>
      <c r="AD846">
        <v>0</v>
      </c>
      <c r="AE846" s="2" t="s">
        <v>184</v>
      </c>
      <c r="AF846" s="2" t="s">
        <v>184</v>
      </c>
      <c r="AG846" s="2" t="s">
        <v>183</v>
      </c>
      <c r="AH846" t="s">
        <v>86</v>
      </c>
      <c r="AI846" s="8" t="s">
        <v>183</v>
      </c>
      <c r="AJ846" s="1" t="s">
        <v>183</v>
      </c>
    </row>
    <row r="847" spans="1:36" x14ac:dyDescent="0.3">
      <c r="A847" s="2" t="s">
        <v>8</v>
      </c>
      <c r="B847">
        <v>129171</v>
      </c>
      <c r="C847">
        <v>846</v>
      </c>
      <c r="D847" t="s">
        <v>182</v>
      </c>
      <c r="E847" s="2" t="s">
        <v>183</v>
      </c>
      <c r="F847" s="2" t="s">
        <v>184</v>
      </c>
      <c r="G847" s="2" t="s">
        <v>184</v>
      </c>
      <c r="H847" s="2" t="s">
        <v>184</v>
      </c>
      <c r="I847" s="2" t="s">
        <v>13</v>
      </c>
      <c r="J847" s="2" t="s">
        <v>12</v>
      </c>
      <c r="K847" s="8" t="s">
        <v>183</v>
      </c>
      <c r="L847" s="2"/>
      <c r="M847" s="2" t="s">
        <v>61</v>
      </c>
      <c r="N847" t="s">
        <v>186</v>
      </c>
      <c r="O847" s="3" t="s">
        <v>188</v>
      </c>
      <c r="P847" s="130"/>
      <c r="Q847" s="130" t="s">
        <v>203</v>
      </c>
      <c r="R847" s="6" t="s">
        <v>185</v>
      </c>
      <c r="S847" s="2" t="s">
        <v>184</v>
      </c>
      <c r="T847" s="2" t="s">
        <v>184</v>
      </c>
      <c r="U847">
        <v>2</v>
      </c>
      <c r="V847">
        <v>0</v>
      </c>
      <c r="W847">
        <v>0</v>
      </c>
      <c r="X847" t="s">
        <v>184</v>
      </c>
      <c r="Y847" s="2" t="s">
        <v>184</v>
      </c>
      <c r="Z847" s="2" t="s">
        <v>184</v>
      </c>
      <c r="AA847" s="2" t="s">
        <v>184</v>
      </c>
      <c r="AB847">
        <v>0</v>
      </c>
      <c r="AC847">
        <v>0</v>
      </c>
      <c r="AD847">
        <v>0</v>
      </c>
      <c r="AE847" s="2" t="s">
        <v>184</v>
      </c>
      <c r="AF847" s="2" t="s">
        <v>184</v>
      </c>
      <c r="AG847" s="2" t="s">
        <v>183</v>
      </c>
      <c r="AH847" t="s">
        <v>86</v>
      </c>
      <c r="AI847" s="8" t="s">
        <v>183</v>
      </c>
      <c r="AJ847" s="1" t="s">
        <v>183</v>
      </c>
    </row>
    <row r="848" spans="1:36" x14ac:dyDescent="0.3">
      <c r="A848" s="3" t="s">
        <v>7</v>
      </c>
      <c r="B848">
        <v>129224</v>
      </c>
      <c r="C848">
        <v>847</v>
      </c>
      <c r="D848" t="s">
        <v>181</v>
      </c>
      <c r="E848" s="2" t="s">
        <v>183</v>
      </c>
      <c r="F848" s="2" t="s">
        <v>184</v>
      </c>
      <c r="G848" s="2" t="s">
        <v>184</v>
      </c>
      <c r="H848" s="3" t="s">
        <v>183</v>
      </c>
      <c r="I848" s="2" t="s">
        <v>13</v>
      </c>
      <c r="J848" s="2" t="s">
        <v>12</v>
      </c>
      <c r="K848" s="8" t="s">
        <v>184</v>
      </c>
      <c r="L848" s="2"/>
      <c r="M848" s="2" t="s">
        <v>60</v>
      </c>
      <c r="N848" t="s">
        <v>186</v>
      </c>
      <c r="O848" s="3" t="s">
        <v>189</v>
      </c>
      <c r="P848" s="130">
        <v>-0.53866871873797617</v>
      </c>
      <c r="Q848" s="130" t="s">
        <v>203</v>
      </c>
      <c r="R848" s="7" t="s">
        <v>183</v>
      </c>
      <c r="S848" s="2" t="s">
        <v>183</v>
      </c>
      <c r="T848" s="2" t="s">
        <v>184</v>
      </c>
      <c r="U848">
        <v>34</v>
      </c>
      <c r="V848">
        <v>10</v>
      </c>
      <c r="W848">
        <v>6</v>
      </c>
      <c r="X848" t="s">
        <v>183</v>
      </c>
      <c r="Y848" s="2" t="s">
        <v>184</v>
      </c>
      <c r="Z848" s="2" t="s">
        <v>184</v>
      </c>
      <c r="AA848" s="2" t="s">
        <v>184</v>
      </c>
      <c r="AB848">
        <v>5</v>
      </c>
      <c r="AC848">
        <v>0</v>
      </c>
      <c r="AD848">
        <v>0</v>
      </c>
      <c r="AE848" s="2" t="s">
        <v>184</v>
      </c>
      <c r="AF848" s="2" t="s">
        <v>184</v>
      </c>
      <c r="AG848" s="2" t="s">
        <v>183</v>
      </c>
      <c r="AH848" t="s">
        <v>87</v>
      </c>
      <c r="AI848" s="8" t="s">
        <v>183</v>
      </c>
      <c r="AJ848" s="1" t="s">
        <v>184</v>
      </c>
    </row>
    <row r="849" spans="1:36" x14ac:dyDescent="0.3">
      <c r="A849" s="3" t="s">
        <v>7</v>
      </c>
      <c r="B849">
        <v>129370</v>
      </c>
      <c r="C849">
        <v>848</v>
      </c>
      <c r="D849" t="s">
        <v>181</v>
      </c>
      <c r="E849" s="2" t="s">
        <v>184</v>
      </c>
      <c r="F849" s="2" t="s">
        <v>184</v>
      </c>
      <c r="G849" s="2" t="s">
        <v>184</v>
      </c>
      <c r="H849" s="2" t="s">
        <v>183</v>
      </c>
      <c r="I849" s="2" t="s">
        <v>13</v>
      </c>
      <c r="J849" s="2" t="s">
        <v>17</v>
      </c>
      <c r="K849" s="8" t="s">
        <v>183</v>
      </c>
      <c r="L849" s="2"/>
      <c r="M849" s="2" t="s">
        <v>60</v>
      </c>
      <c r="N849" t="s">
        <v>187</v>
      </c>
      <c r="O849" s="3" t="s">
        <v>189</v>
      </c>
      <c r="P849" s="130">
        <v>-6.0334100079188505E-2</v>
      </c>
      <c r="Q849" s="130" t="s">
        <v>203</v>
      </c>
      <c r="R849" s="7" t="s">
        <v>183</v>
      </c>
      <c r="S849" s="2" t="s">
        <v>183</v>
      </c>
      <c r="T849" s="2" t="s">
        <v>184</v>
      </c>
      <c r="U849">
        <v>69</v>
      </c>
      <c r="V849">
        <v>9</v>
      </c>
      <c r="W849">
        <v>3</v>
      </c>
      <c r="X849" t="s">
        <v>183</v>
      </c>
      <c r="Y849" s="2" t="s">
        <v>183</v>
      </c>
      <c r="Z849" s="2" t="s">
        <v>183</v>
      </c>
      <c r="AA849" s="2" t="s">
        <v>184</v>
      </c>
      <c r="AB849">
        <v>4</v>
      </c>
      <c r="AC849">
        <v>1</v>
      </c>
      <c r="AD849">
        <v>0</v>
      </c>
      <c r="AE849" s="2" t="s">
        <v>184</v>
      </c>
      <c r="AF849" s="2" t="s">
        <v>184</v>
      </c>
      <c r="AG849" s="2" t="s">
        <v>184</v>
      </c>
      <c r="AH849" t="s">
        <v>85</v>
      </c>
      <c r="AI849" s="8" t="s">
        <v>183</v>
      </c>
      <c r="AJ849" s="9" t="s">
        <v>183</v>
      </c>
    </row>
    <row r="850" spans="1:36" x14ac:dyDescent="0.3">
      <c r="A850" s="3" t="s">
        <v>7</v>
      </c>
      <c r="B850">
        <v>129405</v>
      </c>
      <c r="C850">
        <v>849</v>
      </c>
      <c r="D850" t="s">
        <v>181</v>
      </c>
      <c r="E850" s="2" t="s">
        <v>184</v>
      </c>
      <c r="F850" s="2" t="s">
        <v>184</v>
      </c>
      <c r="G850" s="2" t="s">
        <v>184</v>
      </c>
      <c r="H850" s="3" t="s">
        <v>183</v>
      </c>
      <c r="I850" s="2" t="s">
        <v>14</v>
      </c>
      <c r="J850" s="2" t="s">
        <v>13</v>
      </c>
      <c r="K850" s="8" t="s">
        <v>183</v>
      </c>
      <c r="L850" s="2"/>
      <c r="M850" s="2" t="s">
        <v>60</v>
      </c>
      <c r="N850" t="s">
        <v>186</v>
      </c>
      <c r="O850" s="2" t="s">
        <v>188</v>
      </c>
      <c r="P850" s="128">
        <v>2.980744823584871</v>
      </c>
      <c r="Q850" s="130" t="s">
        <v>203</v>
      </c>
      <c r="R850" s="7" t="s">
        <v>183</v>
      </c>
      <c r="S850" s="2" t="s">
        <v>184</v>
      </c>
      <c r="T850" s="2" t="s">
        <v>183</v>
      </c>
      <c r="U850">
        <v>33</v>
      </c>
      <c r="V850">
        <v>0</v>
      </c>
      <c r="W850">
        <v>46</v>
      </c>
      <c r="X850" t="s">
        <v>184</v>
      </c>
      <c r="Y850" s="2" t="s">
        <v>184</v>
      </c>
      <c r="Z850" s="2" t="s">
        <v>183</v>
      </c>
      <c r="AA850" s="2" t="s">
        <v>184</v>
      </c>
      <c r="AB850">
        <v>22</v>
      </c>
      <c r="AC850">
        <v>5</v>
      </c>
      <c r="AD850">
        <v>4</v>
      </c>
      <c r="AE850" s="2" t="s">
        <v>183</v>
      </c>
      <c r="AF850" s="2" t="s">
        <v>184</v>
      </c>
      <c r="AG850" s="2" t="s">
        <v>184</v>
      </c>
      <c r="AH850" t="s">
        <v>87</v>
      </c>
      <c r="AI850" s="8" t="s">
        <v>183</v>
      </c>
      <c r="AJ850" s="1" t="s">
        <v>184</v>
      </c>
    </row>
    <row r="851" spans="1:36" x14ac:dyDescent="0.3">
      <c r="A851" s="3" t="s">
        <v>7</v>
      </c>
      <c r="B851">
        <v>129418</v>
      </c>
      <c r="C851">
        <v>850</v>
      </c>
      <c r="D851" t="s">
        <v>181</v>
      </c>
      <c r="E851" s="2" t="s">
        <v>184</v>
      </c>
      <c r="F851" s="2" t="s">
        <v>184</v>
      </c>
      <c r="G851" s="2" t="s">
        <v>184</v>
      </c>
      <c r="H851" s="3" t="s">
        <v>183</v>
      </c>
      <c r="I851" s="2" t="s">
        <v>14</v>
      </c>
      <c r="J851" s="2" t="s">
        <v>15</v>
      </c>
      <c r="K851" s="8" t="s">
        <v>183</v>
      </c>
      <c r="L851" s="2"/>
      <c r="M851" s="2" t="s">
        <v>60</v>
      </c>
      <c r="N851" t="s">
        <v>186</v>
      </c>
      <c r="O851" s="2" t="s">
        <v>188</v>
      </c>
      <c r="P851" s="128">
        <v>-1.2585812356979404</v>
      </c>
      <c r="Q851" s="128" t="s">
        <v>203</v>
      </c>
      <c r="R851" s="6" t="s">
        <v>184</v>
      </c>
      <c r="S851" s="2" t="s">
        <v>184</v>
      </c>
      <c r="T851" s="2" t="s">
        <v>183</v>
      </c>
      <c r="U851">
        <v>8</v>
      </c>
      <c r="V851">
        <v>24</v>
      </c>
      <c r="W851">
        <v>10</v>
      </c>
      <c r="X851" t="s">
        <v>184</v>
      </c>
      <c r="Y851" s="2" t="s">
        <v>184</v>
      </c>
      <c r="Z851" s="2" t="s">
        <v>184</v>
      </c>
      <c r="AA851" s="2" t="s">
        <v>184</v>
      </c>
      <c r="AB851">
        <v>3</v>
      </c>
      <c r="AC851">
        <v>3</v>
      </c>
      <c r="AD851">
        <v>0</v>
      </c>
      <c r="AE851" s="2" t="s">
        <v>184</v>
      </c>
      <c r="AF851" s="2" t="s">
        <v>184</v>
      </c>
      <c r="AG851" s="2" t="s">
        <v>184</v>
      </c>
      <c r="AH851" t="s">
        <v>87</v>
      </c>
      <c r="AI851" s="8" t="s">
        <v>183</v>
      </c>
      <c r="AJ851" s="9" t="s">
        <v>184</v>
      </c>
    </row>
    <row r="852" spans="1:36" x14ac:dyDescent="0.3">
      <c r="A852" s="3" t="s">
        <v>7</v>
      </c>
      <c r="B852">
        <v>129422</v>
      </c>
      <c r="C852">
        <v>851</v>
      </c>
      <c r="D852" t="s">
        <v>181</v>
      </c>
      <c r="E852" s="2" t="s">
        <v>184</v>
      </c>
      <c r="F852" s="2" t="s">
        <v>184</v>
      </c>
      <c r="G852" s="2" t="s">
        <v>183</v>
      </c>
      <c r="H852" s="3" t="s">
        <v>184</v>
      </c>
      <c r="I852" s="2" t="s">
        <v>16</v>
      </c>
      <c r="J852" s="2" t="s">
        <v>13</v>
      </c>
      <c r="K852" s="8" t="s">
        <v>184</v>
      </c>
      <c r="L852" s="2"/>
      <c r="M852" s="2" t="s">
        <v>60</v>
      </c>
      <c r="N852" t="s">
        <v>186</v>
      </c>
      <c r="O852" s="3" t="s">
        <v>188</v>
      </c>
      <c r="P852" s="130">
        <v>-1.4250399883670204</v>
      </c>
      <c r="Q852" s="130" t="s">
        <v>203</v>
      </c>
      <c r="R852" s="6" t="s">
        <v>183</v>
      </c>
      <c r="S852" s="2" t="s">
        <v>184</v>
      </c>
      <c r="T852" s="2" t="s">
        <v>184</v>
      </c>
      <c r="U852">
        <v>41</v>
      </c>
      <c r="V852">
        <v>12</v>
      </c>
      <c r="W852">
        <v>3</v>
      </c>
      <c r="X852" t="s">
        <v>184</v>
      </c>
      <c r="Y852" s="2" t="s">
        <v>184</v>
      </c>
      <c r="Z852" s="2" t="s">
        <v>184</v>
      </c>
      <c r="AA852" s="2" t="s">
        <v>184</v>
      </c>
      <c r="AB852">
        <v>10</v>
      </c>
      <c r="AC852">
        <v>8</v>
      </c>
      <c r="AD852">
        <v>0</v>
      </c>
      <c r="AE852" s="2" t="s">
        <v>183</v>
      </c>
      <c r="AF852" s="2" t="s">
        <v>185</v>
      </c>
      <c r="AG852" s="2" t="s">
        <v>185</v>
      </c>
      <c r="AH852" t="s">
        <v>86</v>
      </c>
      <c r="AI852" s="8" t="s">
        <v>184</v>
      </c>
      <c r="AJ852" s="9" t="s">
        <v>184</v>
      </c>
    </row>
    <row r="853" spans="1:36" x14ac:dyDescent="0.3">
      <c r="A853" s="2" t="s">
        <v>8</v>
      </c>
      <c r="B853">
        <v>129458</v>
      </c>
      <c r="C853">
        <v>852</v>
      </c>
      <c r="D853" t="s">
        <v>181</v>
      </c>
      <c r="E853" s="2" t="s">
        <v>184</v>
      </c>
      <c r="F853" s="2" t="s">
        <v>184</v>
      </c>
      <c r="G853" s="2" t="s">
        <v>184</v>
      </c>
      <c r="H853" s="3" t="s">
        <v>183</v>
      </c>
      <c r="I853" s="2" t="s">
        <v>16</v>
      </c>
      <c r="J853" s="2" t="s">
        <v>15</v>
      </c>
      <c r="K853" s="8" t="s">
        <v>183</v>
      </c>
      <c r="L853" s="2"/>
      <c r="M853" s="2" t="s">
        <v>60</v>
      </c>
      <c r="N853" t="s">
        <v>186</v>
      </c>
      <c r="O853" s="3" t="s">
        <v>189</v>
      </c>
      <c r="P853" s="130">
        <v>-0.3602245120214459</v>
      </c>
      <c r="Q853" s="130" t="s">
        <v>203</v>
      </c>
      <c r="R853" s="6" t="s">
        <v>185</v>
      </c>
      <c r="S853" s="2" t="s">
        <v>184</v>
      </c>
      <c r="T853" s="2" t="s">
        <v>184</v>
      </c>
      <c r="U853">
        <v>1</v>
      </c>
      <c r="V853">
        <v>3</v>
      </c>
      <c r="W853">
        <v>2</v>
      </c>
      <c r="X853" t="s">
        <v>184</v>
      </c>
      <c r="Y853" s="2" t="s">
        <v>184</v>
      </c>
      <c r="Z853" s="2" t="s">
        <v>184</v>
      </c>
      <c r="AA853" s="2" t="s">
        <v>184</v>
      </c>
      <c r="AB853">
        <v>4</v>
      </c>
      <c r="AC853">
        <v>1</v>
      </c>
      <c r="AD853">
        <v>0</v>
      </c>
      <c r="AE853" s="2" t="s">
        <v>184</v>
      </c>
      <c r="AF853" s="2" t="s">
        <v>184</v>
      </c>
      <c r="AG853" s="2" t="s">
        <v>185</v>
      </c>
      <c r="AH853" t="s">
        <v>85</v>
      </c>
      <c r="AI853" s="8" t="s">
        <v>183</v>
      </c>
      <c r="AJ853" s="9" t="s">
        <v>183</v>
      </c>
    </row>
    <row r="854" spans="1:36" x14ac:dyDescent="0.3">
      <c r="A854" s="2" t="s">
        <v>8</v>
      </c>
      <c r="B854">
        <v>129490</v>
      </c>
      <c r="C854">
        <v>853</v>
      </c>
      <c r="D854" t="s">
        <v>182</v>
      </c>
      <c r="E854" s="2" t="s">
        <v>184</v>
      </c>
      <c r="F854" s="2" t="s">
        <v>184</v>
      </c>
      <c r="G854" s="2" t="s">
        <v>184</v>
      </c>
      <c r="H854" s="2" t="s">
        <v>183</v>
      </c>
      <c r="I854" s="2" t="s">
        <v>16</v>
      </c>
      <c r="J854" s="2" t="s">
        <v>15</v>
      </c>
      <c r="K854" s="8" t="s">
        <v>183</v>
      </c>
      <c r="L854" s="2"/>
      <c r="M854" s="2" t="s">
        <v>60</v>
      </c>
      <c r="N854" t="s">
        <v>186</v>
      </c>
      <c r="O854" s="3" t="s">
        <v>188</v>
      </c>
      <c r="P854" s="130">
        <v>-1.8355427829795123</v>
      </c>
      <c r="Q854" s="130" t="s">
        <v>203</v>
      </c>
      <c r="R854" s="6" t="s">
        <v>183</v>
      </c>
      <c r="S854" s="2" t="s">
        <v>184</v>
      </c>
      <c r="T854" s="2" t="s">
        <v>184</v>
      </c>
      <c r="U854">
        <v>54</v>
      </c>
      <c r="V854">
        <v>19</v>
      </c>
      <c r="W854">
        <v>0</v>
      </c>
      <c r="X854" t="s">
        <v>183</v>
      </c>
      <c r="Y854" s="2" t="s">
        <v>184</v>
      </c>
      <c r="Z854" s="2" t="s">
        <v>184</v>
      </c>
      <c r="AA854" s="2" t="s">
        <v>184</v>
      </c>
      <c r="AB854">
        <v>5</v>
      </c>
      <c r="AC854">
        <v>1</v>
      </c>
      <c r="AD854">
        <v>0</v>
      </c>
      <c r="AE854" s="2" t="s">
        <v>183</v>
      </c>
      <c r="AF854" s="2" t="s">
        <v>184</v>
      </c>
      <c r="AG854" s="2" t="s">
        <v>183</v>
      </c>
      <c r="AH854" t="s">
        <v>86</v>
      </c>
      <c r="AI854" s="8" t="s">
        <v>183</v>
      </c>
      <c r="AJ854" s="1" t="s">
        <v>183</v>
      </c>
    </row>
    <row r="855" spans="1:36" hidden="1" x14ac:dyDescent="0.3">
      <c r="A855" s="3" t="s">
        <v>7</v>
      </c>
      <c r="B855">
        <v>129506</v>
      </c>
      <c r="C855">
        <v>854</v>
      </c>
      <c r="D855" t="s">
        <v>182</v>
      </c>
      <c r="E855" s="2" t="s">
        <v>184</v>
      </c>
      <c r="F855" s="2" t="s">
        <v>184</v>
      </c>
      <c r="G855" s="2" t="s">
        <v>184</v>
      </c>
      <c r="H855" s="3" t="s">
        <v>183</v>
      </c>
      <c r="I855" s="2" t="s">
        <v>16</v>
      </c>
      <c r="J855" s="2" t="s">
        <v>13</v>
      </c>
      <c r="K855" s="8" t="s">
        <v>183</v>
      </c>
      <c r="L855" s="2"/>
      <c r="M855" s="2" t="s">
        <v>60</v>
      </c>
      <c r="N855" t="s">
        <v>186</v>
      </c>
      <c r="O855" s="2" t="s">
        <v>188</v>
      </c>
      <c r="P855" s="128">
        <v>0.29665337906739592</v>
      </c>
      <c r="Q855" s="128" t="s">
        <v>201</v>
      </c>
      <c r="R855" s="6" t="s">
        <v>183</v>
      </c>
      <c r="S855" s="2" t="s">
        <v>184</v>
      </c>
      <c r="T855" s="2" t="s">
        <v>184</v>
      </c>
      <c r="U855">
        <v>0</v>
      </c>
      <c r="V855">
        <v>0</v>
      </c>
      <c r="W855">
        <v>2</v>
      </c>
      <c r="X855" t="s">
        <v>183</v>
      </c>
      <c r="Y855" s="2" t="s">
        <v>184</v>
      </c>
      <c r="Z855" s="2" t="s">
        <v>183</v>
      </c>
      <c r="AA855" s="2" t="s">
        <v>184</v>
      </c>
      <c r="AB855">
        <v>4</v>
      </c>
      <c r="AC855">
        <v>1</v>
      </c>
      <c r="AD855">
        <v>0</v>
      </c>
      <c r="AE855" s="2" t="s">
        <v>183</v>
      </c>
      <c r="AF855" s="2" t="s">
        <v>183</v>
      </c>
      <c r="AG855" s="2" t="s">
        <v>184</v>
      </c>
      <c r="AH855" t="s">
        <v>86</v>
      </c>
      <c r="AI855" t="s">
        <v>183</v>
      </c>
      <c r="AJ855" s="1" t="s">
        <v>183</v>
      </c>
    </row>
    <row r="856" spans="1:36" hidden="1" x14ac:dyDescent="0.3">
      <c r="A856" s="3" t="s">
        <v>7</v>
      </c>
      <c r="B856">
        <v>129530</v>
      </c>
      <c r="C856">
        <v>855</v>
      </c>
      <c r="D856" t="s">
        <v>181</v>
      </c>
      <c r="E856" s="2" t="s">
        <v>183</v>
      </c>
      <c r="F856" s="2" t="s">
        <v>184</v>
      </c>
      <c r="G856" s="2" t="s">
        <v>184</v>
      </c>
      <c r="H856" s="3" t="s">
        <v>183</v>
      </c>
      <c r="I856" s="2" t="s">
        <v>16</v>
      </c>
      <c r="J856" s="2" t="s">
        <v>16</v>
      </c>
      <c r="K856" s="8" t="s">
        <v>183</v>
      </c>
      <c r="L856" s="2" t="s">
        <v>162</v>
      </c>
      <c r="M856" s="2" t="s">
        <v>60</v>
      </c>
      <c r="N856" t="s">
        <v>187</v>
      </c>
      <c r="O856" s="2" t="s">
        <v>188</v>
      </c>
      <c r="P856" s="128">
        <v>-2.3230262125255061</v>
      </c>
      <c r="Q856" s="128" t="s">
        <v>201</v>
      </c>
      <c r="R856" s="6" t="s">
        <v>185</v>
      </c>
      <c r="S856" s="2" t="s">
        <v>184</v>
      </c>
      <c r="T856" s="2" t="s">
        <v>183</v>
      </c>
      <c r="U856">
        <v>37</v>
      </c>
      <c r="V856">
        <v>46</v>
      </c>
      <c r="W856">
        <v>17</v>
      </c>
      <c r="X856" t="s">
        <v>184</v>
      </c>
      <c r="Y856" s="2" t="s">
        <v>184</v>
      </c>
      <c r="Z856" s="2" t="s">
        <v>183</v>
      </c>
      <c r="AA856" s="2" t="s">
        <v>184</v>
      </c>
      <c r="AB856">
        <v>13</v>
      </c>
      <c r="AC856">
        <v>4</v>
      </c>
      <c r="AD856">
        <v>0</v>
      </c>
      <c r="AE856" s="2" t="s">
        <v>183</v>
      </c>
      <c r="AF856" s="2" t="s">
        <v>183</v>
      </c>
      <c r="AG856" s="2" t="s">
        <v>183</v>
      </c>
      <c r="AH856" t="s">
        <v>85</v>
      </c>
      <c r="AI856" s="8" t="s">
        <v>183</v>
      </c>
      <c r="AJ856" s="9" t="s">
        <v>183</v>
      </c>
    </row>
    <row r="857" spans="1:36" hidden="1" x14ac:dyDescent="0.3">
      <c r="A857" s="3" t="s">
        <v>7</v>
      </c>
      <c r="B857">
        <v>129634</v>
      </c>
      <c r="C857">
        <v>856</v>
      </c>
      <c r="D857" t="s">
        <v>182</v>
      </c>
      <c r="E857" s="2" t="s">
        <v>183</v>
      </c>
      <c r="F857" s="2" t="s">
        <v>184</v>
      </c>
      <c r="G857" s="2" t="s">
        <v>184</v>
      </c>
      <c r="H857" s="3" t="s">
        <v>183</v>
      </c>
      <c r="I857" s="2" t="s">
        <v>16</v>
      </c>
      <c r="J857" s="2" t="s">
        <v>12</v>
      </c>
      <c r="K857" s="8" t="s">
        <v>183</v>
      </c>
      <c r="L857" s="2" t="s">
        <v>162</v>
      </c>
      <c r="M857" s="2" t="s">
        <v>60</v>
      </c>
      <c r="N857" t="s">
        <v>186</v>
      </c>
      <c r="O857" s="2" t="s">
        <v>188</v>
      </c>
      <c r="P857" s="128">
        <v>-2.7956794045565942</v>
      </c>
      <c r="Q857" s="128" t="s">
        <v>201</v>
      </c>
      <c r="R857" s="6" t="s">
        <v>184</v>
      </c>
      <c r="S857" s="2" t="s">
        <v>184</v>
      </c>
      <c r="T857" s="2" t="s">
        <v>183</v>
      </c>
      <c r="U857">
        <v>27</v>
      </c>
      <c r="V857">
        <v>0</v>
      </c>
      <c r="W857">
        <v>57</v>
      </c>
      <c r="X857" t="s">
        <v>184</v>
      </c>
      <c r="Y857" s="2" t="s">
        <v>183</v>
      </c>
      <c r="Z857" s="2" t="s">
        <v>184</v>
      </c>
      <c r="AA857" s="2" t="s">
        <v>184</v>
      </c>
      <c r="AB857">
        <v>4</v>
      </c>
      <c r="AC857">
        <v>0</v>
      </c>
      <c r="AD857">
        <v>0</v>
      </c>
      <c r="AE857" s="2" t="s">
        <v>184</v>
      </c>
      <c r="AF857" s="2" t="s">
        <v>184</v>
      </c>
      <c r="AG857" s="2" t="s">
        <v>183</v>
      </c>
      <c r="AH857" t="s">
        <v>85</v>
      </c>
      <c r="AI857" s="8" t="s">
        <v>183</v>
      </c>
      <c r="AJ857" s="1" t="s">
        <v>184</v>
      </c>
    </row>
    <row r="858" spans="1:36" hidden="1" x14ac:dyDescent="0.3">
      <c r="A858" s="3" t="s">
        <v>7</v>
      </c>
      <c r="B858">
        <v>129726</v>
      </c>
      <c r="C858">
        <v>857</v>
      </c>
      <c r="D858" t="s">
        <v>181</v>
      </c>
      <c r="E858" s="2" t="s">
        <v>184</v>
      </c>
      <c r="F858" s="2" t="s">
        <v>184</v>
      </c>
      <c r="G858" s="2" t="s">
        <v>183</v>
      </c>
      <c r="H858" s="3" t="s">
        <v>183</v>
      </c>
      <c r="I858" s="2" t="s">
        <v>16</v>
      </c>
      <c r="J858" s="2" t="s">
        <v>15</v>
      </c>
      <c r="K858" s="8" t="s">
        <v>183</v>
      </c>
      <c r="L858" s="2" t="s">
        <v>60</v>
      </c>
      <c r="M858" s="2"/>
      <c r="N858" t="s">
        <v>186</v>
      </c>
      <c r="O858" s="3" t="s">
        <v>188</v>
      </c>
      <c r="P858" s="130">
        <v>-1.2487827232628743</v>
      </c>
      <c r="Q858" s="130" t="s">
        <v>201</v>
      </c>
      <c r="R858" s="6" t="s">
        <v>183</v>
      </c>
      <c r="S858" s="2" t="s">
        <v>184</v>
      </c>
      <c r="T858" s="2" t="s">
        <v>184</v>
      </c>
      <c r="U858">
        <v>63</v>
      </c>
      <c r="V858">
        <v>21</v>
      </c>
      <c r="W858">
        <v>10</v>
      </c>
      <c r="X858" t="s">
        <v>184</v>
      </c>
      <c r="Y858" s="2" t="s">
        <v>184</v>
      </c>
      <c r="Z858" s="2" t="s">
        <v>184</v>
      </c>
      <c r="AA858" s="2" t="s">
        <v>184</v>
      </c>
      <c r="AB858">
        <v>14</v>
      </c>
      <c r="AC858">
        <v>3</v>
      </c>
      <c r="AD858">
        <v>0</v>
      </c>
      <c r="AE858" s="2" t="s">
        <v>183</v>
      </c>
      <c r="AF858" s="2" t="s">
        <v>185</v>
      </c>
      <c r="AG858" s="2" t="s">
        <v>185</v>
      </c>
      <c r="AH858" t="s">
        <v>86</v>
      </c>
      <c r="AI858" s="8" t="s">
        <v>184</v>
      </c>
      <c r="AJ858" s="1" t="s">
        <v>184</v>
      </c>
    </row>
    <row r="859" spans="1:36" hidden="1" x14ac:dyDescent="0.3">
      <c r="A859" s="3" t="s">
        <v>7</v>
      </c>
      <c r="B859">
        <v>129794</v>
      </c>
      <c r="C859">
        <v>858</v>
      </c>
      <c r="D859" t="s">
        <v>181</v>
      </c>
      <c r="E859" s="2" t="s">
        <v>184</v>
      </c>
      <c r="F859" s="2" t="s">
        <v>184</v>
      </c>
      <c r="G859" s="2" t="s">
        <v>184</v>
      </c>
      <c r="H859" s="2" t="s">
        <v>183</v>
      </c>
      <c r="I859" s="2" t="s">
        <v>16</v>
      </c>
      <c r="J859" s="2" t="s">
        <v>16</v>
      </c>
      <c r="K859" s="8" t="s">
        <v>183</v>
      </c>
      <c r="L859" s="2" t="s">
        <v>61</v>
      </c>
      <c r="M859" s="2"/>
      <c r="N859" t="s">
        <v>186</v>
      </c>
      <c r="O859" s="2" t="s">
        <v>188</v>
      </c>
      <c r="P859" s="128">
        <v>0.5014530742492449</v>
      </c>
      <c r="Q859" s="128" t="s">
        <v>201</v>
      </c>
      <c r="R859" s="7" t="s">
        <v>183</v>
      </c>
      <c r="S859" s="2" t="s">
        <v>184</v>
      </c>
      <c r="T859" s="2" t="s">
        <v>184</v>
      </c>
      <c r="U859">
        <v>49</v>
      </c>
      <c r="V859">
        <v>16</v>
      </c>
      <c r="W859">
        <v>16</v>
      </c>
      <c r="X859" t="s">
        <v>184</v>
      </c>
      <c r="Y859" s="2" t="s">
        <v>184</v>
      </c>
      <c r="Z859" s="2" t="s">
        <v>184</v>
      </c>
      <c r="AA859" s="2" t="s">
        <v>184</v>
      </c>
      <c r="AB859">
        <v>9</v>
      </c>
      <c r="AC859">
        <v>2</v>
      </c>
      <c r="AD859">
        <v>0</v>
      </c>
      <c r="AE859" s="2" t="s">
        <v>183</v>
      </c>
      <c r="AF859" s="2" t="s">
        <v>185</v>
      </c>
      <c r="AG859" s="2" t="s">
        <v>185</v>
      </c>
      <c r="AH859" t="s">
        <v>86</v>
      </c>
      <c r="AI859" s="8" t="s">
        <v>184</v>
      </c>
      <c r="AJ859" s="1" t="s">
        <v>184</v>
      </c>
    </row>
    <row r="860" spans="1:36" x14ac:dyDescent="0.3">
      <c r="A860" s="3" t="s">
        <v>7</v>
      </c>
      <c r="B860">
        <v>129795</v>
      </c>
      <c r="C860">
        <v>859</v>
      </c>
      <c r="D860" t="s">
        <v>182</v>
      </c>
      <c r="E860" s="2" t="s">
        <v>184</v>
      </c>
      <c r="F860" s="2" t="s">
        <v>184</v>
      </c>
      <c r="G860" s="2" t="s">
        <v>184</v>
      </c>
      <c r="H860" s="3" t="s">
        <v>183</v>
      </c>
      <c r="I860" s="2" t="s">
        <v>16</v>
      </c>
      <c r="J860" s="2" t="s">
        <v>16</v>
      </c>
      <c r="K860" s="8" t="s">
        <v>183</v>
      </c>
      <c r="L860" s="2" t="s">
        <v>162</v>
      </c>
      <c r="M860" s="2" t="s">
        <v>60</v>
      </c>
      <c r="N860" t="s">
        <v>186</v>
      </c>
      <c r="O860" s="2" t="s">
        <v>188</v>
      </c>
      <c r="P860" s="128">
        <v>-2.6199469581290682</v>
      </c>
      <c r="Q860" s="128" t="s">
        <v>203</v>
      </c>
      <c r="R860" s="6" t="s">
        <v>185</v>
      </c>
      <c r="S860" s="2" t="s">
        <v>184</v>
      </c>
      <c r="T860" s="2" t="s">
        <v>184</v>
      </c>
      <c r="U860">
        <v>56</v>
      </c>
      <c r="V860">
        <v>2</v>
      </c>
      <c r="W860">
        <v>0</v>
      </c>
      <c r="X860" t="s">
        <v>184</v>
      </c>
      <c r="Y860" s="2" t="s">
        <v>184</v>
      </c>
      <c r="Z860" s="2" t="s">
        <v>184</v>
      </c>
      <c r="AA860" s="2" t="s">
        <v>184</v>
      </c>
      <c r="AB860">
        <v>6</v>
      </c>
      <c r="AC860">
        <v>1</v>
      </c>
      <c r="AD860">
        <v>0</v>
      </c>
      <c r="AE860" s="2" t="s">
        <v>184</v>
      </c>
      <c r="AF860" s="2" t="s">
        <v>184</v>
      </c>
      <c r="AG860" s="2" t="s">
        <v>183</v>
      </c>
      <c r="AH860" t="s">
        <v>85</v>
      </c>
      <c r="AI860" s="8" t="s">
        <v>183</v>
      </c>
      <c r="AJ860" s="1" t="s">
        <v>183</v>
      </c>
    </row>
    <row r="861" spans="1:36" x14ac:dyDescent="0.3">
      <c r="A861" s="2" t="s">
        <v>8</v>
      </c>
      <c r="B861">
        <v>129807</v>
      </c>
      <c r="C861">
        <v>860</v>
      </c>
      <c r="D861" t="s">
        <v>181</v>
      </c>
      <c r="E861" s="2" t="s">
        <v>184</v>
      </c>
      <c r="F861" s="2" t="s">
        <v>184</v>
      </c>
      <c r="G861" s="2" t="s">
        <v>184</v>
      </c>
      <c r="H861" s="3" t="s">
        <v>184</v>
      </c>
      <c r="I861" s="2" t="s">
        <v>16</v>
      </c>
      <c r="J861" s="2" t="s">
        <v>12</v>
      </c>
      <c r="K861" s="8" t="s">
        <v>184</v>
      </c>
      <c r="L861" s="2" t="s">
        <v>60</v>
      </c>
      <c r="M861" s="2"/>
      <c r="N861" t="s">
        <v>187</v>
      </c>
      <c r="O861" s="3" t="s">
        <v>188</v>
      </c>
      <c r="P861" s="130">
        <v>-0.3833754465452644</v>
      </c>
      <c r="Q861" s="130" t="s">
        <v>203</v>
      </c>
      <c r="R861" s="7" t="s">
        <v>183</v>
      </c>
      <c r="S861" s="2" t="s">
        <v>183</v>
      </c>
      <c r="T861" s="2" t="s">
        <v>183</v>
      </c>
      <c r="U861">
        <v>73</v>
      </c>
      <c r="V861">
        <v>0</v>
      </c>
      <c r="W861">
        <v>47</v>
      </c>
      <c r="X861" t="s">
        <v>184</v>
      </c>
      <c r="Y861" s="2" t="s">
        <v>183</v>
      </c>
      <c r="Z861" s="2" t="s">
        <v>183</v>
      </c>
      <c r="AA861" s="2" t="s">
        <v>184</v>
      </c>
      <c r="AB861">
        <v>7</v>
      </c>
      <c r="AC861">
        <v>0</v>
      </c>
      <c r="AD861">
        <v>0</v>
      </c>
      <c r="AE861" s="2" t="s">
        <v>184</v>
      </c>
      <c r="AF861" s="2" t="s">
        <v>184</v>
      </c>
      <c r="AG861" s="2" t="s">
        <v>183</v>
      </c>
      <c r="AH861" t="s">
        <v>85</v>
      </c>
      <c r="AI861" s="8" t="s">
        <v>183</v>
      </c>
      <c r="AJ861" s="1" t="s">
        <v>183</v>
      </c>
    </row>
    <row r="862" spans="1:36" x14ac:dyDescent="0.3">
      <c r="A862" s="2" t="s">
        <v>8</v>
      </c>
      <c r="B862">
        <v>129813</v>
      </c>
      <c r="C862">
        <v>861</v>
      </c>
      <c r="D862" t="s">
        <v>182</v>
      </c>
      <c r="E862" s="2" t="s">
        <v>183</v>
      </c>
      <c r="F862" s="2" t="s">
        <v>184</v>
      </c>
      <c r="G862" s="2" t="s">
        <v>184</v>
      </c>
      <c r="H862" s="2" t="s">
        <v>183</v>
      </c>
      <c r="I862" s="2" t="s">
        <v>13</v>
      </c>
      <c r="J862" s="2" t="s">
        <v>12</v>
      </c>
      <c r="K862" s="8" t="s">
        <v>183</v>
      </c>
      <c r="L862" s="2"/>
      <c r="M862" s="2" t="s">
        <v>60</v>
      </c>
      <c r="N862" t="s">
        <v>187</v>
      </c>
      <c r="O862" s="2" t="s">
        <v>189</v>
      </c>
      <c r="P862" s="128">
        <v>-0.47107884778747389</v>
      </c>
      <c r="Q862" s="128" t="s">
        <v>203</v>
      </c>
      <c r="R862" s="7" t="s">
        <v>184</v>
      </c>
      <c r="S862" s="2" t="s">
        <v>184</v>
      </c>
      <c r="T862" s="2" t="s">
        <v>183</v>
      </c>
      <c r="U862">
        <v>0</v>
      </c>
      <c r="V862">
        <v>0</v>
      </c>
      <c r="W862">
        <v>41</v>
      </c>
      <c r="X862" t="s">
        <v>183</v>
      </c>
      <c r="Y862" s="2" t="s">
        <v>184</v>
      </c>
      <c r="Z862" s="2" t="s">
        <v>184</v>
      </c>
      <c r="AA862" s="2" t="s">
        <v>184</v>
      </c>
      <c r="AB862">
        <v>3</v>
      </c>
      <c r="AC862">
        <v>0</v>
      </c>
      <c r="AD862">
        <v>0</v>
      </c>
      <c r="AE862" s="2" t="s">
        <v>184</v>
      </c>
      <c r="AF862" s="2" t="s">
        <v>183</v>
      </c>
      <c r="AG862" s="2" t="s">
        <v>184</v>
      </c>
      <c r="AH862" t="s">
        <v>85</v>
      </c>
      <c r="AI862" t="s">
        <v>183</v>
      </c>
      <c r="AJ862" s="1" t="s">
        <v>184</v>
      </c>
    </row>
    <row r="863" spans="1:36" hidden="1" x14ac:dyDescent="0.3">
      <c r="A863" s="2" t="s">
        <v>8</v>
      </c>
      <c r="B863">
        <v>129890</v>
      </c>
      <c r="C863">
        <v>862</v>
      </c>
      <c r="D863" t="s">
        <v>181</v>
      </c>
      <c r="E863" s="2" t="s">
        <v>183</v>
      </c>
      <c r="F863" s="2" t="s">
        <v>184</v>
      </c>
      <c r="G863" s="2" t="s">
        <v>184</v>
      </c>
      <c r="H863" s="3" t="s">
        <v>184</v>
      </c>
      <c r="I863" s="2" t="s">
        <v>16</v>
      </c>
      <c r="J863" s="2" t="s">
        <v>13</v>
      </c>
      <c r="K863" s="8" t="s">
        <v>183</v>
      </c>
      <c r="L863" s="2" t="s">
        <v>60</v>
      </c>
      <c r="M863" s="2"/>
      <c r="N863" t="s">
        <v>186</v>
      </c>
      <c r="O863" s="3" t="s">
        <v>188</v>
      </c>
      <c r="P863" s="130">
        <v>-1.1690287452958603</v>
      </c>
      <c r="Q863" s="130" t="s">
        <v>201</v>
      </c>
      <c r="R863" s="7" t="s">
        <v>183</v>
      </c>
      <c r="S863" s="2" t="s">
        <v>183</v>
      </c>
      <c r="T863" s="2" t="s">
        <v>184</v>
      </c>
      <c r="U863">
        <v>54</v>
      </c>
      <c r="V863">
        <v>22</v>
      </c>
      <c r="W863">
        <v>31</v>
      </c>
      <c r="X863" t="s">
        <v>184</v>
      </c>
      <c r="Y863" s="2" t="s">
        <v>184</v>
      </c>
      <c r="Z863" s="2" t="s">
        <v>184</v>
      </c>
      <c r="AA863" s="2" t="s">
        <v>184</v>
      </c>
      <c r="AB863">
        <v>18</v>
      </c>
      <c r="AC863">
        <v>4</v>
      </c>
      <c r="AD863">
        <v>0</v>
      </c>
      <c r="AE863" s="2" t="s">
        <v>184</v>
      </c>
      <c r="AF863" s="2" t="s">
        <v>184</v>
      </c>
      <c r="AG863" s="2" t="s">
        <v>184</v>
      </c>
      <c r="AH863" t="s">
        <v>85</v>
      </c>
      <c r="AI863" s="8" t="s">
        <v>183</v>
      </c>
      <c r="AJ863" s="9" t="s">
        <v>184</v>
      </c>
    </row>
    <row r="864" spans="1:36" x14ac:dyDescent="0.3">
      <c r="A864" s="2" t="s">
        <v>8</v>
      </c>
      <c r="B864">
        <v>129961</v>
      </c>
      <c r="C864">
        <v>863</v>
      </c>
      <c r="D864" t="s">
        <v>182</v>
      </c>
      <c r="E864" s="2" t="s">
        <v>184</v>
      </c>
      <c r="F864" s="2" t="s">
        <v>184</v>
      </c>
      <c r="G864" s="2" t="s">
        <v>184</v>
      </c>
      <c r="H864" s="3" t="s">
        <v>183</v>
      </c>
      <c r="I864" s="2" t="s">
        <v>16</v>
      </c>
      <c r="J864" s="2" t="s">
        <v>12</v>
      </c>
      <c r="K864" s="8" t="s">
        <v>183</v>
      </c>
      <c r="L864" s="2"/>
      <c r="M864" s="2" t="s">
        <v>60</v>
      </c>
      <c r="N864" t="s">
        <v>187</v>
      </c>
      <c r="O864" s="2" t="s">
        <v>189</v>
      </c>
      <c r="P864" s="128">
        <v>-1.9993015540422558</v>
      </c>
      <c r="Q864" s="128" t="s">
        <v>203</v>
      </c>
      <c r="R864" s="7" t="s">
        <v>183</v>
      </c>
      <c r="S864" s="2" t="s">
        <v>184</v>
      </c>
      <c r="T864" s="2" t="s">
        <v>184</v>
      </c>
      <c r="U864">
        <v>19</v>
      </c>
      <c r="V864">
        <v>16</v>
      </c>
      <c r="W864">
        <v>16</v>
      </c>
      <c r="X864" t="s">
        <v>184</v>
      </c>
      <c r="Y864" s="2" t="s">
        <v>183</v>
      </c>
      <c r="Z864" s="2" t="s">
        <v>184</v>
      </c>
      <c r="AA864" s="2" t="s">
        <v>184</v>
      </c>
      <c r="AB864">
        <v>5</v>
      </c>
      <c r="AC864">
        <v>0</v>
      </c>
      <c r="AD864">
        <v>0</v>
      </c>
      <c r="AE864" s="2" t="s">
        <v>183</v>
      </c>
      <c r="AF864" s="2" t="s">
        <v>185</v>
      </c>
      <c r="AG864" s="2" t="s">
        <v>185</v>
      </c>
      <c r="AH864" t="s">
        <v>86</v>
      </c>
      <c r="AI864" s="8" t="s">
        <v>184</v>
      </c>
      <c r="AJ864" s="1" t="s">
        <v>184</v>
      </c>
    </row>
    <row r="865" spans="1:36" x14ac:dyDescent="0.3">
      <c r="A865" s="3" t="s">
        <v>7</v>
      </c>
      <c r="B865">
        <v>129989</v>
      </c>
      <c r="C865">
        <v>864</v>
      </c>
      <c r="D865" t="s">
        <v>181</v>
      </c>
      <c r="E865" s="2" t="s">
        <v>183</v>
      </c>
      <c r="F865" s="2" t="s">
        <v>183</v>
      </c>
      <c r="G865" s="2" t="s">
        <v>184</v>
      </c>
      <c r="H865" s="3" t="s">
        <v>183</v>
      </c>
      <c r="I865" s="2" t="s">
        <v>12</v>
      </c>
      <c r="J865" s="2" t="s">
        <v>14</v>
      </c>
      <c r="K865" s="8" t="s">
        <v>183</v>
      </c>
      <c r="L865" s="2"/>
      <c r="M865" s="2" t="s">
        <v>60</v>
      </c>
      <c r="N865" t="s">
        <v>187</v>
      </c>
      <c r="O865" s="3" t="s">
        <v>189</v>
      </c>
      <c r="P865" s="130">
        <v>-0.57145578360874327</v>
      </c>
      <c r="Q865" s="130" t="s">
        <v>203</v>
      </c>
      <c r="R865" s="6" t="s">
        <v>183</v>
      </c>
      <c r="S865" s="2" t="s">
        <v>184</v>
      </c>
      <c r="T865" s="2" t="s">
        <v>184</v>
      </c>
      <c r="U865">
        <v>3</v>
      </c>
      <c r="V865">
        <v>0</v>
      </c>
      <c r="W865">
        <v>1</v>
      </c>
      <c r="X865" t="s">
        <v>184</v>
      </c>
      <c r="Y865" s="2" t="s">
        <v>184</v>
      </c>
      <c r="Z865" s="2" t="s">
        <v>184</v>
      </c>
      <c r="AA865" s="2" t="s">
        <v>183</v>
      </c>
      <c r="AB865">
        <v>0</v>
      </c>
      <c r="AC865">
        <v>0</v>
      </c>
      <c r="AD865">
        <v>0</v>
      </c>
      <c r="AE865" s="2" t="s">
        <v>184</v>
      </c>
      <c r="AF865" s="2" t="s">
        <v>184</v>
      </c>
      <c r="AG865" s="2" t="s">
        <v>183</v>
      </c>
      <c r="AH865" t="s">
        <v>87</v>
      </c>
      <c r="AI865" t="s">
        <v>183</v>
      </c>
      <c r="AJ865" s="1" t="s">
        <v>183</v>
      </c>
    </row>
    <row r="866" spans="1:36" x14ac:dyDescent="0.3">
      <c r="A866" s="3" t="s">
        <v>7</v>
      </c>
      <c r="B866">
        <v>129993</v>
      </c>
      <c r="C866">
        <v>865</v>
      </c>
      <c r="D866" t="s">
        <v>182</v>
      </c>
      <c r="E866" s="2" t="s">
        <v>183</v>
      </c>
      <c r="F866" s="2" t="s">
        <v>183</v>
      </c>
      <c r="G866" s="2" t="s">
        <v>184</v>
      </c>
      <c r="H866" s="3" t="s">
        <v>183</v>
      </c>
      <c r="I866" s="2" t="s">
        <v>15</v>
      </c>
      <c r="J866" s="2" t="s">
        <v>14</v>
      </c>
      <c r="K866" s="8" t="s">
        <v>183</v>
      </c>
      <c r="L866" s="2" t="s">
        <v>60</v>
      </c>
      <c r="M866" s="2"/>
      <c r="N866" t="s">
        <v>187</v>
      </c>
      <c r="O866" s="2" t="s">
        <v>188</v>
      </c>
      <c r="P866" s="128">
        <v>1.1685256848015784</v>
      </c>
      <c r="Q866" s="128" t="s">
        <v>203</v>
      </c>
      <c r="R866" s="7" t="s">
        <v>184</v>
      </c>
      <c r="S866" s="2" t="s">
        <v>183</v>
      </c>
      <c r="T866" s="2" t="s">
        <v>184</v>
      </c>
      <c r="U866">
        <v>63</v>
      </c>
      <c r="V866">
        <v>20</v>
      </c>
      <c r="W866">
        <v>37</v>
      </c>
      <c r="X866" t="s">
        <v>184</v>
      </c>
      <c r="Y866" s="2" t="s">
        <v>184</v>
      </c>
      <c r="Z866" s="2" t="s">
        <v>184</v>
      </c>
      <c r="AA866" s="2" t="s">
        <v>184</v>
      </c>
      <c r="AB866">
        <v>22</v>
      </c>
      <c r="AC866">
        <v>3</v>
      </c>
      <c r="AD866">
        <v>0</v>
      </c>
      <c r="AE866" s="2" t="s">
        <v>183</v>
      </c>
      <c r="AF866" s="2" t="s">
        <v>183</v>
      </c>
      <c r="AG866" s="2" t="s">
        <v>185</v>
      </c>
      <c r="AH866" t="s">
        <v>87</v>
      </c>
      <c r="AI866" s="8" t="s">
        <v>184</v>
      </c>
      <c r="AJ866" s="1" t="s">
        <v>184</v>
      </c>
    </row>
    <row r="867" spans="1:36" x14ac:dyDescent="0.3">
      <c r="A867" s="3" t="s">
        <v>7</v>
      </c>
      <c r="B867">
        <v>130051</v>
      </c>
      <c r="C867">
        <v>866</v>
      </c>
      <c r="D867" t="s">
        <v>181</v>
      </c>
      <c r="E867" s="2" t="s">
        <v>184</v>
      </c>
      <c r="F867" s="2" t="s">
        <v>184</v>
      </c>
      <c r="G867" s="2" t="s">
        <v>184</v>
      </c>
      <c r="H867" s="3" t="s">
        <v>183</v>
      </c>
      <c r="I867" s="2" t="s">
        <v>15</v>
      </c>
      <c r="J867" s="2" t="s">
        <v>16</v>
      </c>
      <c r="K867" s="8" t="s">
        <v>183</v>
      </c>
      <c r="L867" s="2"/>
      <c r="M867" s="2" t="s">
        <v>60</v>
      </c>
      <c r="N867" t="s">
        <v>186</v>
      </c>
      <c r="O867" s="3" t="s">
        <v>188</v>
      </c>
      <c r="P867" s="130">
        <v>0.32676772261051101</v>
      </c>
      <c r="Q867" s="130" t="s">
        <v>203</v>
      </c>
      <c r="R867" s="7" t="s">
        <v>184</v>
      </c>
      <c r="S867" s="2" t="s">
        <v>184</v>
      </c>
      <c r="T867" s="2" t="s">
        <v>184</v>
      </c>
      <c r="U867">
        <v>55</v>
      </c>
      <c r="V867">
        <v>18</v>
      </c>
      <c r="W867">
        <v>8</v>
      </c>
      <c r="X867" t="s">
        <v>184</v>
      </c>
      <c r="Y867" s="2" t="s">
        <v>184</v>
      </c>
      <c r="Z867" s="2" t="s">
        <v>183</v>
      </c>
      <c r="AA867" s="2" t="s">
        <v>184</v>
      </c>
      <c r="AB867">
        <v>6</v>
      </c>
      <c r="AC867">
        <v>4</v>
      </c>
      <c r="AD867">
        <v>1</v>
      </c>
      <c r="AE867" s="2" t="s">
        <v>184</v>
      </c>
      <c r="AF867" s="2" t="s">
        <v>185</v>
      </c>
      <c r="AG867" s="2" t="s">
        <v>185</v>
      </c>
      <c r="AH867" t="s">
        <v>86</v>
      </c>
      <c r="AI867" s="8" t="s">
        <v>184</v>
      </c>
      <c r="AJ867" s="1" t="s">
        <v>184</v>
      </c>
    </row>
    <row r="868" spans="1:36" x14ac:dyDescent="0.3">
      <c r="A868" s="3" t="s">
        <v>7</v>
      </c>
      <c r="B868">
        <v>130053</v>
      </c>
      <c r="C868">
        <v>867</v>
      </c>
      <c r="D868" t="s">
        <v>181</v>
      </c>
      <c r="E868" s="2" t="s">
        <v>184</v>
      </c>
      <c r="F868" s="2" t="s">
        <v>184</v>
      </c>
      <c r="G868" s="2" t="s">
        <v>184</v>
      </c>
      <c r="H868" s="2" t="s">
        <v>183</v>
      </c>
      <c r="I868" s="2" t="s">
        <v>16</v>
      </c>
      <c r="J868" s="2" t="s">
        <v>16</v>
      </c>
      <c r="K868" s="8" t="s">
        <v>183</v>
      </c>
      <c r="L868" s="2" t="s">
        <v>60</v>
      </c>
      <c r="M868" s="2"/>
      <c r="N868" t="s">
        <v>186</v>
      </c>
      <c r="O868" s="3" t="s">
        <v>188</v>
      </c>
      <c r="P868" s="130">
        <v>-1.4492753623188406</v>
      </c>
      <c r="Q868" s="130" t="s">
        <v>203</v>
      </c>
      <c r="R868" s="6" t="s">
        <v>183</v>
      </c>
      <c r="S868" s="2" t="s">
        <v>183</v>
      </c>
      <c r="T868" s="2" t="s">
        <v>183</v>
      </c>
      <c r="U868">
        <v>0</v>
      </c>
      <c r="V868">
        <v>0</v>
      </c>
      <c r="W868">
        <v>0</v>
      </c>
      <c r="X868" t="s">
        <v>184</v>
      </c>
      <c r="Y868" s="2" t="s">
        <v>184</v>
      </c>
      <c r="Z868" s="2" t="s">
        <v>183</v>
      </c>
      <c r="AA868" s="2" t="s">
        <v>183</v>
      </c>
      <c r="AB868">
        <v>0</v>
      </c>
      <c r="AC868">
        <v>0</v>
      </c>
      <c r="AD868">
        <v>0</v>
      </c>
      <c r="AE868" s="2" t="s">
        <v>183</v>
      </c>
      <c r="AF868" s="2" t="s">
        <v>184</v>
      </c>
      <c r="AG868" s="2" t="s">
        <v>185</v>
      </c>
      <c r="AH868" t="s">
        <v>85</v>
      </c>
      <c r="AI868" t="s">
        <v>183</v>
      </c>
      <c r="AJ868" s="1" t="s">
        <v>184</v>
      </c>
    </row>
    <row r="869" spans="1:36" x14ac:dyDescent="0.3">
      <c r="A869" s="3" t="s">
        <v>7</v>
      </c>
      <c r="B869">
        <v>130067</v>
      </c>
      <c r="C869">
        <v>868</v>
      </c>
      <c r="D869" t="s">
        <v>181</v>
      </c>
      <c r="E869" s="2" t="s">
        <v>184</v>
      </c>
      <c r="F869" s="2" t="s">
        <v>184</v>
      </c>
      <c r="G869" s="2" t="s">
        <v>184</v>
      </c>
      <c r="H869" s="2" t="s">
        <v>183</v>
      </c>
      <c r="I869" s="2" t="s">
        <v>16</v>
      </c>
      <c r="J869" s="2" t="s">
        <v>16</v>
      </c>
      <c r="K869" s="8" t="s">
        <v>183</v>
      </c>
      <c r="L869" s="2"/>
      <c r="M869" s="2" t="s">
        <v>61</v>
      </c>
      <c r="N869" t="s">
        <v>187</v>
      </c>
      <c r="O869" s="3" t="s">
        <v>188</v>
      </c>
      <c r="P869" s="130">
        <v>0.30298439630359036</v>
      </c>
      <c r="Q869" s="130" t="s">
        <v>203</v>
      </c>
      <c r="R869" s="6" t="s">
        <v>185</v>
      </c>
      <c r="S869" s="2" t="s">
        <v>184</v>
      </c>
      <c r="T869" s="2" t="s">
        <v>183</v>
      </c>
      <c r="U869">
        <v>30</v>
      </c>
      <c r="V869">
        <v>4</v>
      </c>
      <c r="W869">
        <v>3</v>
      </c>
      <c r="X869" t="s">
        <v>184</v>
      </c>
      <c r="Y869" s="2" t="s">
        <v>184</v>
      </c>
      <c r="Z869" s="2" t="s">
        <v>183</v>
      </c>
      <c r="AA869" s="2" t="s">
        <v>184</v>
      </c>
      <c r="AB869">
        <v>3</v>
      </c>
      <c r="AC869">
        <v>0</v>
      </c>
      <c r="AD869">
        <v>0</v>
      </c>
      <c r="AE869" s="2" t="s">
        <v>183</v>
      </c>
      <c r="AF869" s="2" t="s">
        <v>185</v>
      </c>
      <c r="AG869" s="2" t="s">
        <v>185</v>
      </c>
      <c r="AH869" t="s">
        <v>85</v>
      </c>
      <c r="AI869" s="8" t="s">
        <v>184</v>
      </c>
      <c r="AJ869" s="9" t="s">
        <v>184</v>
      </c>
    </row>
    <row r="870" spans="1:36" x14ac:dyDescent="0.3">
      <c r="A870" s="3" t="s">
        <v>7</v>
      </c>
      <c r="B870">
        <v>130157</v>
      </c>
      <c r="C870">
        <v>869</v>
      </c>
      <c r="D870" t="s">
        <v>181</v>
      </c>
      <c r="E870" s="2" t="s">
        <v>184</v>
      </c>
      <c r="F870" s="2" t="s">
        <v>184</v>
      </c>
      <c r="G870" s="2" t="s">
        <v>184</v>
      </c>
      <c r="H870" s="3" t="s">
        <v>185</v>
      </c>
      <c r="I870" s="2" t="s">
        <v>12</v>
      </c>
      <c r="J870" s="2" t="s">
        <v>16</v>
      </c>
      <c r="K870" s="8" t="s">
        <v>184</v>
      </c>
      <c r="L870" s="2"/>
      <c r="M870" s="2" t="s">
        <v>60</v>
      </c>
      <c r="N870" t="s">
        <v>187</v>
      </c>
      <c r="O870" s="2" t="s">
        <v>188</v>
      </c>
      <c r="P870" s="128">
        <v>-1.9769866398949725</v>
      </c>
      <c r="Q870" s="128" t="s">
        <v>203</v>
      </c>
      <c r="R870" s="6" t="s">
        <v>183</v>
      </c>
      <c r="S870" s="2" t="s">
        <v>184</v>
      </c>
      <c r="T870" s="2" t="s">
        <v>184</v>
      </c>
      <c r="U870">
        <v>11</v>
      </c>
      <c r="V870">
        <v>16</v>
      </c>
      <c r="W870">
        <v>16</v>
      </c>
      <c r="X870" t="s">
        <v>184</v>
      </c>
      <c r="Y870" s="2" t="s">
        <v>184</v>
      </c>
      <c r="Z870" s="2" t="s">
        <v>184</v>
      </c>
      <c r="AA870" s="2" t="s">
        <v>184</v>
      </c>
      <c r="AB870">
        <v>6</v>
      </c>
      <c r="AC870">
        <v>5</v>
      </c>
      <c r="AD870">
        <v>1</v>
      </c>
      <c r="AE870" s="2" t="s">
        <v>184</v>
      </c>
      <c r="AF870" s="2" t="s">
        <v>185</v>
      </c>
      <c r="AG870" s="2" t="s">
        <v>185</v>
      </c>
      <c r="AH870" t="s">
        <v>86</v>
      </c>
      <c r="AI870" s="8" t="s">
        <v>184</v>
      </c>
      <c r="AJ870" s="1" t="s">
        <v>184</v>
      </c>
    </row>
    <row r="871" spans="1:36" hidden="1" x14ac:dyDescent="0.3">
      <c r="A871" s="3" t="s">
        <v>7</v>
      </c>
      <c r="B871">
        <v>130201</v>
      </c>
      <c r="C871">
        <v>870</v>
      </c>
      <c r="D871" t="s">
        <v>181</v>
      </c>
      <c r="E871" s="2" t="s">
        <v>183</v>
      </c>
      <c r="F871" s="2" t="s">
        <v>184</v>
      </c>
      <c r="G871" s="2" t="s">
        <v>184</v>
      </c>
      <c r="H871" s="3" t="s">
        <v>183</v>
      </c>
      <c r="I871" s="2" t="s">
        <v>15</v>
      </c>
      <c r="J871" s="2" t="s">
        <v>14</v>
      </c>
      <c r="K871" s="8" t="s">
        <v>183</v>
      </c>
      <c r="L871" s="2" t="s">
        <v>60</v>
      </c>
      <c r="M871" s="2"/>
      <c r="N871" t="s">
        <v>186</v>
      </c>
      <c r="O871" s="2" t="s">
        <v>188</v>
      </c>
      <c r="P871" s="128">
        <v>-0.28164055624009854</v>
      </c>
      <c r="Q871" s="128" t="s">
        <v>201</v>
      </c>
      <c r="R871" s="7" t="s">
        <v>183</v>
      </c>
      <c r="S871" s="2" t="s">
        <v>184</v>
      </c>
      <c r="T871" s="2" t="s">
        <v>184</v>
      </c>
      <c r="U871">
        <v>57</v>
      </c>
      <c r="V871">
        <v>27</v>
      </c>
      <c r="W871">
        <v>19</v>
      </c>
      <c r="X871" t="s">
        <v>184</v>
      </c>
      <c r="Y871" s="2" t="s">
        <v>183</v>
      </c>
      <c r="Z871" s="2" t="s">
        <v>183</v>
      </c>
      <c r="AA871" s="2" t="s">
        <v>183</v>
      </c>
      <c r="AB871">
        <v>15</v>
      </c>
      <c r="AC871">
        <v>1</v>
      </c>
      <c r="AD871">
        <v>0</v>
      </c>
      <c r="AE871" s="2" t="s">
        <v>183</v>
      </c>
      <c r="AF871" s="2" t="s">
        <v>184</v>
      </c>
      <c r="AG871" s="2" t="s">
        <v>183</v>
      </c>
      <c r="AH871" t="s">
        <v>86</v>
      </c>
      <c r="AI871" s="8" t="s">
        <v>183</v>
      </c>
      <c r="AJ871" s="1" t="s">
        <v>183</v>
      </c>
    </row>
    <row r="872" spans="1:36" x14ac:dyDescent="0.3">
      <c r="A872" s="3" t="s">
        <v>7</v>
      </c>
      <c r="B872">
        <v>130202</v>
      </c>
      <c r="C872">
        <v>871</v>
      </c>
      <c r="D872" t="s">
        <v>182</v>
      </c>
      <c r="E872" s="2" t="s">
        <v>183</v>
      </c>
      <c r="F872" s="2" t="s">
        <v>184</v>
      </c>
      <c r="G872" s="2" t="s">
        <v>184</v>
      </c>
      <c r="H872" s="3" t="s">
        <v>183</v>
      </c>
      <c r="I872" s="2" t="s">
        <v>17</v>
      </c>
      <c r="J872" s="2" t="s">
        <v>14</v>
      </c>
      <c r="K872" s="8" t="s">
        <v>183</v>
      </c>
      <c r="L872" s="2" t="s">
        <v>60</v>
      </c>
      <c r="M872" s="2"/>
      <c r="N872" t="s">
        <v>186</v>
      </c>
      <c r="O872" s="2" t="s">
        <v>189</v>
      </c>
      <c r="P872" s="128">
        <v>-0.77451152966027104</v>
      </c>
      <c r="Q872" s="128" t="s">
        <v>203</v>
      </c>
      <c r="R872" s="7" t="s">
        <v>185</v>
      </c>
      <c r="S872" s="2" t="s">
        <v>184</v>
      </c>
      <c r="T872" s="2" t="s">
        <v>184</v>
      </c>
      <c r="U872">
        <v>42</v>
      </c>
      <c r="V872">
        <v>17</v>
      </c>
      <c r="W872">
        <v>20</v>
      </c>
      <c r="X872" t="s">
        <v>184</v>
      </c>
      <c r="Y872" s="2" t="s">
        <v>184</v>
      </c>
      <c r="Z872" s="2" t="s">
        <v>184</v>
      </c>
      <c r="AA872" s="2" t="s">
        <v>184</v>
      </c>
      <c r="AB872">
        <v>20</v>
      </c>
      <c r="AC872">
        <v>2</v>
      </c>
      <c r="AD872">
        <v>1</v>
      </c>
      <c r="AE872" s="2" t="s">
        <v>183</v>
      </c>
      <c r="AF872" s="2" t="s">
        <v>184</v>
      </c>
      <c r="AG872" s="2" t="s">
        <v>183</v>
      </c>
      <c r="AH872" t="s">
        <v>85</v>
      </c>
      <c r="AI872" s="8" t="s">
        <v>183</v>
      </c>
      <c r="AJ872" s="1" t="s">
        <v>184</v>
      </c>
    </row>
    <row r="873" spans="1:36" x14ac:dyDescent="0.3">
      <c r="A873" s="3" t="s">
        <v>7</v>
      </c>
      <c r="B873">
        <v>130210</v>
      </c>
      <c r="C873">
        <v>872</v>
      </c>
      <c r="D873" t="s">
        <v>181</v>
      </c>
      <c r="E873" s="2" t="s">
        <v>183</v>
      </c>
      <c r="F873" s="2" t="s">
        <v>184</v>
      </c>
      <c r="G873" s="2" t="s">
        <v>184</v>
      </c>
      <c r="H873" s="2" t="s">
        <v>183</v>
      </c>
      <c r="I873" s="2" t="s">
        <v>16</v>
      </c>
      <c r="J873" s="2" t="s">
        <v>13</v>
      </c>
      <c r="K873" s="8" t="s">
        <v>183</v>
      </c>
      <c r="L873" s="2" t="s">
        <v>162</v>
      </c>
      <c r="M873" s="2" t="s">
        <v>60</v>
      </c>
      <c r="N873" t="s">
        <v>187</v>
      </c>
      <c r="O873" s="2" t="s">
        <v>188</v>
      </c>
      <c r="P873" s="128">
        <v>-2.7391304347826089</v>
      </c>
      <c r="Q873" s="128" t="s">
        <v>203</v>
      </c>
      <c r="R873" s="6" t="s">
        <v>183</v>
      </c>
      <c r="S873" s="2" t="s">
        <v>184</v>
      </c>
      <c r="T873" s="2" t="s">
        <v>183</v>
      </c>
      <c r="U873">
        <v>68</v>
      </c>
      <c r="V873">
        <v>21</v>
      </c>
      <c r="W873">
        <v>22</v>
      </c>
      <c r="X873" t="s">
        <v>183</v>
      </c>
      <c r="Y873" s="2" t="s">
        <v>184</v>
      </c>
      <c r="Z873" s="2" t="s">
        <v>184</v>
      </c>
      <c r="AA873" s="2" t="s">
        <v>184</v>
      </c>
      <c r="AB873">
        <v>17</v>
      </c>
      <c r="AC873">
        <v>4</v>
      </c>
      <c r="AD873">
        <v>3</v>
      </c>
      <c r="AE873" s="2" t="s">
        <v>184</v>
      </c>
      <c r="AF873" s="2" t="s">
        <v>184</v>
      </c>
      <c r="AG873" s="2" t="s">
        <v>184</v>
      </c>
      <c r="AH873" t="s">
        <v>85</v>
      </c>
      <c r="AI873" s="8" t="s">
        <v>183</v>
      </c>
      <c r="AJ873" s="1" t="s">
        <v>184</v>
      </c>
    </row>
    <row r="874" spans="1:36" x14ac:dyDescent="0.3">
      <c r="A874" s="3" t="s">
        <v>7</v>
      </c>
      <c r="B874">
        <v>130224</v>
      </c>
      <c r="C874">
        <v>873</v>
      </c>
      <c r="D874" t="s">
        <v>182</v>
      </c>
      <c r="E874" s="2" t="s">
        <v>183</v>
      </c>
      <c r="F874" s="2" t="s">
        <v>184</v>
      </c>
      <c r="G874" s="2" t="s">
        <v>184</v>
      </c>
      <c r="H874" s="3" t="s">
        <v>183</v>
      </c>
      <c r="I874" s="2" t="s">
        <v>16</v>
      </c>
      <c r="J874" s="2" t="s">
        <v>16</v>
      </c>
      <c r="K874" s="8" t="s">
        <v>183</v>
      </c>
      <c r="L874" s="2" t="s">
        <v>60</v>
      </c>
      <c r="M874" s="2"/>
      <c r="N874" t="s">
        <v>187</v>
      </c>
      <c r="O874" s="3" t="s">
        <v>189</v>
      </c>
      <c r="P874" s="130">
        <v>-0.30388031790556336</v>
      </c>
      <c r="Q874" s="130" t="s">
        <v>203</v>
      </c>
      <c r="R874" s="7" t="s">
        <v>183</v>
      </c>
      <c r="S874" s="2" t="s">
        <v>184</v>
      </c>
      <c r="T874" s="2" t="s">
        <v>183</v>
      </c>
      <c r="U874">
        <v>27</v>
      </c>
      <c r="V874">
        <v>32</v>
      </c>
      <c r="W874">
        <v>26</v>
      </c>
      <c r="X874" t="s">
        <v>184</v>
      </c>
      <c r="Y874" s="2" t="s">
        <v>184</v>
      </c>
      <c r="Z874" s="2" t="s">
        <v>183</v>
      </c>
      <c r="AA874" s="2" t="s">
        <v>183</v>
      </c>
      <c r="AB874">
        <v>10</v>
      </c>
      <c r="AC874">
        <v>2</v>
      </c>
      <c r="AD874">
        <v>0</v>
      </c>
      <c r="AE874" s="2" t="s">
        <v>183</v>
      </c>
      <c r="AF874" s="2" t="s">
        <v>183</v>
      </c>
      <c r="AG874" s="2" t="s">
        <v>185</v>
      </c>
      <c r="AH874" t="s">
        <v>85</v>
      </c>
      <c r="AI874" s="8" t="s">
        <v>183</v>
      </c>
      <c r="AJ874" s="1" t="s">
        <v>183</v>
      </c>
    </row>
    <row r="875" spans="1:36" x14ac:dyDescent="0.3">
      <c r="A875" s="3" t="s">
        <v>7</v>
      </c>
      <c r="B875">
        <v>130234</v>
      </c>
      <c r="C875">
        <v>874</v>
      </c>
      <c r="D875" t="s">
        <v>182</v>
      </c>
      <c r="E875" s="2" t="s">
        <v>184</v>
      </c>
      <c r="F875" s="2" t="s">
        <v>184</v>
      </c>
      <c r="G875" s="2" t="s">
        <v>184</v>
      </c>
      <c r="H875" s="2" t="s">
        <v>183</v>
      </c>
      <c r="I875" s="2" t="s">
        <v>16</v>
      </c>
      <c r="J875" s="2" t="s">
        <v>13</v>
      </c>
      <c r="K875" s="8" t="s">
        <v>183</v>
      </c>
      <c r="L875" s="2" t="s">
        <v>60</v>
      </c>
      <c r="M875" s="2"/>
      <c r="N875" t="s">
        <v>186</v>
      </c>
      <c r="O875" s="2" t="s">
        <v>188</v>
      </c>
      <c r="P875" s="128">
        <v>0.25817050988675699</v>
      </c>
      <c r="Q875" s="128" t="s">
        <v>203</v>
      </c>
      <c r="R875" s="7" t="s">
        <v>184</v>
      </c>
      <c r="S875" s="2" t="s">
        <v>184</v>
      </c>
      <c r="T875" s="2" t="s">
        <v>183</v>
      </c>
      <c r="U875">
        <v>14</v>
      </c>
      <c r="V875">
        <v>33</v>
      </c>
      <c r="W875">
        <v>5</v>
      </c>
      <c r="X875" t="s">
        <v>184</v>
      </c>
      <c r="Y875" s="2" t="s">
        <v>184</v>
      </c>
      <c r="Z875" s="2" t="s">
        <v>184</v>
      </c>
      <c r="AA875" s="2" t="s">
        <v>184</v>
      </c>
      <c r="AB875">
        <v>4</v>
      </c>
      <c r="AC875">
        <v>1</v>
      </c>
      <c r="AD875">
        <v>0</v>
      </c>
      <c r="AE875" s="2" t="s">
        <v>184</v>
      </c>
      <c r="AF875" s="2" t="s">
        <v>184</v>
      </c>
      <c r="AG875" s="2" t="s">
        <v>185</v>
      </c>
      <c r="AH875" t="s">
        <v>85</v>
      </c>
      <c r="AI875" s="8" t="s">
        <v>183</v>
      </c>
      <c r="AJ875" s="1" t="s">
        <v>184</v>
      </c>
    </row>
    <row r="876" spans="1:36" x14ac:dyDescent="0.3">
      <c r="A876" s="3" t="s">
        <v>7</v>
      </c>
      <c r="B876">
        <v>130237</v>
      </c>
      <c r="C876">
        <v>875</v>
      </c>
      <c r="D876" t="s">
        <v>181</v>
      </c>
      <c r="E876" s="2" t="s">
        <v>184</v>
      </c>
      <c r="F876" s="2" t="s">
        <v>184</v>
      </c>
      <c r="G876" s="2" t="s">
        <v>184</v>
      </c>
      <c r="H876" s="3" t="s">
        <v>183</v>
      </c>
      <c r="I876" s="2" t="s">
        <v>16</v>
      </c>
      <c r="J876" s="2" t="s">
        <v>16</v>
      </c>
      <c r="K876" s="8" t="s">
        <v>184</v>
      </c>
      <c r="L876" s="2"/>
      <c r="M876" s="2" t="s">
        <v>60</v>
      </c>
      <c r="N876" t="s">
        <v>186</v>
      </c>
      <c r="O876" s="2" t="s">
        <v>188</v>
      </c>
      <c r="P876" s="128">
        <v>-0.90690850893571606</v>
      </c>
      <c r="Q876" s="128" t="s">
        <v>203</v>
      </c>
      <c r="R876" s="7" t="s">
        <v>183</v>
      </c>
      <c r="S876" s="2" t="s">
        <v>184</v>
      </c>
      <c r="T876" s="2" t="s">
        <v>184</v>
      </c>
      <c r="U876">
        <v>39</v>
      </c>
      <c r="V876">
        <v>11</v>
      </c>
      <c r="W876">
        <v>9</v>
      </c>
      <c r="X876" t="s">
        <v>184</v>
      </c>
      <c r="Y876" s="2" t="s">
        <v>184</v>
      </c>
      <c r="Z876" s="2" t="s">
        <v>184</v>
      </c>
      <c r="AA876" s="2" t="s">
        <v>184</v>
      </c>
      <c r="AB876">
        <v>7</v>
      </c>
      <c r="AC876">
        <v>2</v>
      </c>
      <c r="AD876">
        <v>0</v>
      </c>
      <c r="AE876" s="2" t="s">
        <v>184</v>
      </c>
      <c r="AF876" s="2" t="s">
        <v>185</v>
      </c>
      <c r="AG876" s="2" t="s">
        <v>185</v>
      </c>
      <c r="AH876" t="s">
        <v>86</v>
      </c>
      <c r="AI876" s="8" t="s">
        <v>183</v>
      </c>
      <c r="AJ876" s="1" t="s">
        <v>184</v>
      </c>
    </row>
    <row r="877" spans="1:36" x14ac:dyDescent="0.3">
      <c r="A877" s="2" t="s">
        <v>8</v>
      </c>
      <c r="B877">
        <v>130282</v>
      </c>
      <c r="C877">
        <v>876</v>
      </c>
      <c r="D877" t="s">
        <v>181</v>
      </c>
      <c r="E877" s="2" t="s">
        <v>183</v>
      </c>
      <c r="F877" s="2" t="s">
        <v>184</v>
      </c>
      <c r="G877" s="2" t="s">
        <v>184</v>
      </c>
      <c r="H877" s="2" t="s">
        <v>183</v>
      </c>
      <c r="I877" s="3" t="s">
        <v>16</v>
      </c>
      <c r="J877" s="2" t="s">
        <v>12</v>
      </c>
      <c r="K877" s="8" t="s">
        <v>183</v>
      </c>
      <c r="L877" s="2"/>
      <c r="M877" s="2" t="s">
        <v>61</v>
      </c>
      <c r="N877" t="s">
        <v>187</v>
      </c>
      <c r="O877" s="3" t="s">
        <v>189</v>
      </c>
      <c r="P877" s="130"/>
      <c r="Q877" s="130" t="s">
        <v>203</v>
      </c>
      <c r="R877" s="6" t="s">
        <v>183</v>
      </c>
      <c r="S877" s="2" t="s">
        <v>183</v>
      </c>
      <c r="T877" s="2" t="s">
        <v>183</v>
      </c>
      <c r="U877">
        <v>33</v>
      </c>
      <c r="V877">
        <v>19</v>
      </c>
      <c r="W877">
        <v>0</v>
      </c>
      <c r="X877" t="s">
        <v>183</v>
      </c>
      <c r="Y877" s="2" t="s">
        <v>183</v>
      </c>
      <c r="Z877" s="2" t="s">
        <v>184</v>
      </c>
      <c r="AA877" s="2" t="s">
        <v>184</v>
      </c>
      <c r="AB877">
        <v>3</v>
      </c>
      <c r="AC877">
        <v>0</v>
      </c>
      <c r="AD877">
        <v>0</v>
      </c>
      <c r="AE877" s="2" t="s">
        <v>184</v>
      </c>
      <c r="AF877" s="2" t="s">
        <v>183</v>
      </c>
      <c r="AG877" s="2" t="s">
        <v>184</v>
      </c>
      <c r="AH877" t="s">
        <v>85</v>
      </c>
      <c r="AI877" s="8" t="s">
        <v>183</v>
      </c>
      <c r="AJ877" s="1" t="s">
        <v>183</v>
      </c>
    </row>
    <row r="878" spans="1:36" hidden="1" x14ac:dyDescent="0.3">
      <c r="A878" s="2" t="s">
        <v>8</v>
      </c>
      <c r="B878">
        <v>130304</v>
      </c>
      <c r="C878">
        <v>877</v>
      </c>
      <c r="D878" t="s">
        <v>182</v>
      </c>
      <c r="E878" s="2" t="s">
        <v>183</v>
      </c>
      <c r="F878" s="2" t="s">
        <v>184</v>
      </c>
      <c r="G878" s="2" t="s">
        <v>184</v>
      </c>
      <c r="H878" s="3" t="s">
        <v>183</v>
      </c>
      <c r="I878" s="2" t="s">
        <v>13</v>
      </c>
      <c r="J878" s="2" t="s">
        <v>17</v>
      </c>
      <c r="K878" s="8" t="s">
        <v>183</v>
      </c>
      <c r="L878" s="2" t="s">
        <v>162</v>
      </c>
      <c r="M878" s="2" t="s">
        <v>60</v>
      </c>
      <c r="N878" t="s">
        <v>187</v>
      </c>
      <c r="O878" s="2" t="s">
        <v>188</v>
      </c>
      <c r="P878" s="128">
        <v>-3.6319189802689014</v>
      </c>
      <c r="Q878" s="128" t="s">
        <v>201</v>
      </c>
      <c r="R878" s="6" t="s">
        <v>184</v>
      </c>
      <c r="S878" s="2" t="s">
        <v>183</v>
      </c>
      <c r="T878" s="2" t="s">
        <v>184</v>
      </c>
      <c r="U878">
        <v>21</v>
      </c>
      <c r="V878">
        <v>7</v>
      </c>
      <c r="W878">
        <v>15</v>
      </c>
      <c r="X878" t="s">
        <v>184</v>
      </c>
      <c r="Y878" s="2" t="s">
        <v>184</v>
      </c>
      <c r="Z878" s="2" t="s">
        <v>184</v>
      </c>
      <c r="AA878" s="2" t="s">
        <v>184</v>
      </c>
      <c r="AB878">
        <v>15</v>
      </c>
      <c r="AC878">
        <v>8</v>
      </c>
      <c r="AD878">
        <v>2</v>
      </c>
      <c r="AE878" s="2" t="s">
        <v>184</v>
      </c>
      <c r="AF878" s="2" t="s">
        <v>183</v>
      </c>
      <c r="AG878" s="2" t="s">
        <v>184</v>
      </c>
      <c r="AH878" t="s">
        <v>85</v>
      </c>
      <c r="AI878" s="8" t="s">
        <v>183</v>
      </c>
      <c r="AJ878" s="1" t="s">
        <v>183</v>
      </c>
    </row>
    <row r="879" spans="1:36" x14ac:dyDescent="0.3">
      <c r="A879" s="3" t="s">
        <v>7</v>
      </c>
      <c r="B879">
        <v>130306</v>
      </c>
      <c r="C879">
        <v>878</v>
      </c>
      <c r="D879" t="s">
        <v>182</v>
      </c>
      <c r="E879" s="2" t="s">
        <v>183</v>
      </c>
      <c r="F879" s="2" t="s">
        <v>184</v>
      </c>
      <c r="G879" s="2" t="s">
        <v>183</v>
      </c>
      <c r="H879" s="3" t="s">
        <v>183</v>
      </c>
      <c r="I879" s="2" t="s">
        <v>15</v>
      </c>
      <c r="J879" s="2" t="s">
        <v>16</v>
      </c>
      <c r="K879" s="8" t="s">
        <v>183</v>
      </c>
      <c r="L879" s="2"/>
      <c r="M879" s="2" t="s">
        <v>60</v>
      </c>
      <c r="N879" t="s">
        <v>187</v>
      </c>
      <c r="O879" s="2" t="s">
        <v>189</v>
      </c>
      <c r="P879" s="128">
        <v>-1.9282469639380735</v>
      </c>
      <c r="Q879" s="128" t="s">
        <v>203</v>
      </c>
      <c r="R879" s="7" t="s">
        <v>183</v>
      </c>
      <c r="S879" s="2" t="s">
        <v>184</v>
      </c>
      <c r="T879" s="2" t="s">
        <v>184</v>
      </c>
      <c r="U879">
        <v>35</v>
      </c>
      <c r="V879">
        <v>20</v>
      </c>
      <c r="W879">
        <v>19</v>
      </c>
      <c r="X879" t="s">
        <v>183</v>
      </c>
      <c r="Y879" s="2" t="s">
        <v>184</v>
      </c>
      <c r="Z879" s="2" t="s">
        <v>184</v>
      </c>
      <c r="AA879" s="2" t="s">
        <v>183</v>
      </c>
      <c r="AB879">
        <v>7</v>
      </c>
      <c r="AC879">
        <v>1</v>
      </c>
      <c r="AD879">
        <v>0</v>
      </c>
      <c r="AE879" s="2" t="s">
        <v>184</v>
      </c>
      <c r="AF879" s="2" t="s">
        <v>184</v>
      </c>
      <c r="AG879" s="2" t="s">
        <v>185</v>
      </c>
      <c r="AH879" t="s">
        <v>84</v>
      </c>
      <c r="AI879" s="8" t="s">
        <v>183</v>
      </c>
      <c r="AJ879" s="1" t="s">
        <v>183</v>
      </c>
    </row>
    <row r="880" spans="1:36" x14ac:dyDescent="0.3">
      <c r="A880" s="3" t="s">
        <v>7</v>
      </c>
      <c r="B880">
        <v>130341</v>
      </c>
      <c r="C880">
        <v>879</v>
      </c>
      <c r="D880" t="s">
        <v>182</v>
      </c>
      <c r="E880" s="2" t="s">
        <v>183</v>
      </c>
      <c r="F880" s="2" t="s">
        <v>184</v>
      </c>
      <c r="G880" s="2" t="s">
        <v>184</v>
      </c>
      <c r="H880" s="3" t="s">
        <v>183</v>
      </c>
      <c r="I880" s="2" t="s">
        <v>13</v>
      </c>
      <c r="J880" s="2" t="s">
        <v>15</v>
      </c>
      <c r="K880" s="8" t="s">
        <v>183</v>
      </c>
      <c r="L880" s="2" t="s">
        <v>162</v>
      </c>
      <c r="M880" s="2" t="s">
        <v>60</v>
      </c>
      <c r="N880" t="s">
        <v>186</v>
      </c>
      <c r="O880" s="2" t="s">
        <v>189</v>
      </c>
      <c r="P880" s="128">
        <v>-3.2826960013968915</v>
      </c>
      <c r="Q880" s="128" t="s">
        <v>203</v>
      </c>
      <c r="R880" s="6" t="s">
        <v>183</v>
      </c>
      <c r="S880" s="2" t="s">
        <v>184</v>
      </c>
      <c r="T880" s="2" t="s">
        <v>184</v>
      </c>
      <c r="U880">
        <v>2</v>
      </c>
      <c r="V880">
        <v>0</v>
      </c>
      <c r="W880">
        <v>14</v>
      </c>
      <c r="X880" t="s">
        <v>184</v>
      </c>
      <c r="Y880" s="2" t="s">
        <v>184</v>
      </c>
      <c r="Z880" s="2" t="s">
        <v>183</v>
      </c>
      <c r="AA880" s="2" t="s">
        <v>184</v>
      </c>
      <c r="AB880">
        <v>13</v>
      </c>
      <c r="AC880">
        <v>3</v>
      </c>
      <c r="AD880">
        <v>0</v>
      </c>
      <c r="AE880" s="2" t="s">
        <v>184</v>
      </c>
      <c r="AF880" s="2" t="s">
        <v>184</v>
      </c>
      <c r="AG880" s="2" t="s">
        <v>184</v>
      </c>
      <c r="AH880" t="s">
        <v>86</v>
      </c>
      <c r="AI880" s="8" t="s">
        <v>183</v>
      </c>
      <c r="AJ880" s="1" t="s">
        <v>183</v>
      </c>
    </row>
    <row r="881" spans="1:36" x14ac:dyDescent="0.3">
      <c r="A881" s="3" t="s">
        <v>7</v>
      </c>
      <c r="B881">
        <v>130342</v>
      </c>
      <c r="C881">
        <v>880</v>
      </c>
      <c r="D881" t="s">
        <v>182</v>
      </c>
      <c r="E881" s="2" t="s">
        <v>183</v>
      </c>
      <c r="F881" s="2" t="s">
        <v>184</v>
      </c>
      <c r="G881" s="2" t="s">
        <v>184</v>
      </c>
      <c r="H881" s="3" t="s">
        <v>183</v>
      </c>
      <c r="I881" s="2" t="s">
        <v>15</v>
      </c>
      <c r="J881" s="2" t="s">
        <v>16</v>
      </c>
      <c r="K881" s="8" t="s">
        <v>183</v>
      </c>
      <c r="L881" s="2" t="s">
        <v>60</v>
      </c>
      <c r="M881" s="2"/>
      <c r="N881" t="s">
        <v>186</v>
      </c>
      <c r="O881" s="3" t="s">
        <v>188</v>
      </c>
      <c r="P881" s="130">
        <v>-0.22035765742859562</v>
      </c>
      <c r="Q881" s="130" t="s">
        <v>203</v>
      </c>
      <c r="R881" s="7" t="s">
        <v>183</v>
      </c>
      <c r="S881" s="2" t="s">
        <v>184</v>
      </c>
      <c r="T881" s="2" t="s">
        <v>184</v>
      </c>
      <c r="U881">
        <v>19</v>
      </c>
      <c r="V881">
        <v>1</v>
      </c>
      <c r="W881">
        <v>28</v>
      </c>
      <c r="X881" t="s">
        <v>184</v>
      </c>
      <c r="Y881" s="2" t="s">
        <v>184</v>
      </c>
      <c r="Z881" s="2" t="s">
        <v>183</v>
      </c>
      <c r="AA881" s="2" t="s">
        <v>183</v>
      </c>
      <c r="AB881">
        <v>24</v>
      </c>
      <c r="AC881">
        <v>9</v>
      </c>
      <c r="AD881">
        <v>0</v>
      </c>
      <c r="AE881" s="2" t="s">
        <v>184</v>
      </c>
      <c r="AF881" s="2" t="s">
        <v>184</v>
      </c>
      <c r="AG881" s="2" t="s">
        <v>183</v>
      </c>
      <c r="AH881" t="s">
        <v>85</v>
      </c>
      <c r="AI881" s="8" t="s">
        <v>183</v>
      </c>
      <c r="AJ881" s="1" t="s">
        <v>183</v>
      </c>
    </row>
    <row r="882" spans="1:36" x14ac:dyDescent="0.3">
      <c r="A882" s="3" t="s">
        <v>7</v>
      </c>
      <c r="B882">
        <v>130360</v>
      </c>
      <c r="C882">
        <v>881</v>
      </c>
      <c r="D882" t="s">
        <v>182</v>
      </c>
      <c r="E882" s="2" t="s">
        <v>184</v>
      </c>
      <c r="F882" s="2" t="s">
        <v>184</v>
      </c>
      <c r="G882" s="2" t="s">
        <v>184</v>
      </c>
      <c r="H882" s="3" t="s">
        <v>184</v>
      </c>
      <c r="I882" s="2" t="s">
        <v>12</v>
      </c>
      <c r="J882" s="2" t="s">
        <v>16</v>
      </c>
      <c r="K882" s="8" t="s">
        <v>184</v>
      </c>
      <c r="L882" s="2" t="s">
        <v>162</v>
      </c>
      <c r="M882" s="2" t="s">
        <v>60</v>
      </c>
      <c r="N882" t="s">
        <v>186</v>
      </c>
      <c r="O882" s="2" t="s">
        <v>188</v>
      </c>
      <c r="P882" s="128">
        <v>-2.8985507246376807</v>
      </c>
      <c r="Q882" s="128" t="s">
        <v>203</v>
      </c>
      <c r="R882" s="7" t="s">
        <v>183</v>
      </c>
      <c r="S882" s="2" t="s">
        <v>184</v>
      </c>
      <c r="T882" s="2" t="s">
        <v>184</v>
      </c>
      <c r="U882">
        <v>48</v>
      </c>
      <c r="V882">
        <v>7</v>
      </c>
      <c r="W882">
        <v>16</v>
      </c>
      <c r="X882" t="s">
        <v>183</v>
      </c>
      <c r="Y882" s="2" t="s">
        <v>184</v>
      </c>
      <c r="Z882" s="2" t="s">
        <v>184</v>
      </c>
      <c r="AA882" s="2" t="s">
        <v>184</v>
      </c>
      <c r="AB882">
        <v>6</v>
      </c>
      <c r="AC882">
        <v>0</v>
      </c>
      <c r="AD882">
        <v>0</v>
      </c>
      <c r="AE882" s="2" t="s">
        <v>184</v>
      </c>
      <c r="AF882" s="2" t="s">
        <v>184</v>
      </c>
      <c r="AG882" s="2" t="s">
        <v>184</v>
      </c>
      <c r="AH882" t="s">
        <v>85</v>
      </c>
      <c r="AI882" s="8" t="s">
        <v>183</v>
      </c>
      <c r="AJ882" s="1" t="s">
        <v>184</v>
      </c>
    </row>
    <row r="883" spans="1:36" x14ac:dyDescent="0.3">
      <c r="A883" s="3" t="s">
        <v>7</v>
      </c>
      <c r="B883">
        <v>130384</v>
      </c>
      <c r="C883">
        <v>882</v>
      </c>
      <c r="D883" t="s">
        <v>181</v>
      </c>
      <c r="E883" s="2" t="s">
        <v>184</v>
      </c>
      <c r="F883" s="2" t="s">
        <v>184</v>
      </c>
      <c r="G883" s="2" t="s">
        <v>184</v>
      </c>
      <c r="H883" s="3" t="s">
        <v>183</v>
      </c>
      <c r="I883" s="2" t="s">
        <v>15</v>
      </c>
      <c r="J883" s="2" t="s">
        <v>14</v>
      </c>
      <c r="K883" s="8" t="s">
        <v>183</v>
      </c>
      <c r="L883" s="2" t="s">
        <v>162</v>
      </c>
      <c r="M883" s="2" t="s">
        <v>60</v>
      </c>
      <c r="N883" t="s">
        <v>186</v>
      </c>
      <c r="O883" s="2" t="s">
        <v>189</v>
      </c>
      <c r="P883" s="128">
        <v>-3.2881800305877209</v>
      </c>
      <c r="Q883" s="128" t="s">
        <v>203</v>
      </c>
      <c r="R883" s="7" t="s">
        <v>183</v>
      </c>
      <c r="S883" s="2" t="s">
        <v>184</v>
      </c>
      <c r="T883" s="2" t="s">
        <v>184</v>
      </c>
      <c r="U883">
        <v>0</v>
      </c>
      <c r="V883">
        <v>0</v>
      </c>
      <c r="W883">
        <v>48</v>
      </c>
      <c r="X883" t="s">
        <v>184</v>
      </c>
      <c r="Y883" s="2" t="s">
        <v>184</v>
      </c>
      <c r="Z883" s="2" t="s">
        <v>184</v>
      </c>
      <c r="AA883" s="2" t="s">
        <v>184</v>
      </c>
      <c r="AB883">
        <v>8</v>
      </c>
      <c r="AC883">
        <v>4</v>
      </c>
      <c r="AD883">
        <v>0</v>
      </c>
      <c r="AE883" s="2" t="s">
        <v>184</v>
      </c>
      <c r="AF883" s="2" t="s">
        <v>183</v>
      </c>
      <c r="AG883" s="2" t="s">
        <v>184</v>
      </c>
      <c r="AH883" t="s">
        <v>85</v>
      </c>
      <c r="AI883" t="s">
        <v>183</v>
      </c>
      <c r="AJ883" s="1" t="s">
        <v>184</v>
      </c>
    </row>
    <row r="884" spans="1:36" hidden="1" x14ac:dyDescent="0.3">
      <c r="A884" s="3" t="s">
        <v>7</v>
      </c>
      <c r="B884">
        <v>130387</v>
      </c>
      <c r="C884">
        <v>883</v>
      </c>
      <c r="D884" t="s">
        <v>181</v>
      </c>
      <c r="E884" s="2" t="s">
        <v>184</v>
      </c>
      <c r="F884" s="2" t="s">
        <v>184</v>
      </c>
      <c r="G884" s="2" t="s">
        <v>184</v>
      </c>
      <c r="H884" s="3" t="s">
        <v>183</v>
      </c>
      <c r="I884" s="2" t="s">
        <v>16</v>
      </c>
      <c r="J884" s="2" t="s">
        <v>16</v>
      </c>
      <c r="K884" s="8" t="s">
        <v>183</v>
      </c>
      <c r="L884" s="2"/>
      <c r="M884" s="2" t="s">
        <v>60</v>
      </c>
      <c r="N884" t="s">
        <v>186</v>
      </c>
      <c r="O884" s="3" t="s">
        <v>188</v>
      </c>
      <c r="P884" s="130">
        <v>-0.30404378230465184</v>
      </c>
      <c r="Q884" s="130" t="s">
        <v>201</v>
      </c>
      <c r="R884" s="7" t="s">
        <v>184</v>
      </c>
      <c r="S884" s="2" t="s">
        <v>184</v>
      </c>
      <c r="T884" s="2" t="s">
        <v>184</v>
      </c>
      <c r="U884">
        <v>26</v>
      </c>
      <c r="V884">
        <v>2</v>
      </c>
      <c r="W884">
        <v>12</v>
      </c>
      <c r="X884" t="s">
        <v>183</v>
      </c>
      <c r="Y884" s="2" t="s">
        <v>184</v>
      </c>
      <c r="Z884" s="2" t="s">
        <v>184</v>
      </c>
      <c r="AA884" s="2" t="s">
        <v>184</v>
      </c>
      <c r="AB884">
        <v>6</v>
      </c>
      <c r="AC884">
        <v>3</v>
      </c>
      <c r="AD884">
        <v>0</v>
      </c>
      <c r="AE884" s="2" t="s">
        <v>184</v>
      </c>
      <c r="AF884" s="2" t="s">
        <v>184</v>
      </c>
      <c r="AG884" s="2" t="s">
        <v>184</v>
      </c>
      <c r="AH884" t="s">
        <v>85</v>
      </c>
      <c r="AI884" s="8" t="s">
        <v>183</v>
      </c>
      <c r="AJ884" s="1" t="s">
        <v>183</v>
      </c>
    </row>
    <row r="885" spans="1:36" x14ac:dyDescent="0.3">
      <c r="A885" s="2" t="s">
        <v>8</v>
      </c>
      <c r="B885">
        <v>130445</v>
      </c>
      <c r="C885">
        <v>884</v>
      </c>
      <c r="D885" t="s">
        <v>181</v>
      </c>
      <c r="E885" s="2" t="s">
        <v>184</v>
      </c>
      <c r="F885" s="2" t="s">
        <v>184</v>
      </c>
      <c r="G885" s="2" t="s">
        <v>183</v>
      </c>
      <c r="H885" s="3" t="s">
        <v>183</v>
      </c>
      <c r="I885" s="2" t="s">
        <v>17</v>
      </c>
      <c r="J885" s="2" t="s">
        <v>12</v>
      </c>
      <c r="K885" s="8" t="s">
        <v>184</v>
      </c>
      <c r="L885" s="2" t="s">
        <v>162</v>
      </c>
      <c r="M885" s="2" t="s">
        <v>60</v>
      </c>
      <c r="N885" t="s">
        <v>186</v>
      </c>
      <c r="O885" s="2" t="s">
        <v>188</v>
      </c>
      <c r="P885" s="128">
        <v>-4.2654258155203335</v>
      </c>
      <c r="Q885" s="128" t="s">
        <v>203</v>
      </c>
      <c r="R885" s="7" t="s">
        <v>183</v>
      </c>
      <c r="S885" s="2" t="s">
        <v>184</v>
      </c>
      <c r="T885" s="2" t="s">
        <v>184</v>
      </c>
      <c r="U885">
        <v>22</v>
      </c>
      <c r="V885">
        <v>14</v>
      </c>
      <c r="W885">
        <v>74</v>
      </c>
      <c r="X885" t="s">
        <v>184</v>
      </c>
      <c r="Y885" s="2" t="s">
        <v>184</v>
      </c>
      <c r="Z885" s="2" t="s">
        <v>183</v>
      </c>
      <c r="AA885" s="2" t="s">
        <v>184</v>
      </c>
      <c r="AB885">
        <v>8</v>
      </c>
      <c r="AC885">
        <v>0</v>
      </c>
      <c r="AD885">
        <v>0</v>
      </c>
      <c r="AE885" s="2" t="s">
        <v>184</v>
      </c>
      <c r="AF885" s="2" t="s">
        <v>183</v>
      </c>
      <c r="AG885" s="2" t="s">
        <v>183</v>
      </c>
      <c r="AH885" t="s">
        <v>87</v>
      </c>
      <c r="AI885" s="8" t="s">
        <v>183</v>
      </c>
      <c r="AJ885" s="1" t="s">
        <v>184</v>
      </c>
    </row>
    <row r="886" spans="1:36" x14ac:dyDescent="0.3">
      <c r="A886" s="3" t="s">
        <v>7</v>
      </c>
      <c r="B886">
        <v>130452</v>
      </c>
      <c r="C886">
        <v>885</v>
      </c>
      <c r="D886" t="s">
        <v>182</v>
      </c>
      <c r="E886" s="2" t="s">
        <v>184</v>
      </c>
      <c r="F886" s="2" t="s">
        <v>184</v>
      </c>
      <c r="G886" s="2" t="s">
        <v>184</v>
      </c>
      <c r="H886" s="3" t="s">
        <v>183</v>
      </c>
      <c r="I886" s="2" t="s">
        <v>15</v>
      </c>
      <c r="J886" s="2" t="s">
        <v>16</v>
      </c>
      <c r="K886" s="8" t="s">
        <v>183</v>
      </c>
      <c r="L886" s="2" t="s">
        <v>162</v>
      </c>
      <c r="M886" s="2" t="s">
        <v>60</v>
      </c>
      <c r="N886" t="s">
        <v>186</v>
      </c>
      <c r="O886" s="2" t="s">
        <v>188</v>
      </c>
      <c r="P886" s="128">
        <v>-2.51078474140856</v>
      </c>
      <c r="Q886" s="128" t="s">
        <v>203</v>
      </c>
      <c r="R886" s="7" t="s">
        <v>184</v>
      </c>
      <c r="S886" s="2" t="s">
        <v>184</v>
      </c>
      <c r="T886" s="2" t="s">
        <v>184</v>
      </c>
      <c r="U886">
        <v>31</v>
      </c>
      <c r="V886">
        <v>2</v>
      </c>
      <c r="W886">
        <v>23</v>
      </c>
      <c r="X886" t="s">
        <v>183</v>
      </c>
      <c r="Y886" s="2" t="s">
        <v>184</v>
      </c>
      <c r="Z886" s="2" t="s">
        <v>184</v>
      </c>
      <c r="AA886" s="2" t="s">
        <v>184</v>
      </c>
      <c r="AB886">
        <v>9</v>
      </c>
      <c r="AC886">
        <v>2</v>
      </c>
      <c r="AD886">
        <v>0</v>
      </c>
      <c r="AE886" s="2" t="s">
        <v>183</v>
      </c>
      <c r="AF886" s="2" t="s">
        <v>183</v>
      </c>
      <c r="AG886" s="2" t="s">
        <v>185</v>
      </c>
      <c r="AH886" t="s">
        <v>87</v>
      </c>
      <c r="AI886" s="8" t="s">
        <v>183</v>
      </c>
      <c r="AJ886" s="9" t="s">
        <v>184</v>
      </c>
    </row>
    <row r="887" spans="1:36" hidden="1" x14ac:dyDescent="0.3">
      <c r="A887" s="3" t="s">
        <v>7</v>
      </c>
      <c r="B887">
        <v>130499</v>
      </c>
      <c r="C887">
        <v>886</v>
      </c>
      <c r="D887" t="s">
        <v>181</v>
      </c>
      <c r="E887" s="2" t="s">
        <v>184</v>
      </c>
      <c r="F887" s="2" t="s">
        <v>184</v>
      </c>
      <c r="G887" s="2" t="s">
        <v>184</v>
      </c>
      <c r="H887" s="3" t="s">
        <v>183</v>
      </c>
      <c r="I887" s="2" t="s">
        <v>13</v>
      </c>
      <c r="J887" s="2" t="s">
        <v>16</v>
      </c>
      <c r="K887" s="8" t="s">
        <v>183</v>
      </c>
      <c r="L887" s="2"/>
      <c r="M887" s="2" t="s">
        <v>60</v>
      </c>
      <c r="N887" t="s">
        <v>186</v>
      </c>
      <c r="O887" s="2" t="s">
        <v>188</v>
      </c>
      <c r="P887" s="128">
        <v>-1.6096750841033938</v>
      </c>
      <c r="Q887" s="128" t="s">
        <v>201</v>
      </c>
      <c r="R887" s="6" t="s">
        <v>183</v>
      </c>
      <c r="S887" s="2" t="s">
        <v>183</v>
      </c>
      <c r="T887" s="2" t="s">
        <v>184</v>
      </c>
      <c r="U887">
        <v>14</v>
      </c>
      <c r="V887">
        <v>18</v>
      </c>
      <c r="W887">
        <v>15</v>
      </c>
      <c r="X887" t="s">
        <v>184</v>
      </c>
      <c r="Y887" s="2" t="s">
        <v>183</v>
      </c>
      <c r="Z887" s="2" t="s">
        <v>184</v>
      </c>
      <c r="AA887" s="2" t="s">
        <v>184</v>
      </c>
      <c r="AB887">
        <v>6</v>
      </c>
      <c r="AC887">
        <v>1</v>
      </c>
      <c r="AD887">
        <v>0</v>
      </c>
      <c r="AE887" s="2" t="s">
        <v>183</v>
      </c>
      <c r="AF887" s="2" t="s">
        <v>185</v>
      </c>
      <c r="AG887" s="2" t="s">
        <v>185</v>
      </c>
      <c r="AH887" t="s">
        <v>86</v>
      </c>
      <c r="AI887" s="8" t="s">
        <v>184</v>
      </c>
      <c r="AJ887" s="1" t="s">
        <v>184</v>
      </c>
    </row>
    <row r="888" spans="1:36" x14ac:dyDescent="0.3">
      <c r="A888" s="3" t="s">
        <v>7</v>
      </c>
      <c r="B888">
        <v>130500</v>
      </c>
      <c r="C888">
        <v>887</v>
      </c>
      <c r="D888" t="s">
        <v>181</v>
      </c>
      <c r="E888" s="2" t="s">
        <v>183</v>
      </c>
      <c r="F888" s="2" t="s">
        <v>184</v>
      </c>
      <c r="G888" s="2" t="s">
        <v>184</v>
      </c>
      <c r="H888" s="3" t="s">
        <v>183</v>
      </c>
      <c r="I888" s="2" t="s">
        <v>16</v>
      </c>
      <c r="J888" s="2" t="s">
        <v>16</v>
      </c>
      <c r="K888" s="8" t="s">
        <v>183</v>
      </c>
      <c r="L888" s="2" t="s">
        <v>162</v>
      </c>
      <c r="M888" s="2" t="s">
        <v>60</v>
      </c>
      <c r="N888" t="s">
        <v>186</v>
      </c>
      <c r="O888" s="2" t="s">
        <v>188</v>
      </c>
      <c r="P888" s="128">
        <v>-3.6026061406123575</v>
      </c>
      <c r="Q888" s="128" t="s">
        <v>203</v>
      </c>
      <c r="R888" s="6" t="s">
        <v>185</v>
      </c>
      <c r="S888" s="2" t="s">
        <v>184</v>
      </c>
      <c r="T888" s="2" t="s">
        <v>184</v>
      </c>
      <c r="U888">
        <v>13</v>
      </c>
      <c r="V888">
        <v>26</v>
      </c>
      <c r="W888">
        <v>14</v>
      </c>
      <c r="X888" t="s">
        <v>183</v>
      </c>
      <c r="Y888" s="2" t="s">
        <v>184</v>
      </c>
      <c r="Z888" s="2" t="s">
        <v>184</v>
      </c>
      <c r="AA888" s="2" t="s">
        <v>184</v>
      </c>
      <c r="AB888">
        <v>11</v>
      </c>
      <c r="AC888">
        <v>29</v>
      </c>
      <c r="AD888">
        <v>0</v>
      </c>
      <c r="AE888" s="2" t="s">
        <v>184</v>
      </c>
      <c r="AF888" s="2" t="s">
        <v>184</v>
      </c>
      <c r="AG888" s="2" t="s">
        <v>183</v>
      </c>
      <c r="AH888" t="s">
        <v>85</v>
      </c>
      <c r="AI888" s="8" t="s">
        <v>183</v>
      </c>
      <c r="AJ888" s="1" t="s">
        <v>183</v>
      </c>
    </row>
    <row r="889" spans="1:36" hidden="1" x14ac:dyDescent="0.3">
      <c r="A889" s="3" t="s">
        <v>7</v>
      </c>
      <c r="B889">
        <v>130503</v>
      </c>
      <c r="C889">
        <v>888</v>
      </c>
      <c r="D889" t="s">
        <v>182</v>
      </c>
      <c r="E889" s="2" t="s">
        <v>183</v>
      </c>
      <c r="F889" s="2" t="s">
        <v>184</v>
      </c>
      <c r="G889" s="2" t="s">
        <v>184</v>
      </c>
      <c r="H889" s="3" t="s">
        <v>183</v>
      </c>
      <c r="I889" s="2" t="s">
        <v>16</v>
      </c>
      <c r="J889" s="2" t="s">
        <v>16</v>
      </c>
      <c r="K889" s="8" t="s">
        <v>183</v>
      </c>
      <c r="L889" s="2"/>
      <c r="M889" s="2" t="s">
        <v>60</v>
      </c>
      <c r="N889" t="s">
        <v>187</v>
      </c>
      <c r="O889" s="2" t="s">
        <v>189</v>
      </c>
      <c r="P889" s="128">
        <v>-0.82368887498696686</v>
      </c>
      <c r="Q889" s="128" t="s">
        <v>201</v>
      </c>
      <c r="R889" s="7" t="s">
        <v>183</v>
      </c>
      <c r="S889" s="2" t="s">
        <v>184</v>
      </c>
      <c r="T889" s="2" t="s">
        <v>183</v>
      </c>
      <c r="U889">
        <v>26</v>
      </c>
      <c r="V889">
        <v>25</v>
      </c>
      <c r="W889">
        <v>3</v>
      </c>
      <c r="X889" t="s">
        <v>184</v>
      </c>
      <c r="Y889" s="2" t="s">
        <v>183</v>
      </c>
      <c r="Z889" s="2" t="s">
        <v>184</v>
      </c>
      <c r="AA889" s="2" t="s">
        <v>184</v>
      </c>
      <c r="AB889">
        <v>2</v>
      </c>
      <c r="AC889">
        <v>2</v>
      </c>
      <c r="AD889">
        <v>0</v>
      </c>
      <c r="AE889" s="2" t="s">
        <v>183</v>
      </c>
      <c r="AF889" s="2" t="s">
        <v>183</v>
      </c>
      <c r="AG889" s="2" t="s">
        <v>183</v>
      </c>
      <c r="AH889" t="s">
        <v>85</v>
      </c>
      <c r="AI889" s="8" t="s">
        <v>183</v>
      </c>
      <c r="AJ889" s="9" t="s">
        <v>183</v>
      </c>
    </row>
    <row r="890" spans="1:36" x14ac:dyDescent="0.3">
      <c r="A890" s="3" t="s">
        <v>7</v>
      </c>
      <c r="B890">
        <v>130514</v>
      </c>
      <c r="C890">
        <v>889</v>
      </c>
      <c r="D890" t="s">
        <v>182</v>
      </c>
      <c r="E890" s="2" t="s">
        <v>184</v>
      </c>
      <c r="F890" s="2" t="s">
        <v>184</v>
      </c>
      <c r="G890" s="2" t="s">
        <v>184</v>
      </c>
      <c r="H890" s="3" t="s">
        <v>183</v>
      </c>
      <c r="I890" s="2" t="s">
        <v>16</v>
      </c>
      <c r="J890" s="2" t="s">
        <v>16</v>
      </c>
      <c r="K890" s="8" t="s">
        <v>183</v>
      </c>
      <c r="L890" s="2" t="s">
        <v>60</v>
      </c>
      <c r="M890" s="2"/>
      <c r="N890" t="s">
        <v>186</v>
      </c>
      <c r="O890" s="2" t="s">
        <v>189</v>
      </c>
      <c r="P890" s="128">
        <v>-1.333920593972189</v>
      </c>
      <c r="Q890" s="128" t="s">
        <v>203</v>
      </c>
      <c r="R890" s="7" t="s">
        <v>184</v>
      </c>
      <c r="S890" s="2" t="s">
        <v>184</v>
      </c>
      <c r="T890" s="2" t="s">
        <v>183</v>
      </c>
      <c r="U890">
        <v>35</v>
      </c>
      <c r="V890">
        <v>71</v>
      </c>
      <c r="W890">
        <v>63</v>
      </c>
      <c r="X890" t="s">
        <v>184</v>
      </c>
      <c r="Y890" s="2" t="s">
        <v>184</v>
      </c>
      <c r="Z890" s="2" t="s">
        <v>183</v>
      </c>
      <c r="AA890" s="2" t="s">
        <v>184</v>
      </c>
      <c r="AB890">
        <v>15</v>
      </c>
      <c r="AC890">
        <v>4</v>
      </c>
      <c r="AD890">
        <v>0</v>
      </c>
      <c r="AE890" s="2" t="s">
        <v>184</v>
      </c>
      <c r="AF890" s="2" t="s">
        <v>184</v>
      </c>
      <c r="AG890" s="2" t="s">
        <v>183</v>
      </c>
      <c r="AH890" t="s">
        <v>85</v>
      </c>
      <c r="AI890" s="8" t="s">
        <v>183</v>
      </c>
      <c r="AJ890" s="9" t="s">
        <v>184</v>
      </c>
    </row>
    <row r="891" spans="1:36" x14ac:dyDescent="0.3">
      <c r="A891" s="3" t="s">
        <v>7</v>
      </c>
      <c r="B891">
        <v>130531</v>
      </c>
      <c r="C891">
        <v>890</v>
      </c>
      <c r="D891" t="s">
        <v>182</v>
      </c>
      <c r="E891" s="2" t="s">
        <v>184</v>
      </c>
      <c r="F891" s="2" t="s">
        <v>184</v>
      </c>
      <c r="G891" s="2" t="s">
        <v>184</v>
      </c>
      <c r="H891" s="3" t="s">
        <v>183</v>
      </c>
      <c r="I891" s="2" t="s">
        <v>16</v>
      </c>
      <c r="J891" s="2" t="s">
        <v>16</v>
      </c>
      <c r="K891" s="8" t="s">
        <v>183</v>
      </c>
      <c r="L891" s="2" t="s">
        <v>60</v>
      </c>
      <c r="M891" s="2"/>
      <c r="N891" t="s">
        <v>186</v>
      </c>
      <c r="O891" s="3" t="s">
        <v>188</v>
      </c>
      <c r="P891" s="130">
        <v>-0.42813907138111762</v>
      </c>
      <c r="Q891" s="130" t="s">
        <v>203</v>
      </c>
      <c r="R891" s="7" t="s">
        <v>185</v>
      </c>
      <c r="S891" s="2" t="s">
        <v>184</v>
      </c>
      <c r="T891" s="2" t="s">
        <v>184</v>
      </c>
      <c r="U891">
        <v>45</v>
      </c>
      <c r="V891">
        <v>29</v>
      </c>
      <c r="W891">
        <v>31</v>
      </c>
      <c r="X891" t="s">
        <v>184</v>
      </c>
      <c r="Y891" s="2" t="s">
        <v>184</v>
      </c>
      <c r="Z891" s="2" t="s">
        <v>184</v>
      </c>
      <c r="AA891" s="2" t="s">
        <v>184</v>
      </c>
      <c r="AB891">
        <v>9</v>
      </c>
      <c r="AC891">
        <v>5</v>
      </c>
      <c r="AD891">
        <v>0</v>
      </c>
      <c r="AE891" s="2" t="s">
        <v>184</v>
      </c>
      <c r="AF891" s="2" t="s">
        <v>184</v>
      </c>
      <c r="AG891" s="2" t="s">
        <v>185</v>
      </c>
      <c r="AH891" t="s">
        <v>85</v>
      </c>
      <c r="AI891" s="8" t="s">
        <v>183</v>
      </c>
      <c r="AJ891" s="1" t="s">
        <v>183</v>
      </c>
    </row>
    <row r="892" spans="1:36" x14ac:dyDescent="0.3">
      <c r="A892" s="2" t="s">
        <v>8</v>
      </c>
      <c r="B892">
        <v>130535</v>
      </c>
      <c r="C892">
        <v>891</v>
      </c>
      <c r="D892" t="s">
        <v>182</v>
      </c>
      <c r="E892" s="2" t="s">
        <v>184</v>
      </c>
      <c r="F892" s="2" t="s">
        <v>184</v>
      </c>
      <c r="G892" s="2" t="s">
        <v>183</v>
      </c>
      <c r="H892" s="3" t="s">
        <v>185</v>
      </c>
      <c r="I892" s="2" t="s">
        <v>16</v>
      </c>
      <c r="J892" s="2" t="s">
        <v>12</v>
      </c>
      <c r="K892" s="8" t="s">
        <v>184</v>
      </c>
      <c r="L892" s="2"/>
      <c r="M892" s="2" t="s">
        <v>60</v>
      </c>
      <c r="N892" t="s">
        <v>186</v>
      </c>
      <c r="O892" s="2" t="s">
        <v>189</v>
      </c>
      <c r="P892" s="128">
        <v>-0.27071369975389664</v>
      </c>
      <c r="Q892" s="128" t="s">
        <v>203</v>
      </c>
      <c r="R892" s="7" t="s">
        <v>185</v>
      </c>
      <c r="S892" s="2" t="s">
        <v>184</v>
      </c>
      <c r="T892" s="2" t="s">
        <v>183</v>
      </c>
      <c r="U892">
        <v>2</v>
      </c>
      <c r="V892">
        <v>0</v>
      </c>
      <c r="W892">
        <v>1</v>
      </c>
      <c r="X892" t="s">
        <v>184</v>
      </c>
      <c r="Y892" s="2" t="s">
        <v>184</v>
      </c>
      <c r="Z892" s="2" t="s">
        <v>184</v>
      </c>
      <c r="AA892" s="2" t="s">
        <v>184</v>
      </c>
      <c r="AB892">
        <v>0</v>
      </c>
      <c r="AC892">
        <v>0</v>
      </c>
      <c r="AD892">
        <v>0</v>
      </c>
      <c r="AE892" s="2" t="s">
        <v>184</v>
      </c>
      <c r="AF892" s="2" t="s">
        <v>184</v>
      </c>
      <c r="AG892" s="2" t="s">
        <v>185</v>
      </c>
      <c r="AH892" t="s">
        <v>85</v>
      </c>
      <c r="AI892" s="8" t="s">
        <v>183</v>
      </c>
      <c r="AJ892" s="1" t="s">
        <v>184</v>
      </c>
    </row>
    <row r="893" spans="1:36" hidden="1" x14ac:dyDescent="0.3">
      <c r="A893" s="2" t="s">
        <v>8</v>
      </c>
      <c r="B893">
        <v>130550</v>
      </c>
      <c r="C893">
        <v>892</v>
      </c>
      <c r="D893" t="s">
        <v>182</v>
      </c>
      <c r="E893" s="2" t="s">
        <v>183</v>
      </c>
      <c r="F893" s="2" t="s">
        <v>184</v>
      </c>
      <c r="G893" s="2" t="s">
        <v>184</v>
      </c>
      <c r="H893" s="3" t="s">
        <v>183</v>
      </c>
      <c r="I893" s="2" t="s">
        <v>16</v>
      </c>
      <c r="J893" s="2" t="s">
        <v>12</v>
      </c>
      <c r="K893" s="8" t="s">
        <v>183</v>
      </c>
      <c r="L893" s="2"/>
      <c r="M893" s="2" t="s">
        <v>61</v>
      </c>
      <c r="N893" t="s">
        <v>186</v>
      </c>
      <c r="O893" s="2" t="s">
        <v>188</v>
      </c>
      <c r="P893" s="128">
        <v>1.0825912345032302</v>
      </c>
      <c r="Q893" s="128" t="s">
        <v>201</v>
      </c>
      <c r="R893" s="6" t="s">
        <v>185</v>
      </c>
      <c r="S893" s="2" t="s">
        <v>184</v>
      </c>
      <c r="T893" s="2" t="s">
        <v>184</v>
      </c>
      <c r="U893">
        <v>0</v>
      </c>
      <c r="V893">
        <v>0</v>
      </c>
      <c r="W893">
        <v>0</v>
      </c>
      <c r="X893" t="s">
        <v>183</v>
      </c>
      <c r="Y893" s="2" t="s">
        <v>184</v>
      </c>
      <c r="Z893" s="2" t="s">
        <v>184</v>
      </c>
      <c r="AA893" s="2" t="s">
        <v>184</v>
      </c>
      <c r="AB893">
        <v>0</v>
      </c>
      <c r="AC893">
        <v>0</v>
      </c>
      <c r="AD893">
        <v>0</v>
      </c>
      <c r="AE893" s="2" t="s">
        <v>183</v>
      </c>
      <c r="AF893" s="2" t="s">
        <v>184</v>
      </c>
      <c r="AG893" s="2" t="s">
        <v>184</v>
      </c>
      <c r="AH893" t="s">
        <v>85</v>
      </c>
      <c r="AI893" s="8" t="s">
        <v>183</v>
      </c>
      <c r="AJ893" s="1" t="s">
        <v>183</v>
      </c>
    </row>
    <row r="894" spans="1:36" x14ac:dyDescent="0.3">
      <c r="A894" s="3" t="s">
        <v>7</v>
      </c>
      <c r="B894">
        <v>130569</v>
      </c>
      <c r="C894">
        <v>893</v>
      </c>
      <c r="D894" t="s">
        <v>181</v>
      </c>
      <c r="E894" s="2" t="s">
        <v>183</v>
      </c>
      <c r="F894" s="2" t="s">
        <v>183</v>
      </c>
      <c r="G894" s="2" t="s">
        <v>184</v>
      </c>
      <c r="H894" s="3" t="s">
        <v>183</v>
      </c>
      <c r="I894" s="2" t="s">
        <v>13</v>
      </c>
      <c r="J894" s="2" t="s">
        <v>15</v>
      </c>
      <c r="K894" s="8" t="s">
        <v>183</v>
      </c>
      <c r="L894" s="2" t="s">
        <v>60</v>
      </c>
      <c r="M894" s="2"/>
      <c r="N894" t="s">
        <v>186</v>
      </c>
      <c r="O894" s="3" t="s">
        <v>188</v>
      </c>
      <c r="P894" s="130">
        <v>-0.81591594948027268</v>
      </c>
      <c r="Q894" s="130" t="s">
        <v>203</v>
      </c>
      <c r="R894" s="7" t="s">
        <v>183</v>
      </c>
      <c r="S894" s="2" t="s">
        <v>184</v>
      </c>
      <c r="T894" s="2" t="s">
        <v>183</v>
      </c>
      <c r="U894">
        <v>32</v>
      </c>
      <c r="V894">
        <v>0</v>
      </c>
      <c r="W894">
        <v>37</v>
      </c>
      <c r="X894" t="s">
        <v>183</v>
      </c>
      <c r="Y894" s="2" t="s">
        <v>184</v>
      </c>
      <c r="Z894" s="2" t="s">
        <v>183</v>
      </c>
      <c r="AA894" s="2" t="s">
        <v>184</v>
      </c>
      <c r="AB894">
        <v>16</v>
      </c>
      <c r="AC894">
        <v>7</v>
      </c>
      <c r="AD894">
        <v>0</v>
      </c>
      <c r="AE894" s="2" t="s">
        <v>184</v>
      </c>
      <c r="AF894" s="2" t="s">
        <v>184</v>
      </c>
      <c r="AG894" s="2" t="s">
        <v>183</v>
      </c>
      <c r="AH894" t="s">
        <v>85</v>
      </c>
      <c r="AI894" s="8" t="s">
        <v>183</v>
      </c>
      <c r="AJ894" s="1" t="s">
        <v>183</v>
      </c>
    </row>
    <row r="895" spans="1:36" x14ac:dyDescent="0.3">
      <c r="A895" s="3" t="s">
        <v>7</v>
      </c>
      <c r="B895">
        <v>130575</v>
      </c>
      <c r="C895">
        <v>894</v>
      </c>
      <c r="D895" t="s">
        <v>181</v>
      </c>
      <c r="E895" s="2" t="s">
        <v>184</v>
      </c>
      <c r="F895" s="2" t="s">
        <v>184</v>
      </c>
      <c r="G895" s="2" t="s">
        <v>184</v>
      </c>
      <c r="H895" s="3" t="s">
        <v>183</v>
      </c>
      <c r="I895" s="2" t="s">
        <v>13</v>
      </c>
      <c r="J895" s="2" t="s">
        <v>15</v>
      </c>
      <c r="K895" s="8" t="s">
        <v>183</v>
      </c>
      <c r="L895" s="2"/>
      <c r="M895" s="2" t="s">
        <v>60</v>
      </c>
      <c r="N895" t="s">
        <v>186</v>
      </c>
      <c r="O895" s="2" t="s">
        <v>188</v>
      </c>
      <c r="P895" s="128">
        <v>0.4536193441740668</v>
      </c>
      <c r="Q895" s="128" t="s">
        <v>203</v>
      </c>
      <c r="R895" s="6" t="s">
        <v>183</v>
      </c>
      <c r="S895" s="2" t="s">
        <v>184</v>
      </c>
      <c r="T895" s="2" t="s">
        <v>184</v>
      </c>
      <c r="U895">
        <v>11</v>
      </c>
      <c r="V895">
        <v>0</v>
      </c>
      <c r="W895">
        <v>0</v>
      </c>
      <c r="X895" t="s">
        <v>184</v>
      </c>
      <c r="Y895" s="2" t="s">
        <v>183</v>
      </c>
      <c r="Z895" s="2" t="s">
        <v>183</v>
      </c>
      <c r="AA895" s="2" t="s">
        <v>184</v>
      </c>
      <c r="AB895">
        <v>2</v>
      </c>
      <c r="AC895">
        <v>1</v>
      </c>
      <c r="AD895">
        <v>0</v>
      </c>
      <c r="AE895" s="2" t="s">
        <v>184</v>
      </c>
      <c r="AF895" s="2" t="s">
        <v>184</v>
      </c>
      <c r="AG895" s="2" t="s">
        <v>184</v>
      </c>
      <c r="AH895" t="s">
        <v>85</v>
      </c>
      <c r="AI895" s="8" t="s">
        <v>183</v>
      </c>
      <c r="AJ895" s="1" t="s">
        <v>183</v>
      </c>
    </row>
    <row r="896" spans="1:36" x14ac:dyDescent="0.3">
      <c r="A896" s="3" t="s">
        <v>7</v>
      </c>
      <c r="B896">
        <v>130610</v>
      </c>
      <c r="C896">
        <v>895</v>
      </c>
      <c r="D896" t="s">
        <v>182</v>
      </c>
      <c r="E896" s="2" t="s">
        <v>183</v>
      </c>
      <c r="F896" s="2" t="s">
        <v>184</v>
      </c>
      <c r="G896" s="2" t="s">
        <v>184</v>
      </c>
      <c r="H896" s="3" t="s">
        <v>183</v>
      </c>
      <c r="I896" s="2" t="s">
        <v>16</v>
      </c>
      <c r="J896" s="2" t="s">
        <v>16</v>
      </c>
      <c r="K896" s="8" t="s">
        <v>183</v>
      </c>
      <c r="L896" s="2"/>
      <c r="M896" s="2" t="s">
        <v>60</v>
      </c>
      <c r="N896" t="s">
        <v>186</v>
      </c>
      <c r="O896" s="2" t="s">
        <v>189</v>
      </c>
      <c r="P896" s="128">
        <v>0.32733224222585927</v>
      </c>
      <c r="Q896" s="128" t="s">
        <v>203</v>
      </c>
      <c r="R896" s="6" t="s">
        <v>185</v>
      </c>
      <c r="S896" s="2" t="s">
        <v>184</v>
      </c>
      <c r="T896" s="2" t="s">
        <v>183</v>
      </c>
      <c r="U896">
        <v>59</v>
      </c>
      <c r="V896">
        <v>18</v>
      </c>
      <c r="W896">
        <v>0</v>
      </c>
      <c r="X896" t="s">
        <v>183</v>
      </c>
      <c r="Y896" s="2" t="s">
        <v>184</v>
      </c>
      <c r="Z896" s="2" t="s">
        <v>184</v>
      </c>
      <c r="AA896" s="2" t="s">
        <v>184</v>
      </c>
      <c r="AB896">
        <v>2</v>
      </c>
      <c r="AC896">
        <v>0</v>
      </c>
      <c r="AD896">
        <v>0</v>
      </c>
      <c r="AE896" s="2" t="s">
        <v>184</v>
      </c>
      <c r="AF896" s="2" t="s">
        <v>184</v>
      </c>
      <c r="AG896" s="2" t="s">
        <v>183</v>
      </c>
      <c r="AH896" t="s">
        <v>85</v>
      </c>
      <c r="AI896" s="8" t="s">
        <v>183</v>
      </c>
      <c r="AJ896" s="9" t="s">
        <v>184</v>
      </c>
    </row>
    <row r="897" spans="1:36" x14ac:dyDescent="0.3">
      <c r="A897" s="3" t="s">
        <v>7</v>
      </c>
      <c r="B897">
        <v>130615</v>
      </c>
      <c r="C897">
        <v>896</v>
      </c>
      <c r="D897" t="s">
        <v>182</v>
      </c>
      <c r="E897" s="2" t="s">
        <v>183</v>
      </c>
      <c r="F897" s="2" t="s">
        <v>184</v>
      </c>
      <c r="G897" s="2" t="s">
        <v>184</v>
      </c>
      <c r="H897" s="3" t="s">
        <v>183</v>
      </c>
      <c r="I897" s="2" t="s">
        <v>16</v>
      </c>
      <c r="J897" s="2" t="s">
        <v>16</v>
      </c>
      <c r="K897" s="8" t="s">
        <v>183</v>
      </c>
      <c r="L897" s="2" t="s">
        <v>162</v>
      </c>
      <c r="M897" s="2" t="s">
        <v>60</v>
      </c>
      <c r="N897" t="s">
        <v>187</v>
      </c>
      <c r="O897" s="2" t="s">
        <v>189</v>
      </c>
      <c r="P897" s="128">
        <v>-2.4937424677852968</v>
      </c>
      <c r="Q897" s="128" t="s">
        <v>203</v>
      </c>
      <c r="R897" s="7" t="s">
        <v>183</v>
      </c>
      <c r="S897" s="2" t="s">
        <v>184</v>
      </c>
      <c r="T897" s="2" t="s">
        <v>183</v>
      </c>
      <c r="U897">
        <v>38</v>
      </c>
      <c r="V897">
        <v>0</v>
      </c>
      <c r="W897">
        <v>14</v>
      </c>
      <c r="X897" t="s">
        <v>183</v>
      </c>
      <c r="Y897" s="2" t="s">
        <v>184</v>
      </c>
      <c r="Z897" s="2" t="s">
        <v>184</v>
      </c>
      <c r="AA897" s="2" t="s">
        <v>184</v>
      </c>
      <c r="AB897">
        <v>12</v>
      </c>
      <c r="AC897">
        <v>6</v>
      </c>
      <c r="AD897">
        <v>3</v>
      </c>
      <c r="AE897" s="2" t="s">
        <v>183</v>
      </c>
      <c r="AF897" s="2" t="s">
        <v>183</v>
      </c>
      <c r="AG897" s="2" t="s">
        <v>185</v>
      </c>
      <c r="AH897" t="s">
        <v>85</v>
      </c>
      <c r="AI897" s="8" t="s">
        <v>183</v>
      </c>
      <c r="AJ897" s="1" t="s">
        <v>184</v>
      </c>
    </row>
    <row r="898" spans="1:36" x14ac:dyDescent="0.3">
      <c r="A898" s="3" t="s">
        <v>7</v>
      </c>
      <c r="B898">
        <v>130641</v>
      </c>
      <c r="C898">
        <v>897</v>
      </c>
      <c r="D898" t="s">
        <v>182</v>
      </c>
      <c r="E898" s="2" t="s">
        <v>184</v>
      </c>
      <c r="F898" s="2" t="s">
        <v>184</v>
      </c>
      <c r="G898" s="2" t="s">
        <v>184</v>
      </c>
      <c r="H898" s="3" t="s">
        <v>183</v>
      </c>
      <c r="I898" s="2" t="s">
        <v>15</v>
      </c>
      <c r="J898" s="2" t="s">
        <v>12</v>
      </c>
      <c r="K898" s="8" t="s">
        <v>183</v>
      </c>
      <c r="L898" s="2" t="s">
        <v>60</v>
      </c>
      <c r="M898" s="2" t="s">
        <v>162</v>
      </c>
      <c r="N898" t="s">
        <v>186</v>
      </c>
      <c r="O898" s="2" t="s">
        <v>189</v>
      </c>
      <c r="P898" s="128">
        <v>-2.9459267394534527</v>
      </c>
      <c r="Q898" s="128" t="s">
        <v>203</v>
      </c>
      <c r="R898" s="7" t="s">
        <v>184</v>
      </c>
      <c r="S898" s="2" t="s">
        <v>184</v>
      </c>
      <c r="T898" s="2" t="s">
        <v>184</v>
      </c>
      <c r="U898">
        <v>26</v>
      </c>
      <c r="V898">
        <v>0</v>
      </c>
      <c r="W898">
        <v>224</v>
      </c>
      <c r="X898" t="s">
        <v>184</v>
      </c>
      <c r="Y898" s="2" t="s">
        <v>184</v>
      </c>
      <c r="Z898" s="2" t="s">
        <v>184</v>
      </c>
      <c r="AA898" s="2" t="s">
        <v>184</v>
      </c>
      <c r="AB898">
        <v>7</v>
      </c>
      <c r="AC898">
        <v>0</v>
      </c>
      <c r="AD898">
        <v>0</v>
      </c>
      <c r="AE898" s="2" t="s">
        <v>184</v>
      </c>
      <c r="AF898" s="2" t="s">
        <v>184</v>
      </c>
      <c r="AG898" s="2" t="s">
        <v>185</v>
      </c>
      <c r="AH898" t="s">
        <v>85</v>
      </c>
      <c r="AI898" s="8" t="s">
        <v>183</v>
      </c>
      <c r="AJ898" s="1" t="s">
        <v>183</v>
      </c>
    </row>
    <row r="899" spans="1:36" x14ac:dyDescent="0.3">
      <c r="A899" s="3" t="s">
        <v>7</v>
      </c>
      <c r="B899">
        <v>130683</v>
      </c>
      <c r="C899">
        <v>898</v>
      </c>
      <c r="D899" t="s">
        <v>181</v>
      </c>
      <c r="E899" s="2" t="s">
        <v>184</v>
      </c>
      <c r="F899" s="2" t="s">
        <v>184</v>
      </c>
      <c r="G899" s="2" t="s">
        <v>183</v>
      </c>
      <c r="H899" s="3" t="s">
        <v>183</v>
      </c>
      <c r="I899" s="2" t="s">
        <v>14</v>
      </c>
      <c r="J899" s="2" t="s">
        <v>16</v>
      </c>
      <c r="K899" s="8" t="s">
        <v>183</v>
      </c>
      <c r="L899" s="2"/>
      <c r="M899" s="2" t="s">
        <v>60</v>
      </c>
      <c r="N899" t="s">
        <v>186</v>
      </c>
      <c r="O899" s="2" t="s">
        <v>188</v>
      </c>
      <c r="P899" s="128">
        <v>9.6036319189802682E-2</v>
      </c>
      <c r="Q899" s="128" t="s">
        <v>203</v>
      </c>
      <c r="R899" s="6" t="s">
        <v>183</v>
      </c>
      <c r="S899" s="2" t="s">
        <v>184</v>
      </c>
      <c r="T899" s="2" t="s">
        <v>183</v>
      </c>
      <c r="U899">
        <v>35</v>
      </c>
      <c r="V899">
        <v>39</v>
      </c>
      <c r="W899">
        <v>9</v>
      </c>
      <c r="X899" t="s">
        <v>184</v>
      </c>
      <c r="Y899" s="2" t="s">
        <v>184</v>
      </c>
      <c r="Z899" s="2" t="s">
        <v>184</v>
      </c>
      <c r="AA899" s="2" t="s">
        <v>184</v>
      </c>
      <c r="AB899">
        <v>8</v>
      </c>
      <c r="AC899">
        <v>4</v>
      </c>
      <c r="AD899">
        <v>0</v>
      </c>
      <c r="AE899" s="2" t="s">
        <v>184</v>
      </c>
      <c r="AF899" s="2" t="s">
        <v>184</v>
      </c>
      <c r="AG899" s="2" t="s">
        <v>183</v>
      </c>
      <c r="AH899" t="s">
        <v>85</v>
      </c>
      <c r="AI899" s="8" t="s">
        <v>183</v>
      </c>
      <c r="AJ899" s="1" t="s">
        <v>184</v>
      </c>
    </row>
    <row r="900" spans="1:36" hidden="1" x14ac:dyDescent="0.3">
      <c r="A900" s="2" t="s">
        <v>8</v>
      </c>
      <c r="B900">
        <v>130703</v>
      </c>
      <c r="C900">
        <v>899</v>
      </c>
      <c r="D900" t="s">
        <v>182</v>
      </c>
      <c r="E900" s="2" t="s">
        <v>184</v>
      </c>
      <c r="F900" s="2" t="s">
        <v>184</v>
      </c>
      <c r="G900" s="2" t="s">
        <v>184</v>
      </c>
      <c r="H900" s="3" t="s">
        <v>183</v>
      </c>
      <c r="I900" s="2" t="s">
        <v>12</v>
      </c>
      <c r="J900" s="2" t="s">
        <v>13</v>
      </c>
      <c r="K900" s="8" t="s">
        <v>183</v>
      </c>
      <c r="L900" s="2"/>
      <c r="M900" s="2" t="s">
        <v>60</v>
      </c>
      <c r="N900" t="s">
        <v>186</v>
      </c>
      <c r="O900" s="2" t="s">
        <v>188</v>
      </c>
      <c r="P900" s="128">
        <v>-1.3692049003122748</v>
      </c>
      <c r="Q900" s="128" t="s">
        <v>201</v>
      </c>
      <c r="R900" s="6" t="s">
        <v>185</v>
      </c>
      <c r="S900" s="2" t="s">
        <v>184</v>
      </c>
      <c r="T900" s="2" t="s">
        <v>184</v>
      </c>
      <c r="U900">
        <v>22</v>
      </c>
      <c r="V900">
        <v>11</v>
      </c>
      <c r="W900">
        <v>4</v>
      </c>
      <c r="X900" t="s">
        <v>184</v>
      </c>
      <c r="Y900" s="2" t="s">
        <v>184</v>
      </c>
      <c r="Z900" s="2" t="s">
        <v>184</v>
      </c>
      <c r="AA900" s="2" t="s">
        <v>184</v>
      </c>
      <c r="AB900">
        <v>1</v>
      </c>
      <c r="AC900">
        <v>4</v>
      </c>
      <c r="AD900">
        <v>0</v>
      </c>
      <c r="AE900" s="2" t="s">
        <v>184</v>
      </c>
      <c r="AF900" s="2" t="s">
        <v>184</v>
      </c>
      <c r="AG900" s="2" t="s">
        <v>183</v>
      </c>
      <c r="AH900" t="s">
        <v>85</v>
      </c>
      <c r="AI900" s="8" t="s">
        <v>183</v>
      </c>
      <c r="AJ900" s="1" t="s">
        <v>184</v>
      </c>
    </row>
    <row r="901" spans="1:36" x14ac:dyDescent="0.3">
      <c r="A901" s="3" t="s">
        <v>7</v>
      </c>
      <c r="B901">
        <v>130762</v>
      </c>
      <c r="C901">
        <v>900</v>
      </c>
      <c r="D901" t="s">
        <v>181</v>
      </c>
      <c r="E901" s="2" t="s">
        <v>184</v>
      </c>
      <c r="F901" s="2" t="s">
        <v>184</v>
      </c>
      <c r="G901" s="2" t="s">
        <v>183</v>
      </c>
      <c r="H901" s="3" t="s">
        <v>184</v>
      </c>
      <c r="I901" s="2" t="s">
        <v>15</v>
      </c>
      <c r="J901" s="2" t="s">
        <v>15</v>
      </c>
      <c r="K901" s="8" t="s">
        <v>183</v>
      </c>
      <c r="L901" s="2" t="s">
        <v>60</v>
      </c>
      <c r="M901" s="2"/>
      <c r="N901" t="s">
        <v>187</v>
      </c>
      <c r="O901" s="3" t="s">
        <v>189</v>
      </c>
      <c r="P901" s="130">
        <v>1.4424712526365926</v>
      </c>
      <c r="Q901" s="130" t="s">
        <v>203</v>
      </c>
      <c r="R901" s="7" t="s">
        <v>183</v>
      </c>
      <c r="S901" s="2" t="s">
        <v>184</v>
      </c>
      <c r="T901" s="2" t="s">
        <v>184</v>
      </c>
      <c r="U901">
        <v>48</v>
      </c>
      <c r="V901">
        <v>25</v>
      </c>
      <c r="W901">
        <v>27</v>
      </c>
      <c r="X901" t="s">
        <v>184</v>
      </c>
      <c r="Y901" s="2" t="s">
        <v>184</v>
      </c>
      <c r="Z901" s="2" t="s">
        <v>184</v>
      </c>
      <c r="AA901" s="2" t="s">
        <v>184</v>
      </c>
      <c r="AB901">
        <v>0</v>
      </c>
      <c r="AC901">
        <v>0</v>
      </c>
      <c r="AD901">
        <v>0</v>
      </c>
      <c r="AE901" s="2" t="s">
        <v>184</v>
      </c>
      <c r="AF901" s="2" t="s">
        <v>185</v>
      </c>
      <c r="AG901" s="2" t="s">
        <v>185</v>
      </c>
      <c r="AH901" t="s">
        <v>85</v>
      </c>
      <c r="AI901" s="8" t="s">
        <v>184</v>
      </c>
      <c r="AJ901" s="9" t="s">
        <v>184</v>
      </c>
    </row>
    <row r="902" spans="1:36" x14ac:dyDescent="0.3">
      <c r="A902" s="3" t="s">
        <v>7</v>
      </c>
      <c r="B902">
        <v>130764</v>
      </c>
      <c r="C902">
        <v>901</v>
      </c>
      <c r="D902" t="s">
        <v>181</v>
      </c>
      <c r="E902" s="2" t="s">
        <v>183</v>
      </c>
      <c r="F902" s="2" t="s">
        <v>184</v>
      </c>
      <c r="G902" s="2" t="s">
        <v>183</v>
      </c>
      <c r="H902" s="3" t="s">
        <v>183</v>
      </c>
      <c r="I902" s="2" t="s">
        <v>14</v>
      </c>
      <c r="J902" s="2" t="s">
        <v>15</v>
      </c>
      <c r="K902" s="8" t="s">
        <v>183</v>
      </c>
      <c r="L902" s="2" t="s">
        <v>60</v>
      </c>
      <c r="M902" s="2"/>
      <c r="N902" t="s">
        <v>187</v>
      </c>
      <c r="O902" s="3" t="s">
        <v>188</v>
      </c>
      <c r="P902" s="130">
        <v>-9.8255956767379027E-2</v>
      </c>
      <c r="Q902" s="130" t="s">
        <v>203</v>
      </c>
      <c r="R902" s="6" t="s">
        <v>183</v>
      </c>
      <c r="S902" s="2" t="s">
        <v>183</v>
      </c>
      <c r="T902" s="2" t="s">
        <v>183</v>
      </c>
      <c r="U902">
        <v>30</v>
      </c>
      <c r="V902">
        <v>18</v>
      </c>
      <c r="W902">
        <v>22</v>
      </c>
      <c r="X902" t="s">
        <v>183</v>
      </c>
      <c r="Y902" s="2" t="s">
        <v>183</v>
      </c>
      <c r="Z902" s="2" t="s">
        <v>183</v>
      </c>
      <c r="AA902" s="2" t="s">
        <v>184</v>
      </c>
      <c r="AB902">
        <v>0</v>
      </c>
      <c r="AC902">
        <v>0</v>
      </c>
      <c r="AD902">
        <v>0</v>
      </c>
      <c r="AE902" s="2" t="s">
        <v>183</v>
      </c>
      <c r="AF902" s="2" t="s">
        <v>184</v>
      </c>
      <c r="AG902" s="2" t="s">
        <v>183</v>
      </c>
      <c r="AH902" t="s">
        <v>85</v>
      </c>
      <c r="AI902" s="8" t="s">
        <v>183</v>
      </c>
      <c r="AJ902" s="1" t="s">
        <v>184</v>
      </c>
    </row>
    <row r="903" spans="1:36" x14ac:dyDescent="0.3">
      <c r="A903" s="2" t="s">
        <v>8</v>
      </c>
      <c r="B903">
        <v>130805</v>
      </c>
      <c r="C903">
        <v>902</v>
      </c>
      <c r="D903" t="s">
        <v>181</v>
      </c>
      <c r="E903" s="2" t="s">
        <v>184</v>
      </c>
      <c r="F903" s="2" t="s">
        <v>184</v>
      </c>
      <c r="G903" s="2" t="s">
        <v>184</v>
      </c>
      <c r="H903" s="3" t="s">
        <v>183</v>
      </c>
      <c r="I903" s="2" t="s">
        <v>13</v>
      </c>
      <c r="J903" s="2" t="s">
        <v>13</v>
      </c>
      <c r="K903" s="8" t="s">
        <v>183</v>
      </c>
      <c r="L903" s="2"/>
      <c r="M903" s="2" t="s">
        <v>60</v>
      </c>
      <c r="N903" t="s">
        <v>186</v>
      </c>
      <c r="O903" s="3" t="s">
        <v>188</v>
      </c>
      <c r="P903" s="130">
        <v>-1.5607580824972129</v>
      </c>
      <c r="Q903" s="130" t="s">
        <v>203</v>
      </c>
      <c r="R903" s="6" t="s">
        <v>185</v>
      </c>
      <c r="S903" s="2" t="s">
        <v>184</v>
      </c>
      <c r="T903" s="2" t="s">
        <v>184</v>
      </c>
      <c r="U903">
        <v>14</v>
      </c>
      <c r="V903">
        <v>0</v>
      </c>
      <c r="W903">
        <v>16</v>
      </c>
      <c r="X903" t="s">
        <v>184</v>
      </c>
      <c r="Y903" s="2" t="s">
        <v>184</v>
      </c>
      <c r="Z903" s="2" t="s">
        <v>184</v>
      </c>
      <c r="AA903" s="2" t="s">
        <v>184</v>
      </c>
      <c r="AB903">
        <v>0</v>
      </c>
      <c r="AC903">
        <v>0</v>
      </c>
      <c r="AD903">
        <v>0</v>
      </c>
      <c r="AE903" s="2" t="s">
        <v>184</v>
      </c>
      <c r="AF903" s="2" t="s">
        <v>184</v>
      </c>
      <c r="AG903" s="2" t="s">
        <v>183</v>
      </c>
      <c r="AH903" t="s">
        <v>85</v>
      </c>
      <c r="AI903" s="8" t="s">
        <v>183</v>
      </c>
      <c r="AJ903" s="9" t="s">
        <v>184</v>
      </c>
    </row>
    <row r="904" spans="1:36" x14ac:dyDescent="0.3">
      <c r="A904" s="2" t="s">
        <v>8</v>
      </c>
      <c r="B904">
        <v>130807</v>
      </c>
      <c r="C904">
        <v>903</v>
      </c>
      <c r="D904" t="s">
        <v>181</v>
      </c>
      <c r="E904" s="2" t="s">
        <v>184</v>
      </c>
      <c r="F904" s="2" t="s">
        <v>184</v>
      </c>
      <c r="G904" s="2" t="s">
        <v>184</v>
      </c>
      <c r="H904" s="3" t="s">
        <v>183</v>
      </c>
      <c r="I904" s="2" t="s">
        <v>15</v>
      </c>
      <c r="J904" s="2" t="s">
        <v>13</v>
      </c>
      <c r="K904" s="8" t="s">
        <v>183</v>
      </c>
      <c r="L904" s="2" t="s">
        <v>60</v>
      </c>
      <c r="M904" s="2"/>
      <c r="N904" t="s">
        <v>186</v>
      </c>
      <c r="O904" s="3" t="s">
        <v>189</v>
      </c>
      <c r="P904" s="130">
        <v>-4.187312443296811E-2</v>
      </c>
      <c r="Q904" s="130" t="s">
        <v>203</v>
      </c>
      <c r="R904" s="7" t="s">
        <v>184</v>
      </c>
      <c r="S904" s="2" t="s">
        <v>184</v>
      </c>
      <c r="T904" s="2" t="s">
        <v>184</v>
      </c>
      <c r="U904">
        <v>42</v>
      </c>
      <c r="V904">
        <v>0</v>
      </c>
      <c r="W904">
        <v>43</v>
      </c>
      <c r="X904" t="s">
        <v>184</v>
      </c>
      <c r="Y904" s="2" t="s">
        <v>184</v>
      </c>
      <c r="Z904" s="2" t="s">
        <v>184</v>
      </c>
      <c r="AA904" s="2" t="s">
        <v>184</v>
      </c>
      <c r="AB904">
        <v>22</v>
      </c>
      <c r="AC904">
        <v>8</v>
      </c>
      <c r="AD904">
        <v>0</v>
      </c>
      <c r="AE904" s="2" t="s">
        <v>184</v>
      </c>
      <c r="AF904" s="2" t="s">
        <v>184</v>
      </c>
      <c r="AG904" s="2" t="s">
        <v>185</v>
      </c>
      <c r="AH904" t="s">
        <v>85</v>
      </c>
      <c r="AI904" s="8" t="s">
        <v>183</v>
      </c>
      <c r="AJ904" s="9" t="s">
        <v>183</v>
      </c>
    </row>
    <row r="905" spans="1:36" hidden="1" x14ac:dyDescent="0.3">
      <c r="A905" s="3" t="s">
        <v>7</v>
      </c>
      <c r="B905">
        <v>130838</v>
      </c>
      <c r="C905">
        <v>904</v>
      </c>
      <c r="D905" t="s">
        <v>181</v>
      </c>
      <c r="E905" s="2" t="s">
        <v>183</v>
      </c>
      <c r="F905" s="2" t="s">
        <v>184</v>
      </c>
      <c r="G905" s="2" t="s">
        <v>184</v>
      </c>
      <c r="H905" s="3" t="s">
        <v>183</v>
      </c>
      <c r="I905" s="2" t="s">
        <v>15</v>
      </c>
      <c r="J905" s="2" t="s">
        <v>16</v>
      </c>
      <c r="K905" s="8" t="s">
        <v>183</v>
      </c>
      <c r="L905" s="2"/>
      <c r="M905" s="2" t="s">
        <v>60</v>
      </c>
      <c r="N905" t="s">
        <v>186</v>
      </c>
      <c r="O905" s="3" t="s">
        <v>188</v>
      </c>
      <c r="P905" s="130">
        <v>-0.14940983116689077</v>
      </c>
      <c r="Q905" s="130" t="s">
        <v>201</v>
      </c>
      <c r="R905" s="6" t="s">
        <v>183</v>
      </c>
      <c r="S905" s="2" t="s">
        <v>184</v>
      </c>
      <c r="T905" s="2" t="s">
        <v>184</v>
      </c>
      <c r="U905">
        <v>21</v>
      </c>
      <c r="V905">
        <v>23</v>
      </c>
      <c r="W905">
        <v>0</v>
      </c>
      <c r="X905" t="s">
        <v>183</v>
      </c>
      <c r="Y905" s="2" t="s">
        <v>184</v>
      </c>
      <c r="Z905" s="2" t="s">
        <v>183</v>
      </c>
      <c r="AA905" s="2" t="s">
        <v>184</v>
      </c>
      <c r="AB905">
        <v>4</v>
      </c>
      <c r="AC905">
        <v>1</v>
      </c>
      <c r="AD905">
        <v>0</v>
      </c>
      <c r="AE905" s="2" t="s">
        <v>184</v>
      </c>
      <c r="AF905" s="2" t="s">
        <v>184</v>
      </c>
      <c r="AG905" s="2" t="s">
        <v>183</v>
      </c>
      <c r="AH905" t="s">
        <v>85</v>
      </c>
      <c r="AI905" s="8" t="s">
        <v>183</v>
      </c>
      <c r="AJ905" s="1" t="s">
        <v>183</v>
      </c>
    </row>
    <row r="906" spans="1:36" hidden="1" x14ac:dyDescent="0.3">
      <c r="A906" s="2" t="s">
        <v>8</v>
      </c>
      <c r="B906">
        <v>130866</v>
      </c>
      <c r="C906">
        <v>905</v>
      </c>
      <c r="D906" t="s">
        <v>182</v>
      </c>
      <c r="E906" s="2" t="s">
        <v>184</v>
      </c>
      <c r="F906" s="2" t="s">
        <v>184</v>
      </c>
      <c r="G906" s="2" t="s">
        <v>184</v>
      </c>
      <c r="H906" s="2" t="s">
        <v>183</v>
      </c>
      <c r="I906" s="2" t="s">
        <v>13</v>
      </c>
      <c r="J906" s="2" t="s">
        <v>12</v>
      </c>
      <c r="K906" s="8" t="s">
        <v>183</v>
      </c>
      <c r="L906" s="2" t="s">
        <v>60</v>
      </c>
      <c r="M906" s="2"/>
      <c r="N906" t="s">
        <v>187</v>
      </c>
      <c r="O906" s="2" t="s">
        <v>188</v>
      </c>
      <c r="P906" s="128">
        <v>-0.82153690596562179</v>
      </c>
      <c r="Q906" s="128" t="s">
        <v>201</v>
      </c>
      <c r="R906" s="6" t="s">
        <v>184</v>
      </c>
      <c r="S906" s="2" t="s">
        <v>184</v>
      </c>
      <c r="T906" s="2" t="s">
        <v>184</v>
      </c>
      <c r="U906">
        <v>72</v>
      </c>
      <c r="V906">
        <v>0</v>
      </c>
      <c r="W906">
        <v>10</v>
      </c>
      <c r="X906" t="s">
        <v>184</v>
      </c>
      <c r="Y906" s="2" t="s">
        <v>184</v>
      </c>
      <c r="Z906" s="2" t="s">
        <v>184</v>
      </c>
      <c r="AA906" s="2" t="s">
        <v>184</v>
      </c>
      <c r="AB906">
        <v>5</v>
      </c>
      <c r="AC906">
        <v>0</v>
      </c>
      <c r="AD906">
        <v>0</v>
      </c>
      <c r="AE906" s="2" t="s">
        <v>184</v>
      </c>
      <c r="AF906" s="2" t="s">
        <v>185</v>
      </c>
      <c r="AG906" s="2" t="s">
        <v>185</v>
      </c>
      <c r="AH906" t="s">
        <v>86</v>
      </c>
      <c r="AI906" s="8" t="s">
        <v>184</v>
      </c>
      <c r="AJ906" s="1" t="s">
        <v>184</v>
      </c>
    </row>
    <row r="907" spans="1:36" hidden="1" x14ac:dyDescent="0.3">
      <c r="A907" s="3" t="s">
        <v>7</v>
      </c>
      <c r="B907">
        <v>130915</v>
      </c>
      <c r="C907">
        <v>906</v>
      </c>
      <c r="D907" t="s">
        <v>181</v>
      </c>
      <c r="E907" s="2" t="s">
        <v>183</v>
      </c>
      <c r="F907" s="2" t="s">
        <v>184</v>
      </c>
      <c r="G907" s="2" t="s">
        <v>184</v>
      </c>
      <c r="H907" s="3" t="s">
        <v>183</v>
      </c>
      <c r="I907" s="2" t="s">
        <v>16</v>
      </c>
      <c r="J907" s="2" t="s">
        <v>16</v>
      </c>
      <c r="K907" s="8" t="s">
        <v>183</v>
      </c>
      <c r="L907" s="2"/>
      <c r="M907" s="2" t="s">
        <v>60</v>
      </c>
      <c r="N907" t="s">
        <v>187</v>
      </c>
      <c r="O907" s="3" t="s">
        <v>189</v>
      </c>
      <c r="P907" s="130">
        <v>1.1829407491958077</v>
      </c>
      <c r="Q907" s="130" t="s">
        <v>201</v>
      </c>
      <c r="R907" s="7" t="s">
        <v>183</v>
      </c>
      <c r="S907" s="2" t="s">
        <v>183</v>
      </c>
      <c r="T907" s="2" t="s">
        <v>183</v>
      </c>
      <c r="U907">
        <v>22</v>
      </c>
      <c r="V907">
        <v>5</v>
      </c>
      <c r="W907">
        <v>11</v>
      </c>
      <c r="X907" t="s">
        <v>184</v>
      </c>
      <c r="Y907" s="2" t="s">
        <v>183</v>
      </c>
      <c r="Z907" s="2" t="s">
        <v>183</v>
      </c>
      <c r="AA907" s="2" t="s">
        <v>183</v>
      </c>
      <c r="AB907">
        <v>7</v>
      </c>
      <c r="AC907">
        <v>3</v>
      </c>
      <c r="AD907">
        <v>0</v>
      </c>
      <c r="AE907" s="2" t="s">
        <v>183</v>
      </c>
      <c r="AF907" s="2" t="s">
        <v>184</v>
      </c>
      <c r="AG907" s="2" t="s">
        <v>183</v>
      </c>
      <c r="AH907" t="s">
        <v>87</v>
      </c>
      <c r="AI907" s="8" t="s">
        <v>183</v>
      </c>
      <c r="AJ907" s="9" t="s">
        <v>183</v>
      </c>
    </row>
    <row r="908" spans="1:36" x14ac:dyDescent="0.3">
      <c r="A908" s="3" t="s">
        <v>7</v>
      </c>
      <c r="B908">
        <v>130932</v>
      </c>
      <c r="C908">
        <v>907</v>
      </c>
      <c r="D908" t="s">
        <v>182</v>
      </c>
      <c r="E908" s="2" t="s">
        <v>184</v>
      </c>
      <c r="F908" s="2" t="s">
        <v>184</v>
      </c>
      <c r="G908" s="2" t="s">
        <v>184</v>
      </c>
      <c r="H908" s="3" t="s">
        <v>183</v>
      </c>
      <c r="I908" s="2" t="s">
        <v>12</v>
      </c>
      <c r="J908" s="2" t="s">
        <v>13</v>
      </c>
      <c r="K908" s="8" t="s">
        <v>183</v>
      </c>
      <c r="L908" s="2"/>
      <c r="M908" s="2" t="s">
        <v>60</v>
      </c>
      <c r="N908" t="s">
        <v>187</v>
      </c>
      <c r="O908" s="3" t="s">
        <v>188</v>
      </c>
      <c r="P908" s="130">
        <v>0.61842452581168217</v>
      </c>
      <c r="Q908" s="130" t="s">
        <v>203</v>
      </c>
      <c r="R908" s="6" t="s">
        <v>183</v>
      </c>
      <c r="S908" s="2" t="s">
        <v>184</v>
      </c>
      <c r="T908" s="2" t="s">
        <v>184</v>
      </c>
      <c r="U908">
        <v>20</v>
      </c>
      <c r="V908">
        <v>25</v>
      </c>
      <c r="W908">
        <v>0</v>
      </c>
      <c r="X908" t="s">
        <v>184</v>
      </c>
      <c r="Y908" s="2" t="s">
        <v>184</v>
      </c>
      <c r="Z908" s="2" t="s">
        <v>184</v>
      </c>
      <c r="AA908" s="2" t="s">
        <v>184</v>
      </c>
      <c r="AB908">
        <v>4</v>
      </c>
      <c r="AC908">
        <v>0</v>
      </c>
      <c r="AD908">
        <v>0</v>
      </c>
      <c r="AE908" s="2" t="s">
        <v>184</v>
      </c>
      <c r="AF908" s="2" t="s">
        <v>184</v>
      </c>
      <c r="AG908" s="2" t="s">
        <v>184</v>
      </c>
      <c r="AH908" t="s">
        <v>87</v>
      </c>
      <c r="AI908" s="8" t="s">
        <v>183</v>
      </c>
      <c r="AJ908" s="9" t="s">
        <v>184</v>
      </c>
    </row>
    <row r="909" spans="1:36" hidden="1" x14ac:dyDescent="0.3">
      <c r="A909" s="3" t="s">
        <v>7</v>
      </c>
      <c r="B909">
        <v>130937</v>
      </c>
      <c r="C909">
        <v>908</v>
      </c>
      <c r="D909" t="s">
        <v>182</v>
      </c>
      <c r="E909" s="2" t="s">
        <v>183</v>
      </c>
      <c r="F909" s="2" t="s">
        <v>184</v>
      </c>
      <c r="G909" s="2" t="s">
        <v>184</v>
      </c>
      <c r="H909" s="3" t="s">
        <v>183</v>
      </c>
      <c r="I909" s="2" t="s">
        <v>14</v>
      </c>
      <c r="J909" s="2" t="s">
        <v>15</v>
      </c>
      <c r="K909" s="8" t="s">
        <v>183</v>
      </c>
      <c r="L909" s="2" t="s">
        <v>162</v>
      </c>
      <c r="M909" s="2" t="s">
        <v>60</v>
      </c>
      <c r="N909" t="s">
        <v>186</v>
      </c>
      <c r="O909" s="2" t="s">
        <v>189</v>
      </c>
      <c r="P909" s="128">
        <v>-2.6471216110439051</v>
      </c>
      <c r="Q909" s="128" t="s">
        <v>201</v>
      </c>
      <c r="R909" s="6" t="s">
        <v>184</v>
      </c>
      <c r="S909" s="2" t="s">
        <v>184</v>
      </c>
      <c r="T909" s="2" t="s">
        <v>183</v>
      </c>
      <c r="U909">
        <v>3</v>
      </c>
      <c r="V909">
        <v>0</v>
      </c>
      <c r="W909">
        <v>35</v>
      </c>
      <c r="X909" t="s">
        <v>183</v>
      </c>
      <c r="Y909" s="2" t="s">
        <v>184</v>
      </c>
      <c r="Z909" s="2" t="s">
        <v>183</v>
      </c>
      <c r="AA909" s="2" t="s">
        <v>184</v>
      </c>
      <c r="AB909">
        <v>16</v>
      </c>
      <c r="AC909">
        <v>11</v>
      </c>
      <c r="AD909">
        <v>2</v>
      </c>
      <c r="AE909" s="2" t="s">
        <v>184</v>
      </c>
      <c r="AF909" s="2" t="s">
        <v>184</v>
      </c>
      <c r="AG909" s="2" t="s">
        <v>184</v>
      </c>
      <c r="AH909" t="s">
        <v>87</v>
      </c>
      <c r="AI909" t="s">
        <v>183</v>
      </c>
      <c r="AJ909" s="1" t="s">
        <v>184</v>
      </c>
    </row>
    <row r="910" spans="1:36" x14ac:dyDescent="0.3">
      <c r="A910" s="3" t="s">
        <v>7</v>
      </c>
      <c r="B910">
        <v>130943</v>
      </c>
      <c r="C910">
        <v>909</v>
      </c>
      <c r="D910" t="s">
        <v>181</v>
      </c>
      <c r="E910" s="2" t="s">
        <v>184</v>
      </c>
      <c r="F910" s="2" t="s">
        <v>184</v>
      </c>
      <c r="G910" s="2" t="s">
        <v>184</v>
      </c>
      <c r="H910" s="2" t="s">
        <v>185</v>
      </c>
      <c r="I910" s="2" t="s">
        <v>14</v>
      </c>
      <c r="J910" s="2" t="s">
        <v>16</v>
      </c>
      <c r="K910" s="8" t="s">
        <v>183</v>
      </c>
      <c r="L910" s="2" t="s">
        <v>60</v>
      </c>
      <c r="M910" s="2"/>
      <c r="N910" t="s">
        <v>187</v>
      </c>
      <c r="O910" s="3" t="s">
        <v>188</v>
      </c>
      <c r="P910" s="130">
        <v>-1.2217031979877828</v>
      </c>
      <c r="Q910" s="130" t="s">
        <v>203</v>
      </c>
      <c r="R910" s="7" t="s">
        <v>183</v>
      </c>
      <c r="S910" s="2" t="s">
        <v>184</v>
      </c>
      <c r="T910" s="2" t="s">
        <v>184</v>
      </c>
      <c r="U910">
        <v>0</v>
      </c>
      <c r="V910">
        <v>0</v>
      </c>
      <c r="W910">
        <v>8</v>
      </c>
      <c r="X910" t="s">
        <v>184</v>
      </c>
      <c r="Y910" s="2" t="s">
        <v>184</v>
      </c>
      <c r="Z910" s="2" t="s">
        <v>184</v>
      </c>
      <c r="AA910" s="2" t="s">
        <v>184</v>
      </c>
      <c r="AB910">
        <v>5</v>
      </c>
      <c r="AC910">
        <v>4</v>
      </c>
      <c r="AD910">
        <v>0</v>
      </c>
      <c r="AE910" s="2" t="s">
        <v>184</v>
      </c>
      <c r="AF910" s="2" t="s">
        <v>184</v>
      </c>
      <c r="AG910" s="2" t="s">
        <v>185</v>
      </c>
      <c r="AH910" t="s">
        <v>85</v>
      </c>
      <c r="AI910" t="s">
        <v>183</v>
      </c>
      <c r="AJ910" s="1" t="s">
        <v>184</v>
      </c>
    </row>
    <row r="911" spans="1:36" x14ac:dyDescent="0.3">
      <c r="A911" s="3" t="s">
        <v>7</v>
      </c>
      <c r="B911">
        <v>130948</v>
      </c>
      <c r="C911">
        <v>910</v>
      </c>
      <c r="D911" t="s">
        <v>181</v>
      </c>
      <c r="E911" s="2" t="s">
        <v>184</v>
      </c>
      <c r="F911" s="2" t="s">
        <v>184</v>
      </c>
      <c r="G911" s="2" t="s">
        <v>184</v>
      </c>
      <c r="H911" s="2" t="s">
        <v>183</v>
      </c>
      <c r="I911" s="2" t="s">
        <v>15</v>
      </c>
      <c r="J911" s="2" t="s">
        <v>16</v>
      </c>
      <c r="K911" s="8" t="s">
        <v>183</v>
      </c>
      <c r="L911" s="2" t="s">
        <v>60</v>
      </c>
      <c r="M911" s="2" t="s">
        <v>162</v>
      </c>
      <c r="N911" t="s">
        <v>186</v>
      </c>
      <c r="O911" s="3" t="s">
        <v>188</v>
      </c>
      <c r="P911" s="130">
        <v>-2.0481494789795183</v>
      </c>
      <c r="Q911" s="130" t="s">
        <v>203</v>
      </c>
      <c r="R911" s="6" t="s">
        <v>184</v>
      </c>
      <c r="S911" s="2" t="s">
        <v>184</v>
      </c>
      <c r="T911" s="2" t="s">
        <v>184</v>
      </c>
      <c r="U911">
        <v>0</v>
      </c>
      <c r="V911">
        <v>0</v>
      </c>
      <c r="W911">
        <v>0</v>
      </c>
      <c r="X911" t="s">
        <v>183</v>
      </c>
      <c r="Y911" s="2" t="s">
        <v>184</v>
      </c>
      <c r="Z911" s="2" t="s">
        <v>183</v>
      </c>
      <c r="AA911" s="2" t="s">
        <v>184</v>
      </c>
      <c r="AB911">
        <v>0</v>
      </c>
      <c r="AC911">
        <v>0</v>
      </c>
      <c r="AD911">
        <v>0</v>
      </c>
      <c r="AE911" s="2" t="s">
        <v>184</v>
      </c>
      <c r="AF911" s="2" t="s">
        <v>184</v>
      </c>
      <c r="AG911" s="2" t="s">
        <v>183</v>
      </c>
      <c r="AH911" t="s">
        <v>85</v>
      </c>
      <c r="AI911" t="s">
        <v>183</v>
      </c>
      <c r="AJ911" s="1" t="s">
        <v>183</v>
      </c>
    </row>
    <row r="912" spans="1:36" x14ac:dyDescent="0.3">
      <c r="A912" s="3" t="s">
        <v>7</v>
      </c>
      <c r="B912">
        <v>130950</v>
      </c>
      <c r="C912">
        <v>911</v>
      </c>
      <c r="D912" t="s">
        <v>181</v>
      </c>
      <c r="E912" s="2" t="s">
        <v>184</v>
      </c>
      <c r="F912" s="2" t="s">
        <v>184</v>
      </c>
      <c r="G912" s="2" t="s">
        <v>183</v>
      </c>
      <c r="H912" s="2" t="s">
        <v>183</v>
      </c>
      <c r="I912" s="2" t="s">
        <v>12</v>
      </c>
      <c r="J912" s="2" t="s">
        <v>16</v>
      </c>
      <c r="K912" s="8" t="s">
        <v>183</v>
      </c>
      <c r="L912" s="2" t="s">
        <v>60</v>
      </c>
      <c r="M912" s="2"/>
      <c r="N912" t="s">
        <v>187</v>
      </c>
      <c r="O912" s="3" t="s">
        <v>189</v>
      </c>
      <c r="P912" s="130">
        <v>-1.5091627739849083</v>
      </c>
      <c r="Q912" s="130" t="s">
        <v>203</v>
      </c>
      <c r="R912" s="7" t="s">
        <v>183</v>
      </c>
      <c r="S912" s="2" t="s">
        <v>184</v>
      </c>
      <c r="T912" s="2" t="s">
        <v>184</v>
      </c>
      <c r="U912">
        <v>0</v>
      </c>
      <c r="V912">
        <v>0</v>
      </c>
      <c r="W912">
        <v>2</v>
      </c>
      <c r="X912" t="s">
        <v>184</v>
      </c>
      <c r="Y912" s="2" t="s">
        <v>184</v>
      </c>
      <c r="Z912" s="2" t="s">
        <v>184</v>
      </c>
      <c r="AA912" s="2" t="s">
        <v>184</v>
      </c>
      <c r="AB912">
        <v>5</v>
      </c>
      <c r="AC912">
        <v>3</v>
      </c>
      <c r="AD912">
        <v>0</v>
      </c>
      <c r="AE912" s="2" t="s">
        <v>184</v>
      </c>
      <c r="AF912" s="2" t="s">
        <v>185</v>
      </c>
      <c r="AG912" s="2" t="s">
        <v>185</v>
      </c>
      <c r="AH912" t="s">
        <v>85</v>
      </c>
      <c r="AI912" t="s">
        <v>184</v>
      </c>
      <c r="AJ912" s="1" t="s">
        <v>184</v>
      </c>
    </row>
    <row r="913" spans="1:36" x14ac:dyDescent="0.3">
      <c r="A913" s="3" t="s">
        <v>7</v>
      </c>
      <c r="B913">
        <v>130992</v>
      </c>
      <c r="C913">
        <v>912</v>
      </c>
      <c r="D913" t="s">
        <v>182</v>
      </c>
      <c r="E913" s="2" t="s">
        <v>184</v>
      </c>
      <c r="F913" s="2" t="s">
        <v>184</v>
      </c>
      <c r="G913" s="2" t="s">
        <v>184</v>
      </c>
      <c r="H913" s="3" t="s">
        <v>183</v>
      </c>
      <c r="I913" s="2" t="s">
        <v>12</v>
      </c>
      <c r="J913" s="2" t="s">
        <v>16</v>
      </c>
      <c r="K913" s="8" t="s">
        <v>183</v>
      </c>
      <c r="L913" s="2" t="s">
        <v>60</v>
      </c>
      <c r="M913" s="2"/>
      <c r="N913" t="s">
        <v>187</v>
      </c>
      <c r="O913" s="2" t="s">
        <v>189</v>
      </c>
      <c r="P913" s="128">
        <v>-1.25</v>
      </c>
      <c r="Q913" s="128" t="s">
        <v>203</v>
      </c>
      <c r="R913" s="6" t="s">
        <v>183</v>
      </c>
      <c r="S913" s="2" t="s">
        <v>184</v>
      </c>
      <c r="T913" s="2" t="s">
        <v>184</v>
      </c>
      <c r="U913">
        <v>26</v>
      </c>
      <c r="V913">
        <v>18</v>
      </c>
      <c r="W913">
        <v>7</v>
      </c>
      <c r="X913" t="s">
        <v>184</v>
      </c>
      <c r="Y913" s="2" t="s">
        <v>184</v>
      </c>
      <c r="Z913" s="2" t="s">
        <v>184</v>
      </c>
      <c r="AA913" s="2" t="s">
        <v>184</v>
      </c>
      <c r="AB913">
        <v>8</v>
      </c>
      <c r="AC913">
        <v>0</v>
      </c>
      <c r="AD913">
        <v>0</v>
      </c>
      <c r="AE913" s="2" t="s">
        <v>183</v>
      </c>
      <c r="AF913" s="2" t="s">
        <v>185</v>
      </c>
      <c r="AG913" s="2" t="s">
        <v>185</v>
      </c>
      <c r="AH913" t="s">
        <v>85</v>
      </c>
      <c r="AI913" s="8" t="s">
        <v>184</v>
      </c>
      <c r="AJ913" s="1" t="s">
        <v>184</v>
      </c>
    </row>
    <row r="914" spans="1:36" hidden="1" x14ac:dyDescent="0.3">
      <c r="A914" s="3" t="s">
        <v>7</v>
      </c>
      <c r="B914">
        <v>131023</v>
      </c>
      <c r="C914">
        <v>913</v>
      </c>
      <c r="D914" t="s">
        <v>182</v>
      </c>
      <c r="E914" s="2" t="s">
        <v>183</v>
      </c>
      <c r="F914" s="2" t="s">
        <v>184</v>
      </c>
      <c r="G914" s="2" t="s">
        <v>184</v>
      </c>
      <c r="H914" s="3" t="s">
        <v>185</v>
      </c>
      <c r="I914" s="2" t="s">
        <v>13</v>
      </c>
      <c r="J914" s="2" t="s">
        <v>15</v>
      </c>
      <c r="K914" s="8" t="s">
        <v>183</v>
      </c>
      <c r="L914" s="2"/>
      <c r="M914" s="2" t="s">
        <v>60</v>
      </c>
      <c r="N914" t="s">
        <v>187</v>
      </c>
      <c r="O914" s="3" t="s">
        <v>188</v>
      </c>
      <c r="P914" s="130">
        <v>-0.94028771196656746</v>
      </c>
      <c r="Q914" s="130" t="s">
        <v>201</v>
      </c>
      <c r="R914" s="6" t="s">
        <v>183</v>
      </c>
      <c r="S914" s="2" t="s">
        <v>183</v>
      </c>
      <c r="T914" s="2" t="s">
        <v>184</v>
      </c>
      <c r="U914">
        <v>9</v>
      </c>
      <c r="V914">
        <v>55</v>
      </c>
      <c r="W914">
        <v>0</v>
      </c>
      <c r="X914" t="s">
        <v>183</v>
      </c>
      <c r="Y914" s="2" t="s">
        <v>184</v>
      </c>
      <c r="Z914" s="2" t="s">
        <v>183</v>
      </c>
      <c r="AA914" s="2" t="s">
        <v>184</v>
      </c>
      <c r="AB914">
        <v>3</v>
      </c>
      <c r="AC914">
        <v>0</v>
      </c>
      <c r="AD914">
        <v>0</v>
      </c>
      <c r="AE914" s="2" t="s">
        <v>184</v>
      </c>
      <c r="AF914" s="2" t="s">
        <v>184</v>
      </c>
      <c r="AG914" s="2" t="s">
        <v>183</v>
      </c>
      <c r="AH914" t="s">
        <v>85</v>
      </c>
      <c r="AI914" s="8" t="s">
        <v>183</v>
      </c>
      <c r="AJ914" s="1" t="s">
        <v>183</v>
      </c>
    </row>
    <row r="915" spans="1:36" x14ac:dyDescent="0.3">
      <c r="A915" s="3" t="s">
        <v>7</v>
      </c>
      <c r="B915">
        <v>131026</v>
      </c>
      <c r="C915">
        <v>914</v>
      </c>
      <c r="D915" t="s">
        <v>181</v>
      </c>
      <c r="E915" s="2" t="s">
        <v>184</v>
      </c>
      <c r="F915" s="2" t="s">
        <v>184</v>
      </c>
      <c r="G915" s="2" t="s">
        <v>184</v>
      </c>
      <c r="H915" s="3" t="s">
        <v>183</v>
      </c>
      <c r="I915" s="2" t="s">
        <v>14</v>
      </c>
      <c r="J915" s="2" t="s">
        <v>15</v>
      </c>
      <c r="K915" s="8" t="s">
        <v>183</v>
      </c>
      <c r="L915" s="2"/>
      <c r="M915" s="2" t="s">
        <v>60</v>
      </c>
      <c r="N915" t="s">
        <v>187</v>
      </c>
      <c r="O915" s="3" t="s">
        <v>189</v>
      </c>
      <c r="P915" s="130">
        <v>-1.1010206541830747</v>
      </c>
      <c r="Q915" s="130" t="s">
        <v>203</v>
      </c>
      <c r="R915" s="6" t="s">
        <v>183</v>
      </c>
      <c r="S915" s="2" t="s">
        <v>184</v>
      </c>
      <c r="T915" s="2" t="s">
        <v>184</v>
      </c>
      <c r="U915">
        <v>6</v>
      </c>
      <c r="V915">
        <v>32</v>
      </c>
      <c r="W915">
        <v>0</v>
      </c>
      <c r="X915" t="s">
        <v>183</v>
      </c>
      <c r="Y915" s="2" t="s">
        <v>184</v>
      </c>
      <c r="Z915" s="2" t="s">
        <v>184</v>
      </c>
      <c r="AA915" s="2" t="s">
        <v>184</v>
      </c>
      <c r="AB915">
        <v>3</v>
      </c>
      <c r="AC915">
        <v>0</v>
      </c>
      <c r="AD915">
        <v>0</v>
      </c>
      <c r="AE915" s="2" t="s">
        <v>184</v>
      </c>
      <c r="AF915" s="2" t="s">
        <v>183</v>
      </c>
      <c r="AG915" s="2" t="s">
        <v>184</v>
      </c>
      <c r="AH915" t="s">
        <v>87</v>
      </c>
      <c r="AI915" s="8" t="s">
        <v>183</v>
      </c>
      <c r="AJ915" s="1" t="s">
        <v>183</v>
      </c>
    </row>
    <row r="916" spans="1:36" x14ac:dyDescent="0.3">
      <c r="A916" s="2" t="s">
        <v>8</v>
      </c>
      <c r="B916">
        <v>131059</v>
      </c>
      <c r="C916">
        <v>915</v>
      </c>
      <c r="D916" t="s">
        <v>181</v>
      </c>
      <c r="E916" s="2" t="s">
        <v>184</v>
      </c>
      <c r="F916" s="2" t="s">
        <v>184</v>
      </c>
      <c r="G916" s="2" t="s">
        <v>184</v>
      </c>
      <c r="H916" s="3" t="s">
        <v>183</v>
      </c>
      <c r="I916" s="2" t="s">
        <v>15</v>
      </c>
      <c r="J916" s="2" t="s">
        <v>14</v>
      </c>
      <c r="K916" s="8" t="s">
        <v>184</v>
      </c>
      <c r="L916" s="2"/>
      <c r="M916" s="2" t="s">
        <v>60</v>
      </c>
      <c r="N916" t="s">
        <v>186</v>
      </c>
      <c r="O916" s="2" t="s">
        <v>188</v>
      </c>
      <c r="P916" s="128">
        <v>-0.40211108318673033</v>
      </c>
      <c r="Q916" s="128" t="s">
        <v>203</v>
      </c>
      <c r="R916" s="6" t="s">
        <v>183</v>
      </c>
      <c r="S916" s="2" t="s">
        <v>184</v>
      </c>
      <c r="T916" s="2" t="s">
        <v>184</v>
      </c>
      <c r="U916">
        <v>30</v>
      </c>
      <c r="V916">
        <v>0</v>
      </c>
      <c r="W916">
        <v>0</v>
      </c>
      <c r="X916" t="s">
        <v>183</v>
      </c>
      <c r="Y916" s="2" t="s">
        <v>184</v>
      </c>
      <c r="Z916" s="2" t="s">
        <v>184</v>
      </c>
      <c r="AA916" s="2" t="s">
        <v>184</v>
      </c>
      <c r="AB916">
        <v>1</v>
      </c>
      <c r="AC916">
        <v>0</v>
      </c>
      <c r="AD916">
        <v>0</v>
      </c>
      <c r="AE916" s="2" t="s">
        <v>184</v>
      </c>
      <c r="AF916" s="2" t="s">
        <v>184</v>
      </c>
      <c r="AG916" s="2" t="s">
        <v>185</v>
      </c>
      <c r="AH916" t="s">
        <v>85</v>
      </c>
      <c r="AI916" s="8" t="s">
        <v>183</v>
      </c>
      <c r="AJ916" s="1" t="s">
        <v>183</v>
      </c>
    </row>
    <row r="917" spans="1:36" x14ac:dyDescent="0.3">
      <c r="A917" s="2" t="s">
        <v>8</v>
      </c>
      <c r="B917">
        <v>131124</v>
      </c>
      <c r="C917">
        <v>916</v>
      </c>
      <c r="D917" t="s">
        <v>181</v>
      </c>
      <c r="E917" s="2" t="s">
        <v>183</v>
      </c>
      <c r="F917" s="2" t="s">
        <v>184</v>
      </c>
      <c r="G917" s="2" t="s">
        <v>184</v>
      </c>
      <c r="H917" s="3" t="s">
        <v>183</v>
      </c>
      <c r="I917" s="2" t="s">
        <v>12</v>
      </c>
      <c r="J917" s="2" t="s">
        <v>17</v>
      </c>
      <c r="K917" s="8" t="s">
        <v>183</v>
      </c>
      <c r="L917" s="2"/>
      <c r="M917" s="2" t="s">
        <v>61</v>
      </c>
      <c r="N917" t="s">
        <v>187</v>
      </c>
      <c r="O917" s="2" t="s">
        <v>188</v>
      </c>
      <c r="P917" s="128">
        <v>0.53939195815626018</v>
      </c>
      <c r="Q917" s="128" t="s">
        <v>203</v>
      </c>
      <c r="R917" s="6" t="s">
        <v>184</v>
      </c>
      <c r="S917" s="2" t="s">
        <v>184</v>
      </c>
      <c r="T917" s="2" t="s">
        <v>184</v>
      </c>
      <c r="U917">
        <v>28</v>
      </c>
      <c r="V917">
        <v>24</v>
      </c>
      <c r="W917">
        <v>1</v>
      </c>
      <c r="X917" t="s">
        <v>184</v>
      </c>
      <c r="Y917" s="2" t="s">
        <v>184</v>
      </c>
      <c r="Z917" s="2" t="s">
        <v>184</v>
      </c>
      <c r="AA917" s="2" t="s">
        <v>184</v>
      </c>
      <c r="AB917">
        <v>3</v>
      </c>
      <c r="AC917">
        <v>0</v>
      </c>
      <c r="AD917">
        <v>0</v>
      </c>
      <c r="AE917" s="2" t="s">
        <v>184</v>
      </c>
      <c r="AF917" s="2" t="s">
        <v>184</v>
      </c>
      <c r="AG917" s="2" t="s">
        <v>184</v>
      </c>
      <c r="AH917" t="s">
        <v>87</v>
      </c>
      <c r="AI917" s="8" t="s">
        <v>183</v>
      </c>
      <c r="AJ917" s="1" t="s">
        <v>184</v>
      </c>
    </row>
    <row r="918" spans="1:36" x14ac:dyDescent="0.3">
      <c r="A918" s="3" t="s">
        <v>7</v>
      </c>
      <c r="B918">
        <v>131139</v>
      </c>
      <c r="C918">
        <v>917</v>
      </c>
      <c r="D918" t="s">
        <v>182</v>
      </c>
      <c r="E918" s="2" t="s">
        <v>183</v>
      </c>
      <c r="F918" s="2" t="s">
        <v>184</v>
      </c>
      <c r="G918" s="2" t="s">
        <v>184</v>
      </c>
      <c r="H918" s="3" t="s">
        <v>185</v>
      </c>
      <c r="I918" s="2" t="s">
        <v>13</v>
      </c>
      <c r="J918" s="2" t="s">
        <v>16</v>
      </c>
      <c r="K918" s="8" t="s">
        <v>184</v>
      </c>
      <c r="L918" s="2" t="s">
        <v>162</v>
      </c>
      <c r="M918" s="2" t="s">
        <v>60</v>
      </c>
      <c r="N918" t="s">
        <v>186</v>
      </c>
      <c r="O918" s="2" t="s">
        <v>188</v>
      </c>
      <c r="P918" s="128">
        <v>-2.3759676712595548</v>
      </c>
      <c r="Q918" s="128" t="s">
        <v>203</v>
      </c>
      <c r="R918" s="7" t="s">
        <v>183</v>
      </c>
      <c r="S918" s="2" t="s">
        <v>184</v>
      </c>
      <c r="T918" s="2" t="s">
        <v>184</v>
      </c>
      <c r="U918">
        <v>33</v>
      </c>
      <c r="V918">
        <v>13</v>
      </c>
      <c r="W918">
        <v>5</v>
      </c>
      <c r="X918" t="s">
        <v>184</v>
      </c>
      <c r="Y918" s="2" t="s">
        <v>184</v>
      </c>
      <c r="Z918" s="2" t="s">
        <v>184</v>
      </c>
      <c r="AA918" s="2" t="s">
        <v>184</v>
      </c>
      <c r="AB918">
        <v>4</v>
      </c>
      <c r="AC918">
        <v>2</v>
      </c>
      <c r="AD918">
        <v>0</v>
      </c>
      <c r="AE918" s="2" t="s">
        <v>184</v>
      </c>
      <c r="AF918" s="2" t="s">
        <v>184</v>
      </c>
      <c r="AG918" s="2" t="s">
        <v>183</v>
      </c>
      <c r="AH918" t="s">
        <v>85</v>
      </c>
      <c r="AI918" s="8" t="s">
        <v>183</v>
      </c>
      <c r="AJ918" s="1" t="s">
        <v>184</v>
      </c>
    </row>
    <row r="919" spans="1:36" x14ac:dyDescent="0.3">
      <c r="A919" s="3" t="s">
        <v>7</v>
      </c>
      <c r="B919">
        <v>131151</v>
      </c>
      <c r="C919">
        <v>918</v>
      </c>
      <c r="D919" t="s">
        <v>181</v>
      </c>
      <c r="E919" s="2" t="s">
        <v>184</v>
      </c>
      <c r="F919" s="2" t="s">
        <v>184</v>
      </c>
      <c r="G919" s="2" t="s">
        <v>184</v>
      </c>
      <c r="H919" s="3" t="s">
        <v>183</v>
      </c>
      <c r="I919" s="2" t="s">
        <v>15</v>
      </c>
      <c r="J919" s="2" t="s">
        <v>12</v>
      </c>
      <c r="K919" s="8" t="s">
        <v>184</v>
      </c>
      <c r="L919" s="2" t="s">
        <v>60</v>
      </c>
      <c r="M919" s="2"/>
      <c r="N919" t="s">
        <v>186</v>
      </c>
      <c r="O919" s="3" t="s">
        <v>188</v>
      </c>
      <c r="P919" s="130">
        <v>0.34135824649658641</v>
      </c>
      <c r="Q919" s="130" t="s">
        <v>203</v>
      </c>
      <c r="R919" s="7" t="s">
        <v>184</v>
      </c>
      <c r="S919" s="2" t="s">
        <v>184</v>
      </c>
      <c r="T919" s="2" t="s">
        <v>184</v>
      </c>
      <c r="U919">
        <v>79</v>
      </c>
      <c r="V919">
        <v>0</v>
      </c>
      <c r="W919">
        <v>128</v>
      </c>
      <c r="X919" t="s">
        <v>184</v>
      </c>
      <c r="Y919" s="2" t="s">
        <v>184</v>
      </c>
      <c r="Z919" s="2" t="s">
        <v>183</v>
      </c>
      <c r="AA919" s="2" t="s">
        <v>184</v>
      </c>
      <c r="AB919">
        <v>11</v>
      </c>
      <c r="AC919">
        <v>11</v>
      </c>
      <c r="AD919">
        <v>0</v>
      </c>
      <c r="AE919" s="2" t="s">
        <v>184</v>
      </c>
      <c r="AF919" s="2" t="s">
        <v>184</v>
      </c>
      <c r="AG919" s="2" t="s">
        <v>184</v>
      </c>
      <c r="AH919" t="s">
        <v>85</v>
      </c>
      <c r="AI919" s="8" t="s">
        <v>183</v>
      </c>
      <c r="AJ919" s="1" t="s">
        <v>184</v>
      </c>
    </row>
    <row r="920" spans="1:36" x14ac:dyDescent="0.3">
      <c r="A920" s="3" t="s">
        <v>7</v>
      </c>
      <c r="B920">
        <v>131187</v>
      </c>
      <c r="C920">
        <v>919</v>
      </c>
      <c r="D920" t="s">
        <v>181</v>
      </c>
      <c r="E920" s="2" t="s">
        <v>184</v>
      </c>
      <c r="F920" s="2" t="s">
        <v>184</v>
      </c>
      <c r="G920" s="2" t="s">
        <v>183</v>
      </c>
      <c r="H920" s="3" t="s">
        <v>184</v>
      </c>
      <c r="I920" s="2" t="s">
        <v>15</v>
      </c>
      <c r="J920" s="2" t="s">
        <v>12</v>
      </c>
      <c r="K920" s="8" t="s">
        <v>184</v>
      </c>
      <c r="L920" s="2" t="s">
        <v>60</v>
      </c>
      <c r="M920" s="2"/>
      <c r="N920" t="s">
        <v>186</v>
      </c>
      <c r="O920" s="3" t="s">
        <v>188</v>
      </c>
      <c r="P920" s="130">
        <v>-0.38138825324180009</v>
      </c>
      <c r="Q920" s="130" t="s">
        <v>203</v>
      </c>
      <c r="R920" s="7" t="s">
        <v>184</v>
      </c>
      <c r="S920" s="2" t="s">
        <v>184</v>
      </c>
      <c r="T920" s="2" t="s">
        <v>184</v>
      </c>
      <c r="U920">
        <v>36</v>
      </c>
      <c r="V920">
        <v>15</v>
      </c>
      <c r="W920">
        <v>49</v>
      </c>
      <c r="X920" t="s">
        <v>184</v>
      </c>
      <c r="Y920" s="2" t="s">
        <v>184</v>
      </c>
      <c r="Z920" s="2" t="s">
        <v>184</v>
      </c>
      <c r="AA920" s="2" t="s">
        <v>184</v>
      </c>
      <c r="AB920">
        <v>5</v>
      </c>
      <c r="AC920">
        <v>0</v>
      </c>
      <c r="AD920">
        <v>0</v>
      </c>
      <c r="AE920" s="2" t="s">
        <v>184</v>
      </c>
      <c r="AF920" s="2" t="s">
        <v>185</v>
      </c>
      <c r="AG920" s="2" t="s">
        <v>185</v>
      </c>
      <c r="AH920" t="s">
        <v>86</v>
      </c>
      <c r="AI920" s="8" t="s">
        <v>184</v>
      </c>
      <c r="AJ920" s="1" t="s">
        <v>184</v>
      </c>
    </row>
    <row r="921" spans="1:36" x14ac:dyDescent="0.3">
      <c r="A921" s="3" t="s">
        <v>7</v>
      </c>
      <c r="B921">
        <v>131190</v>
      </c>
      <c r="C921">
        <v>920</v>
      </c>
      <c r="D921" t="s">
        <v>181</v>
      </c>
      <c r="E921" s="2" t="s">
        <v>184</v>
      </c>
      <c r="F921" s="2" t="s">
        <v>184</v>
      </c>
      <c r="G921" s="2" t="s">
        <v>184</v>
      </c>
      <c r="H921" s="3" t="s">
        <v>183</v>
      </c>
      <c r="I921" s="2" t="s">
        <v>13</v>
      </c>
      <c r="J921" s="2" t="s">
        <v>12</v>
      </c>
      <c r="K921" s="8" t="s">
        <v>183</v>
      </c>
      <c r="L921" s="2" t="s">
        <v>60</v>
      </c>
      <c r="M921" s="2" t="s">
        <v>162</v>
      </c>
      <c r="N921" t="s">
        <v>186</v>
      </c>
      <c r="O921" s="3" t="s">
        <v>189</v>
      </c>
      <c r="P921" s="130">
        <v>-2.0404271548436306</v>
      </c>
      <c r="Q921" s="130" t="s">
        <v>203</v>
      </c>
      <c r="R921" s="7" t="s">
        <v>185</v>
      </c>
      <c r="S921" s="2" t="s">
        <v>184</v>
      </c>
      <c r="T921" s="2" t="s">
        <v>184</v>
      </c>
      <c r="U921">
        <v>0</v>
      </c>
      <c r="V921">
        <v>0</v>
      </c>
      <c r="W921">
        <v>4</v>
      </c>
      <c r="X921" t="s">
        <v>184</v>
      </c>
      <c r="Y921" s="2" t="s">
        <v>184</v>
      </c>
      <c r="Z921" s="2" t="s">
        <v>184</v>
      </c>
      <c r="AA921" s="2" t="s">
        <v>184</v>
      </c>
      <c r="AB921">
        <v>1</v>
      </c>
      <c r="AC921">
        <v>0</v>
      </c>
      <c r="AD921">
        <v>0</v>
      </c>
      <c r="AE921" s="2" t="s">
        <v>184</v>
      </c>
      <c r="AF921" s="2" t="s">
        <v>184</v>
      </c>
      <c r="AG921" s="2" t="s">
        <v>184</v>
      </c>
      <c r="AH921" t="s">
        <v>85</v>
      </c>
      <c r="AI921" t="s">
        <v>183</v>
      </c>
      <c r="AJ921" s="1" t="s">
        <v>183</v>
      </c>
    </row>
    <row r="922" spans="1:36" x14ac:dyDescent="0.3">
      <c r="A922" s="3" t="s">
        <v>7</v>
      </c>
      <c r="B922">
        <v>131196</v>
      </c>
      <c r="C922">
        <v>921</v>
      </c>
      <c r="D922" t="s">
        <v>181</v>
      </c>
      <c r="E922" s="2" t="s">
        <v>183</v>
      </c>
      <c r="F922" s="2" t="s">
        <v>184</v>
      </c>
      <c r="G922" s="2" t="s">
        <v>184</v>
      </c>
      <c r="H922" s="2" t="s">
        <v>183</v>
      </c>
      <c r="I922" s="2" t="s">
        <v>17</v>
      </c>
      <c r="J922" s="2" t="s">
        <v>16</v>
      </c>
      <c r="K922" s="8" t="s">
        <v>183</v>
      </c>
      <c r="L922" s="2" t="s">
        <v>60</v>
      </c>
      <c r="M922" s="2"/>
      <c r="N922" t="s">
        <v>187</v>
      </c>
      <c r="O922" s="3" t="s">
        <v>189</v>
      </c>
      <c r="P922" s="130">
        <v>0.38986354775828458</v>
      </c>
      <c r="Q922" s="130" t="s">
        <v>203</v>
      </c>
      <c r="R922" s="6" t="s">
        <v>183</v>
      </c>
      <c r="S922" s="2" t="s">
        <v>183</v>
      </c>
      <c r="T922" s="2" t="s">
        <v>184</v>
      </c>
      <c r="U922">
        <v>0</v>
      </c>
      <c r="V922">
        <v>0</v>
      </c>
      <c r="W922">
        <v>0</v>
      </c>
      <c r="X922" t="s">
        <v>184</v>
      </c>
      <c r="Y922" s="2" t="s">
        <v>184</v>
      </c>
      <c r="Z922" s="2" t="s">
        <v>183</v>
      </c>
      <c r="AA922" s="2" t="s">
        <v>184</v>
      </c>
      <c r="AB922">
        <v>0</v>
      </c>
      <c r="AC922">
        <v>0</v>
      </c>
      <c r="AD922">
        <v>0</v>
      </c>
      <c r="AE922" s="2" t="s">
        <v>184</v>
      </c>
      <c r="AF922" s="2" t="s">
        <v>183</v>
      </c>
      <c r="AG922" s="2" t="s">
        <v>184</v>
      </c>
      <c r="AH922" t="s">
        <v>88</v>
      </c>
      <c r="AI922" t="s">
        <v>183</v>
      </c>
      <c r="AJ922" s="1" t="s">
        <v>184</v>
      </c>
    </row>
    <row r="923" spans="1:36" x14ac:dyDescent="0.3">
      <c r="A923" s="3" t="s">
        <v>7</v>
      </c>
      <c r="B923">
        <v>131197</v>
      </c>
      <c r="C923">
        <v>922</v>
      </c>
      <c r="D923" t="s">
        <v>182</v>
      </c>
      <c r="E923" s="2" t="s">
        <v>184</v>
      </c>
      <c r="F923" s="2" t="s">
        <v>184</v>
      </c>
      <c r="G923" s="2" t="s">
        <v>183</v>
      </c>
      <c r="H923" s="3" t="s">
        <v>183</v>
      </c>
      <c r="I923" s="2" t="s">
        <v>17</v>
      </c>
      <c r="J923" s="2" t="s">
        <v>16</v>
      </c>
      <c r="K923" s="8" t="s">
        <v>183</v>
      </c>
      <c r="L923" s="2" t="s">
        <v>60</v>
      </c>
      <c r="M923" s="2"/>
      <c r="N923" t="s">
        <v>186</v>
      </c>
      <c r="O923" s="3" t="s">
        <v>189</v>
      </c>
      <c r="P923" s="130">
        <v>-0.84492166872029573</v>
      </c>
      <c r="Q923" s="130" t="s">
        <v>203</v>
      </c>
      <c r="R923" s="7" t="s">
        <v>184</v>
      </c>
      <c r="S923" s="2" t="s">
        <v>184</v>
      </c>
      <c r="T923" s="2" t="s">
        <v>184</v>
      </c>
      <c r="U923">
        <v>47</v>
      </c>
      <c r="V923">
        <v>19</v>
      </c>
      <c r="W923">
        <v>34</v>
      </c>
      <c r="X923" t="s">
        <v>184</v>
      </c>
      <c r="Y923" s="2" t="s">
        <v>184</v>
      </c>
      <c r="Z923" s="2" t="s">
        <v>183</v>
      </c>
      <c r="AA923" s="2" t="s">
        <v>184</v>
      </c>
      <c r="AB923">
        <v>9</v>
      </c>
      <c r="AC923">
        <v>5</v>
      </c>
      <c r="AD923">
        <v>0</v>
      </c>
      <c r="AE923" s="2" t="s">
        <v>183</v>
      </c>
      <c r="AF923" s="2" t="s">
        <v>185</v>
      </c>
      <c r="AG923" s="2" t="s">
        <v>185</v>
      </c>
      <c r="AH923" t="s">
        <v>85</v>
      </c>
      <c r="AI923" s="8" t="s">
        <v>184</v>
      </c>
      <c r="AJ923" s="1" t="s">
        <v>184</v>
      </c>
    </row>
    <row r="924" spans="1:36" x14ac:dyDescent="0.3">
      <c r="A924" s="2" t="s">
        <v>8</v>
      </c>
      <c r="B924">
        <v>131231</v>
      </c>
      <c r="C924">
        <v>923</v>
      </c>
      <c r="D924" t="s">
        <v>181</v>
      </c>
      <c r="E924" s="2" t="s">
        <v>183</v>
      </c>
      <c r="F924" s="2" t="s">
        <v>184</v>
      </c>
      <c r="G924" s="2" t="s">
        <v>184</v>
      </c>
      <c r="H924" s="3" t="s">
        <v>183</v>
      </c>
      <c r="I924" s="2" t="s">
        <v>14</v>
      </c>
      <c r="J924" s="2" t="s">
        <v>12</v>
      </c>
      <c r="K924" s="8" t="s">
        <v>183</v>
      </c>
      <c r="L924" s="2" t="s">
        <v>162</v>
      </c>
      <c r="M924" s="2" t="s">
        <v>61</v>
      </c>
      <c r="N924" t="s">
        <v>186</v>
      </c>
      <c r="O924" s="2" t="s">
        <v>188</v>
      </c>
      <c r="P924" s="128">
        <v>-3.7639453654467725</v>
      </c>
      <c r="Q924" s="128" t="s">
        <v>203</v>
      </c>
      <c r="R924" s="6" t="s">
        <v>183</v>
      </c>
      <c r="S924" s="2" t="s">
        <v>184</v>
      </c>
      <c r="T924" s="2" t="s">
        <v>184</v>
      </c>
      <c r="U924">
        <v>82</v>
      </c>
      <c r="V924">
        <v>21</v>
      </c>
      <c r="W924">
        <v>16</v>
      </c>
      <c r="X924" t="s">
        <v>184</v>
      </c>
      <c r="Y924" s="2" t="s">
        <v>183</v>
      </c>
      <c r="Z924" s="2" t="s">
        <v>184</v>
      </c>
      <c r="AA924" s="2" t="s">
        <v>184</v>
      </c>
      <c r="AB924">
        <v>11</v>
      </c>
      <c r="AC924">
        <v>2</v>
      </c>
      <c r="AD924">
        <v>4</v>
      </c>
      <c r="AE924" s="2" t="s">
        <v>184</v>
      </c>
      <c r="AF924" s="2" t="s">
        <v>184</v>
      </c>
      <c r="AG924" s="2" t="s">
        <v>183</v>
      </c>
      <c r="AH924" t="s">
        <v>87</v>
      </c>
      <c r="AI924" s="8" t="s">
        <v>183</v>
      </c>
      <c r="AJ924" s="1" t="s">
        <v>184</v>
      </c>
    </row>
    <row r="925" spans="1:36" x14ac:dyDescent="0.3">
      <c r="A925" s="3" t="s">
        <v>7</v>
      </c>
      <c r="B925">
        <v>131411</v>
      </c>
      <c r="C925">
        <v>924</v>
      </c>
      <c r="D925" t="s">
        <v>182</v>
      </c>
      <c r="E925" s="2" t="s">
        <v>184</v>
      </c>
      <c r="F925" s="2" t="s">
        <v>184</v>
      </c>
      <c r="G925" s="2" t="s">
        <v>184</v>
      </c>
      <c r="H925" s="2" t="s">
        <v>183</v>
      </c>
      <c r="I925" s="2" t="s">
        <v>14</v>
      </c>
      <c r="J925" s="2" t="s">
        <v>15</v>
      </c>
      <c r="K925" s="8" t="s">
        <v>183</v>
      </c>
      <c r="L925" s="2" t="s">
        <v>60</v>
      </c>
      <c r="M925" s="2"/>
      <c r="N925" t="s">
        <v>187</v>
      </c>
      <c r="O925" s="3" t="s">
        <v>189</v>
      </c>
      <c r="P925" s="130">
        <v>1.6729110394702447</v>
      </c>
      <c r="Q925" s="130" t="s">
        <v>203</v>
      </c>
      <c r="R925" s="7" t="s">
        <v>184</v>
      </c>
      <c r="S925" s="2" t="s">
        <v>183</v>
      </c>
      <c r="T925" s="2" t="s">
        <v>183</v>
      </c>
      <c r="U925">
        <v>79</v>
      </c>
      <c r="V925">
        <v>21</v>
      </c>
      <c r="W925">
        <v>28</v>
      </c>
      <c r="X925" t="s">
        <v>184</v>
      </c>
      <c r="Y925" s="2" t="s">
        <v>183</v>
      </c>
      <c r="Z925" s="2" t="s">
        <v>183</v>
      </c>
      <c r="AA925" s="2" t="s">
        <v>184</v>
      </c>
      <c r="AB925">
        <v>19</v>
      </c>
      <c r="AC925">
        <v>2</v>
      </c>
      <c r="AD925">
        <v>1</v>
      </c>
      <c r="AE925" s="2" t="s">
        <v>184</v>
      </c>
      <c r="AF925" s="2" t="s">
        <v>184</v>
      </c>
      <c r="AG925" s="2" t="s">
        <v>185</v>
      </c>
      <c r="AH925" t="s">
        <v>87</v>
      </c>
      <c r="AI925" s="8" t="s">
        <v>183</v>
      </c>
      <c r="AJ925" s="1" t="s">
        <v>184</v>
      </c>
    </row>
    <row r="926" spans="1:36" hidden="1" x14ac:dyDescent="0.3">
      <c r="A926" s="3" t="s">
        <v>7</v>
      </c>
      <c r="B926">
        <v>131458</v>
      </c>
      <c r="C926">
        <v>925</v>
      </c>
      <c r="D926" t="s">
        <v>181</v>
      </c>
      <c r="E926" s="2" t="s">
        <v>184</v>
      </c>
      <c r="F926" s="2" t="s">
        <v>184</v>
      </c>
      <c r="G926" s="2" t="s">
        <v>184</v>
      </c>
      <c r="H926" s="3" t="s">
        <v>185</v>
      </c>
      <c r="I926" s="2" t="s">
        <v>15</v>
      </c>
      <c r="J926" s="2" t="s">
        <v>15</v>
      </c>
      <c r="K926" s="8" t="s">
        <v>183</v>
      </c>
      <c r="L926" s="2"/>
      <c r="M926" s="2" t="s">
        <v>60</v>
      </c>
      <c r="N926" t="s">
        <v>186</v>
      </c>
      <c r="O926" s="2" t="s">
        <v>188</v>
      </c>
      <c r="P926" s="128">
        <v>-0.52404849669138864</v>
      </c>
      <c r="Q926" s="128" t="s">
        <v>201</v>
      </c>
      <c r="R926" s="6" t="s">
        <v>184</v>
      </c>
      <c r="S926" s="2" t="s">
        <v>184</v>
      </c>
      <c r="T926" s="2" t="s">
        <v>184</v>
      </c>
      <c r="U926">
        <v>40</v>
      </c>
      <c r="V926">
        <v>17</v>
      </c>
      <c r="W926">
        <v>0</v>
      </c>
      <c r="X926" t="s">
        <v>184</v>
      </c>
      <c r="Y926" s="2" t="s">
        <v>184</v>
      </c>
      <c r="Z926" s="2" t="s">
        <v>184</v>
      </c>
      <c r="AA926" s="2" t="s">
        <v>184</v>
      </c>
      <c r="AB926">
        <v>5</v>
      </c>
      <c r="AC926">
        <v>0</v>
      </c>
      <c r="AD926">
        <v>0</v>
      </c>
      <c r="AE926" s="2" t="s">
        <v>183</v>
      </c>
      <c r="AF926" s="2" t="s">
        <v>184</v>
      </c>
      <c r="AG926" s="2" t="s">
        <v>184</v>
      </c>
      <c r="AH926" t="s">
        <v>87</v>
      </c>
      <c r="AI926" s="8" t="s">
        <v>183</v>
      </c>
      <c r="AJ926" s="9" t="s">
        <v>183</v>
      </c>
    </row>
    <row r="927" spans="1:36" x14ac:dyDescent="0.3">
      <c r="A927" s="3" t="s">
        <v>7</v>
      </c>
      <c r="B927">
        <v>131466</v>
      </c>
      <c r="C927">
        <v>926</v>
      </c>
      <c r="D927" t="s">
        <v>181</v>
      </c>
      <c r="E927" s="2" t="s">
        <v>183</v>
      </c>
      <c r="F927" s="2" t="s">
        <v>183</v>
      </c>
      <c r="G927" s="2" t="s">
        <v>184</v>
      </c>
      <c r="H927" s="3" t="s">
        <v>183</v>
      </c>
      <c r="I927" s="2" t="s">
        <v>14</v>
      </c>
      <c r="J927" s="2" t="s">
        <v>15</v>
      </c>
      <c r="K927" s="8" t="s">
        <v>183</v>
      </c>
      <c r="L927" s="2" t="s">
        <v>162</v>
      </c>
      <c r="M927" s="2" t="s">
        <v>61</v>
      </c>
      <c r="N927" t="s">
        <v>187</v>
      </c>
      <c r="O927" s="2" t="s">
        <v>189</v>
      </c>
      <c r="P927" s="128">
        <v>-2.7432712215320909</v>
      </c>
      <c r="Q927" s="128" t="s">
        <v>203</v>
      </c>
      <c r="R927" s="7" t="s">
        <v>183</v>
      </c>
      <c r="S927" s="2" t="s">
        <v>183</v>
      </c>
      <c r="T927" s="2" t="s">
        <v>183</v>
      </c>
      <c r="U927">
        <v>19</v>
      </c>
      <c r="V927">
        <v>22</v>
      </c>
      <c r="W927">
        <v>5</v>
      </c>
      <c r="X927" t="s">
        <v>184</v>
      </c>
      <c r="Y927" s="2" t="s">
        <v>183</v>
      </c>
      <c r="Z927" s="2" t="s">
        <v>183</v>
      </c>
      <c r="AA927" s="2" t="s">
        <v>184</v>
      </c>
      <c r="AB927">
        <v>9</v>
      </c>
      <c r="AC927">
        <v>7</v>
      </c>
      <c r="AD927">
        <v>0</v>
      </c>
      <c r="AE927" s="2" t="s">
        <v>184</v>
      </c>
      <c r="AF927" s="2" t="s">
        <v>184</v>
      </c>
      <c r="AG927" s="2" t="s">
        <v>184</v>
      </c>
      <c r="AH927" t="s">
        <v>88</v>
      </c>
      <c r="AI927" s="8" t="s">
        <v>183</v>
      </c>
      <c r="AJ927" s="9" t="s">
        <v>184</v>
      </c>
    </row>
    <row r="928" spans="1:36" x14ac:dyDescent="0.3">
      <c r="A928" s="3" t="s">
        <v>7</v>
      </c>
      <c r="B928">
        <v>131591</v>
      </c>
      <c r="C928">
        <v>927</v>
      </c>
      <c r="D928" t="s">
        <v>182</v>
      </c>
      <c r="E928" s="2" t="s">
        <v>184</v>
      </c>
      <c r="F928" s="2" t="s">
        <v>184</v>
      </c>
      <c r="G928" s="2" t="s">
        <v>184</v>
      </c>
      <c r="H928" s="3" t="s">
        <v>183</v>
      </c>
      <c r="I928" s="2" t="s">
        <v>16</v>
      </c>
      <c r="J928" s="2" t="s">
        <v>15</v>
      </c>
      <c r="K928" s="8" t="s">
        <v>183</v>
      </c>
      <c r="L928" s="2"/>
      <c r="M928" s="2" t="s">
        <v>61</v>
      </c>
      <c r="N928" t="s">
        <v>186</v>
      </c>
      <c r="O928" s="3" t="s">
        <v>189</v>
      </c>
      <c r="P928" s="130">
        <v>-0.83023814725802925</v>
      </c>
      <c r="Q928" s="130" t="s">
        <v>203</v>
      </c>
      <c r="R928" s="6" t="s">
        <v>185</v>
      </c>
      <c r="S928" s="2" t="s">
        <v>184</v>
      </c>
      <c r="T928" s="2" t="s">
        <v>184</v>
      </c>
      <c r="U928">
        <v>5</v>
      </c>
      <c r="V928">
        <v>0</v>
      </c>
      <c r="W928">
        <v>0</v>
      </c>
      <c r="X928" t="s">
        <v>184</v>
      </c>
      <c r="Y928" s="2" t="s">
        <v>184</v>
      </c>
      <c r="Z928" s="2" t="s">
        <v>184</v>
      </c>
      <c r="AA928" s="2" t="s">
        <v>184</v>
      </c>
      <c r="AB928">
        <v>3</v>
      </c>
      <c r="AC928">
        <v>1</v>
      </c>
      <c r="AD928">
        <v>0</v>
      </c>
      <c r="AE928" s="2" t="s">
        <v>183</v>
      </c>
      <c r="AF928" s="2" t="s">
        <v>185</v>
      </c>
      <c r="AG928" s="2" t="s">
        <v>185</v>
      </c>
      <c r="AH928" t="s">
        <v>85</v>
      </c>
      <c r="AI928" s="8" t="s">
        <v>184</v>
      </c>
      <c r="AJ928" s="9" t="s">
        <v>184</v>
      </c>
    </row>
    <row r="929" spans="1:36" x14ac:dyDescent="0.3">
      <c r="A929" s="3" t="s">
        <v>7</v>
      </c>
      <c r="B929">
        <v>131598</v>
      </c>
      <c r="C929">
        <v>928</v>
      </c>
      <c r="D929" t="s">
        <v>181</v>
      </c>
      <c r="E929" s="2" t="s">
        <v>183</v>
      </c>
      <c r="F929" s="2" t="s">
        <v>184</v>
      </c>
      <c r="G929" s="2" t="s">
        <v>184</v>
      </c>
      <c r="H929" s="3" t="s">
        <v>183</v>
      </c>
      <c r="I929" s="2" t="s">
        <v>17</v>
      </c>
      <c r="J929" s="2" t="s">
        <v>14</v>
      </c>
      <c r="K929" s="8" t="s">
        <v>183</v>
      </c>
      <c r="L929" s="2"/>
      <c r="M929" s="2" t="s">
        <v>60</v>
      </c>
      <c r="N929" t="s">
        <v>186</v>
      </c>
      <c r="O929" s="3" t="s">
        <v>188</v>
      </c>
      <c r="P929" s="130">
        <v>-0.8170411438576014</v>
      </c>
      <c r="Q929" s="130" t="s">
        <v>203</v>
      </c>
      <c r="R929" s="6" t="s">
        <v>184</v>
      </c>
      <c r="S929" s="2" t="s">
        <v>183</v>
      </c>
      <c r="T929" s="2" t="s">
        <v>184</v>
      </c>
      <c r="U929">
        <v>49</v>
      </c>
      <c r="V929">
        <v>10</v>
      </c>
      <c r="W929">
        <v>0</v>
      </c>
      <c r="X929" t="s">
        <v>184</v>
      </c>
      <c r="Y929" s="2" t="s">
        <v>184</v>
      </c>
      <c r="Z929" s="2" t="s">
        <v>183</v>
      </c>
      <c r="AA929" s="2" t="s">
        <v>184</v>
      </c>
      <c r="AB929">
        <v>7</v>
      </c>
      <c r="AC929">
        <v>0</v>
      </c>
      <c r="AD929">
        <v>0</v>
      </c>
      <c r="AE929" s="2" t="s">
        <v>184</v>
      </c>
      <c r="AF929" s="2" t="s">
        <v>184</v>
      </c>
      <c r="AG929" s="2" t="s">
        <v>185</v>
      </c>
      <c r="AH929" t="s">
        <v>85</v>
      </c>
      <c r="AI929" s="8" t="s">
        <v>183</v>
      </c>
      <c r="AJ929" s="1" t="s">
        <v>184</v>
      </c>
    </row>
    <row r="930" spans="1:36" x14ac:dyDescent="0.3">
      <c r="A930" s="3" t="s">
        <v>7</v>
      </c>
      <c r="B930">
        <v>131608</v>
      </c>
      <c r="C930">
        <v>929</v>
      </c>
      <c r="D930" t="s">
        <v>181</v>
      </c>
      <c r="E930" s="2" t="s">
        <v>183</v>
      </c>
      <c r="F930" s="2" t="s">
        <v>183</v>
      </c>
      <c r="G930" s="2" t="s">
        <v>184</v>
      </c>
      <c r="H930" s="3" t="s">
        <v>183</v>
      </c>
      <c r="I930" s="2" t="s">
        <v>17</v>
      </c>
      <c r="J930" s="2" t="s">
        <v>15</v>
      </c>
      <c r="K930" s="8" t="s">
        <v>183</v>
      </c>
      <c r="L930" s="2"/>
      <c r="M930" s="2" t="s">
        <v>61</v>
      </c>
      <c r="N930" t="s">
        <v>187</v>
      </c>
      <c r="O930" s="2" t="s">
        <v>188</v>
      </c>
      <c r="P930" s="128">
        <v>-1.4098928796471328</v>
      </c>
      <c r="Q930" s="128" t="s">
        <v>203</v>
      </c>
      <c r="R930" s="6" t="s">
        <v>184</v>
      </c>
      <c r="S930" s="2" t="s">
        <v>183</v>
      </c>
      <c r="T930" s="2" t="s">
        <v>183</v>
      </c>
      <c r="U930">
        <v>20</v>
      </c>
      <c r="V930">
        <v>14</v>
      </c>
      <c r="W930">
        <v>8</v>
      </c>
      <c r="X930" t="s">
        <v>184</v>
      </c>
      <c r="Y930" s="2" t="s">
        <v>184</v>
      </c>
      <c r="Z930" s="2" t="s">
        <v>183</v>
      </c>
      <c r="AA930" s="2" t="s">
        <v>184</v>
      </c>
      <c r="AB930">
        <v>7</v>
      </c>
      <c r="AC930">
        <v>1</v>
      </c>
      <c r="AD930">
        <v>0</v>
      </c>
      <c r="AE930" s="2" t="s">
        <v>184</v>
      </c>
      <c r="AF930" s="2" t="s">
        <v>183</v>
      </c>
      <c r="AG930" s="2" t="s">
        <v>184</v>
      </c>
      <c r="AH930" t="s">
        <v>87</v>
      </c>
      <c r="AI930" s="8" t="s">
        <v>183</v>
      </c>
      <c r="AJ930" s="9" t="s">
        <v>184</v>
      </c>
    </row>
    <row r="931" spans="1:36" hidden="1" x14ac:dyDescent="0.3">
      <c r="A931" s="3" t="s">
        <v>7</v>
      </c>
      <c r="B931">
        <v>131619</v>
      </c>
      <c r="C931">
        <v>930</v>
      </c>
      <c r="D931" t="s">
        <v>182</v>
      </c>
      <c r="E931" s="2" t="s">
        <v>183</v>
      </c>
      <c r="F931" s="2" t="s">
        <v>184</v>
      </c>
      <c r="G931" s="2" t="s">
        <v>184</v>
      </c>
      <c r="H931" s="3" t="s">
        <v>185</v>
      </c>
      <c r="I931" s="2" t="s">
        <v>12</v>
      </c>
      <c r="J931" s="2" t="s">
        <v>15</v>
      </c>
      <c r="K931" s="8" t="s">
        <v>184</v>
      </c>
      <c r="L931" s="2"/>
      <c r="M931" s="2" t="s">
        <v>61</v>
      </c>
      <c r="N931" t="s">
        <v>187</v>
      </c>
      <c r="O931" s="2" t="s">
        <v>188</v>
      </c>
      <c r="P931" s="128">
        <v>-1.0081915563957151</v>
      </c>
      <c r="Q931" s="128" t="s">
        <v>201</v>
      </c>
      <c r="R931" s="6" t="s">
        <v>183</v>
      </c>
      <c r="S931" s="2" t="s">
        <v>184</v>
      </c>
      <c r="T931" s="2" t="s">
        <v>184</v>
      </c>
      <c r="U931">
        <v>32</v>
      </c>
      <c r="V931">
        <v>3</v>
      </c>
      <c r="W931">
        <v>10</v>
      </c>
      <c r="X931" t="s">
        <v>183</v>
      </c>
      <c r="Y931" s="2" t="s">
        <v>184</v>
      </c>
      <c r="Z931" s="2" t="s">
        <v>184</v>
      </c>
      <c r="AA931" s="2" t="s">
        <v>184</v>
      </c>
      <c r="AB931">
        <v>10</v>
      </c>
      <c r="AC931">
        <v>4</v>
      </c>
      <c r="AD931">
        <v>0</v>
      </c>
      <c r="AE931" s="2" t="s">
        <v>183</v>
      </c>
      <c r="AF931" s="2" t="s">
        <v>183</v>
      </c>
      <c r="AG931" s="2" t="s">
        <v>184</v>
      </c>
      <c r="AH931" t="s">
        <v>88</v>
      </c>
      <c r="AI931" s="8" t="s">
        <v>183</v>
      </c>
      <c r="AJ931" s="9" t="s">
        <v>184</v>
      </c>
    </row>
    <row r="932" spans="1:36" x14ac:dyDescent="0.3">
      <c r="A932" s="2" t="s">
        <v>8</v>
      </c>
      <c r="B932">
        <v>131635</v>
      </c>
      <c r="C932">
        <v>931</v>
      </c>
      <c r="D932" t="s">
        <v>181</v>
      </c>
      <c r="E932" s="2" t="s">
        <v>183</v>
      </c>
      <c r="F932" s="2" t="s">
        <v>184</v>
      </c>
      <c r="G932" s="2" t="s">
        <v>184</v>
      </c>
      <c r="H932" s="2" t="s">
        <v>183</v>
      </c>
      <c r="I932" s="2" t="s">
        <v>16</v>
      </c>
      <c r="J932" s="2" t="s">
        <v>17</v>
      </c>
      <c r="K932" s="8" t="s">
        <v>183</v>
      </c>
      <c r="L932" s="2"/>
      <c r="M932" s="2" t="s">
        <v>61</v>
      </c>
      <c r="N932" t="s">
        <v>187</v>
      </c>
      <c r="O932" s="3" t="s">
        <v>188</v>
      </c>
      <c r="P932" s="130">
        <v>-0.98852307950071205</v>
      </c>
      <c r="Q932" s="130" t="s">
        <v>203</v>
      </c>
      <c r="R932" s="7" t="s">
        <v>183</v>
      </c>
      <c r="S932" s="2" t="s">
        <v>184</v>
      </c>
      <c r="T932" s="2" t="s">
        <v>183</v>
      </c>
      <c r="U932">
        <v>28</v>
      </c>
      <c r="V932">
        <v>14</v>
      </c>
      <c r="W932">
        <v>4</v>
      </c>
      <c r="X932" t="s">
        <v>183</v>
      </c>
      <c r="Y932" s="2" t="s">
        <v>184</v>
      </c>
      <c r="Z932" s="2" t="s">
        <v>183</v>
      </c>
      <c r="AA932" s="2" t="s">
        <v>184</v>
      </c>
      <c r="AB932">
        <v>5</v>
      </c>
      <c r="AC932">
        <v>5</v>
      </c>
      <c r="AD932">
        <v>0</v>
      </c>
      <c r="AE932" s="2" t="s">
        <v>184</v>
      </c>
      <c r="AF932" s="2" t="s">
        <v>184</v>
      </c>
      <c r="AG932" s="2" t="s">
        <v>185</v>
      </c>
      <c r="AH932" t="s">
        <v>87</v>
      </c>
      <c r="AI932" s="8" t="s">
        <v>183</v>
      </c>
      <c r="AJ932" s="9" t="s">
        <v>184</v>
      </c>
    </row>
    <row r="933" spans="1:36" hidden="1" x14ac:dyDescent="0.3">
      <c r="A933" s="3" t="s">
        <v>7</v>
      </c>
      <c r="B933">
        <v>131672</v>
      </c>
      <c r="C933">
        <v>932</v>
      </c>
      <c r="D933" t="s">
        <v>181</v>
      </c>
      <c r="E933" s="2" t="s">
        <v>184</v>
      </c>
      <c r="F933" s="2" t="s">
        <v>184</v>
      </c>
      <c r="G933" s="2" t="s">
        <v>183</v>
      </c>
      <c r="H933" s="3" t="s">
        <v>183</v>
      </c>
      <c r="I933" s="2" t="s">
        <v>16</v>
      </c>
      <c r="J933" s="2" t="s">
        <v>14</v>
      </c>
      <c r="K933" s="8" t="s">
        <v>183</v>
      </c>
      <c r="L933" s="2" t="s">
        <v>162</v>
      </c>
      <c r="M933" s="2" t="s">
        <v>60</v>
      </c>
      <c r="N933" t="s">
        <v>186</v>
      </c>
      <c r="O933" s="2" t="s">
        <v>188</v>
      </c>
      <c r="P933" s="128">
        <v>-3.9781129843241643</v>
      </c>
      <c r="Q933" s="128" t="s">
        <v>201</v>
      </c>
      <c r="R933" s="6" t="s">
        <v>183</v>
      </c>
      <c r="S933" s="2" t="s">
        <v>183</v>
      </c>
      <c r="T933" s="2" t="s">
        <v>183</v>
      </c>
      <c r="U933">
        <v>37</v>
      </c>
      <c r="V933">
        <v>12</v>
      </c>
      <c r="W933">
        <v>4</v>
      </c>
      <c r="X933" t="s">
        <v>184</v>
      </c>
      <c r="Y933" s="2" t="s">
        <v>184</v>
      </c>
      <c r="Z933" s="2" t="s">
        <v>183</v>
      </c>
      <c r="AA933" s="2" t="s">
        <v>183</v>
      </c>
      <c r="AB933">
        <v>8</v>
      </c>
      <c r="AC933">
        <v>2</v>
      </c>
      <c r="AD933">
        <v>0</v>
      </c>
      <c r="AE933" s="2" t="s">
        <v>183</v>
      </c>
      <c r="AF933" s="2" t="s">
        <v>183</v>
      </c>
      <c r="AG933" s="2" t="s">
        <v>185</v>
      </c>
      <c r="AH933" t="s">
        <v>85</v>
      </c>
      <c r="AI933" s="8" t="s">
        <v>183</v>
      </c>
      <c r="AJ933" s="1" t="s">
        <v>183</v>
      </c>
    </row>
    <row r="934" spans="1:36" x14ac:dyDescent="0.3">
      <c r="A934" s="3" t="s">
        <v>7</v>
      </c>
      <c r="B934">
        <v>131686</v>
      </c>
      <c r="C934">
        <v>933</v>
      </c>
      <c r="D934" t="s">
        <v>181</v>
      </c>
      <c r="E934" s="2" t="s">
        <v>183</v>
      </c>
      <c r="F934" s="2" t="s">
        <v>184</v>
      </c>
      <c r="G934" s="2" t="s">
        <v>184</v>
      </c>
      <c r="H934" s="3" t="s">
        <v>183</v>
      </c>
      <c r="I934" s="2" t="s">
        <v>16</v>
      </c>
      <c r="J934" s="2" t="s">
        <v>16</v>
      </c>
      <c r="K934" s="8" t="s">
        <v>183</v>
      </c>
      <c r="L934" s="2"/>
      <c r="M934" s="2" t="s">
        <v>60</v>
      </c>
      <c r="N934" t="s">
        <v>186</v>
      </c>
      <c r="O934" s="2" t="s">
        <v>189</v>
      </c>
      <c r="P934" s="128">
        <v>-1.4841376562577817</v>
      </c>
      <c r="Q934" s="128" t="s">
        <v>203</v>
      </c>
      <c r="R934" s="6" t="s">
        <v>183</v>
      </c>
      <c r="S934" s="2" t="s">
        <v>184</v>
      </c>
      <c r="T934" s="2" t="s">
        <v>183</v>
      </c>
      <c r="U934">
        <v>8</v>
      </c>
      <c r="V934">
        <v>33</v>
      </c>
      <c r="W934">
        <v>5</v>
      </c>
      <c r="X934" t="s">
        <v>184</v>
      </c>
      <c r="Y934" s="2" t="s">
        <v>184</v>
      </c>
      <c r="Z934" s="2" t="s">
        <v>184</v>
      </c>
      <c r="AA934" s="2" t="s">
        <v>184</v>
      </c>
      <c r="AB934">
        <v>5</v>
      </c>
      <c r="AC934">
        <v>0</v>
      </c>
      <c r="AD934">
        <v>0</v>
      </c>
      <c r="AE934" s="2" t="s">
        <v>184</v>
      </c>
      <c r="AF934" s="2" t="s">
        <v>184</v>
      </c>
      <c r="AG934" s="2" t="s">
        <v>183</v>
      </c>
      <c r="AH934" t="s">
        <v>87</v>
      </c>
      <c r="AI934" s="8" t="s">
        <v>183</v>
      </c>
      <c r="AJ934" s="1" t="s">
        <v>184</v>
      </c>
    </row>
    <row r="935" spans="1:36" hidden="1" x14ac:dyDescent="0.3">
      <c r="A935" s="3" t="s">
        <v>7</v>
      </c>
      <c r="B935">
        <v>131697</v>
      </c>
      <c r="C935">
        <v>934</v>
      </c>
      <c r="D935" t="s">
        <v>182</v>
      </c>
      <c r="E935" s="2" t="s">
        <v>183</v>
      </c>
      <c r="F935" s="2" t="s">
        <v>184</v>
      </c>
      <c r="G935" s="2" t="s">
        <v>184</v>
      </c>
      <c r="H935" s="3" t="s">
        <v>183</v>
      </c>
      <c r="I935" s="2" t="s">
        <v>16</v>
      </c>
      <c r="J935" s="2" t="s">
        <v>16</v>
      </c>
      <c r="K935" s="8" t="s">
        <v>183</v>
      </c>
      <c r="L935" s="2" t="s">
        <v>60</v>
      </c>
      <c r="M935" s="2"/>
      <c r="N935" t="s">
        <v>186</v>
      </c>
      <c r="O935" s="2" t="s">
        <v>188</v>
      </c>
      <c r="P935" s="128">
        <v>-0.18203458657144855</v>
      </c>
      <c r="Q935" s="128" t="s">
        <v>201</v>
      </c>
      <c r="R935" s="7" t="s">
        <v>183</v>
      </c>
      <c r="S935" s="2" t="s">
        <v>184</v>
      </c>
      <c r="T935" s="2" t="s">
        <v>184</v>
      </c>
      <c r="U935">
        <v>33</v>
      </c>
      <c r="V935">
        <v>0</v>
      </c>
      <c r="W935">
        <v>28</v>
      </c>
      <c r="X935" t="s">
        <v>184</v>
      </c>
      <c r="Y935" s="2" t="s">
        <v>184</v>
      </c>
      <c r="Z935" s="2" t="s">
        <v>184</v>
      </c>
      <c r="AA935" s="2" t="s">
        <v>184</v>
      </c>
      <c r="AB935">
        <v>13</v>
      </c>
      <c r="AC935">
        <v>10</v>
      </c>
      <c r="AD935">
        <v>3</v>
      </c>
      <c r="AE935" s="2" t="s">
        <v>184</v>
      </c>
      <c r="AF935" s="2" t="s">
        <v>184</v>
      </c>
      <c r="AG935" s="2" t="s">
        <v>185</v>
      </c>
      <c r="AH935" t="s">
        <v>85</v>
      </c>
      <c r="AI935" s="8" t="s">
        <v>183</v>
      </c>
      <c r="AJ935" s="9" t="s">
        <v>183</v>
      </c>
    </row>
    <row r="936" spans="1:36" x14ac:dyDescent="0.3">
      <c r="A936" s="3" t="s">
        <v>7</v>
      </c>
      <c r="B936">
        <v>131705</v>
      </c>
      <c r="C936">
        <v>935</v>
      </c>
      <c r="D936" t="s">
        <v>182</v>
      </c>
      <c r="E936" s="2" t="s">
        <v>184</v>
      </c>
      <c r="F936" s="2" t="s">
        <v>184</v>
      </c>
      <c r="G936" s="2" t="s">
        <v>184</v>
      </c>
      <c r="H936" s="3" t="s">
        <v>183</v>
      </c>
      <c r="I936" s="2" t="s">
        <v>17</v>
      </c>
      <c r="J936" s="2" t="s">
        <v>16</v>
      </c>
      <c r="K936" s="8" t="s">
        <v>183</v>
      </c>
      <c r="L936" s="2" t="s">
        <v>60</v>
      </c>
      <c r="M936" s="2"/>
      <c r="N936" t="s">
        <v>186</v>
      </c>
      <c r="O936" s="2" t="s">
        <v>188</v>
      </c>
      <c r="P936" s="128">
        <v>0.77138849929873776</v>
      </c>
      <c r="Q936" s="128" t="s">
        <v>203</v>
      </c>
      <c r="R936" s="7" t="s">
        <v>185</v>
      </c>
      <c r="S936" s="2" t="s">
        <v>184</v>
      </c>
      <c r="T936" s="2" t="s">
        <v>184</v>
      </c>
      <c r="U936">
        <v>29</v>
      </c>
      <c r="V936">
        <v>21</v>
      </c>
      <c r="W936">
        <v>9</v>
      </c>
      <c r="X936" t="s">
        <v>184</v>
      </c>
      <c r="Y936" s="2" t="s">
        <v>184</v>
      </c>
      <c r="Z936" s="2" t="s">
        <v>184</v>
      </c>
      <c r="AA936" s="2" t="s">
        <v>184</v>
      </c>
      <c r="AB936">
        <v>6</v>
      </c>
      <c r="AC936">
        <v>0</v>
      </c>
      <c r="AD936">
        <v>0</v>
      </c>
      <c r="AE936" s="2" t="s">
        <v>184</v>
      </c>
      <c r="AF936" s="2" t="s">
        <v>184</v>
      </c>
      <c r="AG936" s="2" t="s">
        <v>183</v>
      </c>
      <c r="AH936" t="s">
        <v>85</v>
      </c>
      <c r="AI936" s="8" t="s">
        <v>183</v>
      </c>
      <c r="AJ936" s="9" t="s">
        <v>183</v>
      </c>
    </row>
    <row r="937" spans="1:36" x14ac:dyDescent="0.3">
      <c r="A937" s="3" t="s">
        <v>7</v>
      </c>
      <c r="B937">
        <v>131719</v>
      </c>
      <c r="C937">
        <v>936</v>
      </c>
      <c r="D937" t="s">
        <v>181</v>
      </c>
      <c r="E937" s="2" t="s">
        <v>184</v>
      </c>
      <c r="F937" s="2" t="s">
        <v>184</v>
      </c>
      <c r="G937" s="2" t="s">
        <v>184</v>
      </c>
      <c r="H937" s="3" t="s">
        <v>183</v>
      </c>
      <c r="I937" s="2" t="s">
        <v>16</v>
      </c>
      <c r="J937" s="2" t="s">
        <v>12</v>
      </c>
      <c r="K937" s="8" t="s">
        <v>184</v>
      </c>
      <c r="L937" s="2" t="s">
        <v>61</v>
      </c>
      <c r="M937" s="2"/>
      <c r="N937" t="s">
        <v>186</v>
      </c>
      <c r="O937" s="3" t="s">
        <v>188</v>
      </c>
      <c r="P937" s="130">
        <v>-0.62491689934849082</v>
      </c>
      <c r="Q937" s="130" t="s">
        <v>203</v>
      </c>
      <c r="R937" s="7" t="s">
        <v>183</v>
      </c>
      <c r="S937" s="2" t="s">
        <v>184</v>
      </c>
      <c r="T937" s="2" t="s">
        <v>184</v>
      </c>
      <c r="U937">
        <v>58</v>
      </c>
      <c r="V937">
        <v>0</v>
      </c>
      <c r="W937">
        <v>36</v>
      </c>
      <c r="X937" t="s">
        <v>183</v>
      </c>
      <c r="Y937" s="2" t="s">
        <v>184</v>
      </c>
      <c r="Z937" s="2" t="s">
        <v>184</v>
      </c>
      <c r="AA937" s="2" t="s">
        <v>184</v>
      </c>
      <c r="AB937">
        <v>4</v>
      </c>
      <c r="AC937">
        <v>0</v>
      </c>
      <c r="AD937">
        <v>0</v>
      </c>
      <c r="AE937" s="2" t="s">
        <v>184</v>
      </c>
      <c r="AF937" s="2" t="s">
        <v>184</v>
      </c>
      <c r="AG937" s="2" t="s">
        <v>185</v>
      </c>
      <c r="AH937" t="s">
        <v>85</v>
      </c>
      <c r="AI937" s="8" t="s">
        <v>183</v>
      </c>
      <c r="AJ937" s="1" t="s">
        <v>184</v>
      </c>
    </row>
    <row r="938" spans="1:36" hidden="1" x14ac:dyDescent="0.3">
      <c r="A938" s="3" t="s">
        <v>7</v>
      </c>
      <c r="B938">
        <v>131730</v>
      </c>
      <c r="C938">
        <v>937</v>
      </c>
      <c r="D938" t="s">
        <v>182</v>
      </c>
      <c r="E938" s="2" t="s">
        <v>184</v>
      </c>
      <c r="F938" s="2" t="s">
        <v>184</v>
      </c>
      <c r="G938" s="2" t="s">
        <v>184</v>
      </c>
      <c r="H938" s="3" t="s">
        <v>183</v>
      </c>
      <c r="I938" s="2" t="s">
        <v>16</v>
      </c>
      <c r="J938" s="2" t="s">
        <v>16</v>
      </c>
      <c r="K938" s="8" t="s">
        <v>183</v>
      </c>
      <c r="L938" s="2" t="s">
        <v>60</v>
      </c>
      <c r="M938" s="2"/>
      <c r="N938" t="s">
        <v>186</v>
      </c>
      <c r="O938" s="2" t="s">
        <v>188</v>
      </c>
      <c r="P938" s="128">
        <v>-1.090543836992395</v>
      </c>
      <c r="Q938" s="128" t="s">
        <v>201</v>
      </c>
      <c r="R938" s="7" t="s">
        <v>185</v>
      </c>
      <c r="S938" s="2" t="s">
        <v>184</v>
      </c>
      <c r="T938" s="2" t="s">
        <v>184</v>
      </c>
      <c r="U938">
        <v>27</v>
      </c>
      <c r="V938">
        <v>7</v>
      </c>
      <c r="W938">
        <v>49</v>
      </c>
      <c r="X938" t="s">
        <v>183</v>
      </c>
      <c r="Y938" s="2" t="s">
        <v>184</v>
      </c>
      <c r="Z938" s="2" t="s">
        <v>184</v>
      </c>
      <c r="AA938" s="2" t="s">
        <v>184</v>
      </c>
      <c r="AB938">
        <v>27</v>
      </c>
      <c r="AC938">
        <v>13</v>
      </c>
      <c r="AD938">
        <v>5</v>
      </c>
      <c r="AE938" s="2" t="s">
        <v>183</v>
      </c>
      <c r="AF938" s="2" t="s">
        <v>184</v>
      </c>
      <c r="AG938" s="2" t="s">
        <v>184</v>
      </c>
      <c r="AH938" t="s">
        <v>85</v>
      </c>
      <c r="AI938" s="8" t="s">
        <v>183</v>
      </c>
      <c r="AJ938" s="9" t="s">
        <v>183</v>
      </c>
    </row>
    <row r="939" spans="1:36" x14ac:dyDescent="0.3">
      <c r="A939" s="3" t="s">
        <v>7</v>
      </c>
      <c r="B939">
        <v>131757</v>
      </c>
      <c r="C939">
        <v>938</v>
      </c>
      <c r="D939" t="s">
        <v>181</v>
      </c>
      <c r="E939" s="2" t="s">
        <v>184</v>
      </c>
      <c r="F939" s="2" t="s">
        <v>184</v>
      </c>
      <c r="G939" s="2" t="s">
        <v>184</v>
      </c>
      <c r="H939" s="3" t="s">
        <v>183</v>
      </c>
      <c r="I939" s="2" t="s">
        <v>16</v>
      </c>
      <c r="J939" s="2" t="s">
        <v>13</v>
      </c>
      <c r="K939" s="8" t="s">
        <v>183</v>
      </c>
      <c r="L939" s="2" t="s">
        <v>60</v>
      </c>
      <c r="M939" s="2"/>
      <c r="N939" t="s">
        <v>186</v>
      </c>
      <c r="O939" s="3" t="s">
        <v>189</v>
      </c>
      <c r="P939" s="130">
        <v>-0.6929697105174919</v>
      </c>
      <c r="Q939" s="130" t="s">
        <v>203</v>
      </c>
      <c r="R939" s="6" t="s">
        <v>185</v>
      </c>
      <c r="S939" s="2" t="s">
        <v>184</v>
      </c>
      <c r="T939" s="2" t="s">
        <v>184</v>
      </c>
      <c r="U939">
        <v>33</v>
      </c>
      <c r="V939">
        <v>29</v>
      </c>
      <c r="W939">
        <v>20</v>
      </c>
      <c r="X939" t="s">
        <v>183</v>
      </c>
      <c r="Y939" s="2" t="s">
        <v>184</v>
      </c>
      <c r="Z939" s="2" t="s">
        <v>184</v>
      </c>
      <c r="AA939" s="2" t="s">
        <v>184</v>
      </c>
      <c r="AB939">
        <v>10</v>
      </c>
      <c r="AC939">
        <v>0</v>
      </c>
      <c r="AD939">
        <v>0</v>
      </c>
      <c r="AE939" s="2" t="s">
        <v>184</v>
      </c>
      <c r="AF939" s="2" t="s">
        <v>184</v>
      </c>
      <c r="AG939" s="2" t="s">
        <v>183</v>
      </c>
      <c r="AH939" t="s">
        <v>87</v>
      </c>
      <c r="AI939" s="8" t="s">
        <v>183</v>
      </c>
      <c r="AJ939" s="1" t="s">
        <v>183</v>
      </c>
    </row>
    <row r="940" spans="1:36" x14ac:dyDescent="0.3">
      <c r="A940" s="3" t="s">
        <v>7</v>
      </c>
      <c r="B940">
        <v>131777</v>
      </c>
      <c r="C940">
        <v>939</v>
      </c>
      <c r="D940" t="s">
        <v>182</v>
      </c>
      <c r="E940" s="2" t="s">
        <v>184</v>
      </c>
      <c r="F940" s="2" t="s">
        <v>184</v>
      </c>
      <c r="G940" s="2" t="s">
        <v>184</v>
      </c>
      <c r="H940" s="2" t="s">
        <v>184</v>
      </c>
      <c r="I940" s="2" t="s">
        <v>17</v>
      </c>
      <c r="J940" s="2" t="s">
        <v>13</v>
      </c>
      <c r="K940" s="8" t="s">
        <v>183</v>
      </c>
      <c r="L940" s="2" t="s">
        <v>61</v>
      </c>
      <c r="M940" s="2"/>
      <c r="N940" t="s">
        <v>187</v>
      </c>
      <c r="O940" s="2" t="s">
        <v>189</v>
      </c>
      <c r="P940" s="128">
        <v>-0.24396619325607735</v>
      </c>
      <c r="Q940" s="128" t="s">
        <v>203</v>
      </c>
      <c r="R940" s="7" t="s">
        <v>183</v>
      </c>
      <c r="S940" s="2" t="s">
        <v>184</v>
      </c>
      <c r="T940" s="2" t="s">
        <v>184</v>
      </c>
      <c r="U940">
        <v>0</v>
      </c>
      <c r="V940">
        <v>0</v>
      </c>
      <c r="W940">
        <v>2</v>
      </c>
      <c r="X940" t="s">
        <v>183</v>
      </c>
      <c r="Y940" s="2" t="s">
        <v>183</v>
      </c>
      <c r="Z940" s="2" t="s">
        <v>184</v>
      </c>
      <c r="AA940" s="2" t="s">
        <v>184</v>
      </c>
      <c r="AB940">
        <v>0</v>
      </c>
      <c r="AC940">
        <v>0</v>
      </c>
      <c r="AD940">
        <v>0</v>
      </c>
      <c r="AE940" s="2" t="s">
        <v>184</v>
      </c>
      <c r="AF940" s="2" t="s">
        <v>185</v>
      </c>
      <c r="AG940" s="2" t="s">
        <v>185</v>
      </c>
      <c r="AH940" t="s">
        <v>86</v>
      </c>
      <c r="AI940" t="s">
        <v>184</v>
      </c>
      <c r="AJ940" s="1" t="s">
        <v>184</v>
      </c>
    </row>
    <row r="941" spans="1:36" hidden="1" x14ac:dyDescent="0.3">
      <c r="A941" s="3" t="s">
        <v>7</v>
      </c>
      <c r="B941">
        <v>131779</v>
      </c>
      <c r="C941">
        <v>940</v>
      </c>
      <c r="D941" t="s">
        <v>181</v>
      </c>
      <c r="E941" s="2" t="s">
        <v>184</v>
      </c>
      <c r="F941" s="2" t="s">
        <v>184</v>
      </c>
      <c r="G941" s="2" t="s">
        <v>184</v>
      </c>
      <c r="H941" s="3" t="s">
        <v>183</v>
      </c>
      <c r="I941" s="2" t="s">
        <v>16</v>
      </c>
      <c r="J941" s="2" t="s">
        <v>13</v>
      </c>
      <c r="K941" s="8" t="s">
        <v>183</v>
      </c>
      <c r="L941" s="2"/>
      <c r="M941" s="2" t="s">
        <v>60</v>
      </c>
      <c r="N941" t="s">
        <v>187</v>
      </c>
      <c r="O941" s="2" t="s">
        <v>189</v>
      </c>
      <c r="P941" s="128">
        <v>-0.27265202784945713</v>
      </c>
      <c r="Q941" s="128" t="s">
        <v>201</v>
      </c>
      <c r="R941" s="6" t="s">
        <v>183</v>
      </c>
      <c r="S941" s="2" t="s">
        <v>184</v>
      </c>
      <c r="T941" s="2" t="s">
        <v>183</v>
      </c>
      <c r="U941">
        <v>9</v>
      </c>
      <c r="V941">
        <v>17</v>
      </c>
      <c r="W941">
        <v>0</v>
      </c>
      <c r="X941" t="s">
        <v>183</v>
      </c>
      <c r="Y941" s="2" t="s">
        <v>184</v>
      </c>
      <c r="Z941" s="2" t="s">
        <v>183</v>
      </c>
      <c r="AA941" s="2" t="s">
        <v>183</v>
      </c>
      <c r="AB941">
        <v>4</v>
      </c>
      <c r="AC941">
        <v>0</v>
      </c>
      <c r="AD941">
        <v>0</v>
      </c>
      <c r="AE941" s="2" t="s">
        <v>183</v>
      </c>
      <c r="AF941" s="2" t="s">
        <v>184</v>
      </c>
      <c r="AG941" s="2" t="s">
        <v>184</v>
      </c>
      <c r="AH941" t="s">
        <v>85</v>
      </c>
      <c r="AI941" s="8" t="s">
        <v>183</v>
      </c>
      <c r="AJ941" s="9" t="s">
        <v>183</v>
      </c>
    </row>
    <row r="942" spans="1:36" x14ac:dyDescent="0.3">
      <c r="A942" s="3" t="s">
        <v>7</v>
      </c>
      <c r="B942">
        <v>131787</v>
      </c>
      <c r="C942">
        <v>941</v>
      </c>
      <c r="D942" t="s">
        <v>182</v>
      </c>
      <c r="E942" s="2" t="s">
        <v>184</v>
      </c>
      <c r="F942" s="2" t="s">
        <v>184</v>
      </c>
      <c r="G942" s="2" t="s">
        <v>184</v>
      </c>
      <c r="H942" s="3" t="s">
        <v>183</v>
      </c>
      <c r="I942" s="2" t="s">
        <v>15</v>
      </c>
      <c r="J942" s="2" t="s">
        <v>13</v>
      </c>
      <c r="K942" s="8" t="s">
        <v>183</v>
      </c>
      <c r="L942" s="2" t="s">
        <v>60</v>
      </c>
      <c r="M942" s="2"/>
      <c r="N942" t="s">
        <v>186</v>
      </c>
      <c r="O942" s="3" t="s">
        <v>189</v>
      </c>
      <c r="P942" s="130">
        <v>-1.0887012352571708</v>
      </c>
      <c r="Q942" s="130" t="s">
        <v>203</v>
      </c>
      <c r="R942" s="7" t="s">
        <v>185</v>
      </c>
      <c r="S942" s="2" t="s">
        <v>184</v>
      </c>
      <c r="T942" s="2" t="s">
        <v>184</v>
      </c>
      <c r="U942">
        <v>0</v>
      </c>
      <c r="V942">
        <v>0</v>
      </c>
      <c r="W942">
        <v>28</v>
      </c>
      <c r="X942" t="s">
        <v>184</v>
      </c>
      <c r="Y942" s="2" t="s">
        <v>184</v>
      </c>
      <c r="Z942" s="2" t="s">
        <v>183</v>
      </c>
      <c r="AA942" s="2" t="s">
        <v>184</v>
      </c>
      <c r="AB942">
        <v>17</v>
      </c>
      <c r="AC942">
        <v>0</v>
      </c>
      <c r="AD942">
        <v>0</v>
      </c>
      <c r="AE942" s="2" t="s">
        <v>184</v>
      </c>
      <c r="AF942" s="2" t="s">
        <v>184</v>
      </c>
      <c r="AG942" s="2" t="s">
        <v>185</v>
      </c>
      <c r="AH942" t="s">
        <v>85</v>
      </c>
      <c r="AI942" t="s">
        <v>183</v>
      </c>
      <c r="AJ942" s="1" t="s">
        <v>183</v>
      </c>
    </row>
    <row r="943" spans="1:36" x14ac:dyDescent="0.3">
      <c r="A943" s="3" t="s">
        <v>7</v>
      </c>
      <c r="B943">
        <v>131888</v>
      </c>
      <c r="C943">
        <v>942</v>
      </c>
      <c r="D943" t="s">
        <v>181</v>
      </c>
      <c r="E943" s="2" t="s">
        <v>184</v>
      </c>
      <c r="F943" s="2" t="s">
        <v>184</v>
      </c>
      <c r="G943" s="2" t="s">
        <v>184</v>
      </c>
      <c r="H943" s="3" t="s">
        <v>183</v>
      </c>
      <c r="I943" s="2" t="s">
        <v>15</v>
      </c>
      <c r="J943" s="2" t="s">
        <v>16</v>
      </c>
      <c r="K943" s="8" t="s">
        <v>184</v>
      </c>
      <c r="L943" s="2"/>
      <c r="M943" s="2" t="s">
        <v>60</v>
      </c>
      <c r="N943" t="s">
        <v>186</v>
      </c>
      <c r="O943" s="2" t="s">
        <v>188</v>
      </c>
      <c r="P943" s="128">
        <v>-1.4343343792021515</v>
      </c>
      <c r="Q943" s="128" t="s">
        <v>203</v>
      </c>
      <c r="R943" s="7" t="s">
        <v>184</v>
      </c>
      <c r="S943" s="2" t="s">
        <v>184</v>
      </c>
      <c r="T943" s="2" t="s">
        <v>184</v>
      </c>
      <c r="U943">
        <v>43</v>
      </c>
      <c r="V943">
        <v>14</v>
      </c>
      <c r="W943">
        <v>5</v>
      </c>
      <c r="X943" t="s">
        <v>184</v>
      </c>
      <c r="Y943" s="2" t="s">
        <v>184</v>
      </c>
      <c r="Z943" s="2" t="s">
        <v>184</v>
      </c>
      <c r="AA943" s="2" t="s">
        <v>184</v>
      </c>
      <c r="AB943">
        <v>6</v>
      </c>
      <c r="AC943">
        <v>4</v>
      </c>
      <c r="AD943">
        <v>0</v>
      </c>
      <c r="AE943" s="2" t="s">
        <v>184</v>
      </c>
      <c r="AF943" s="2" t="s">
        <v>184</v>
      </c>
      <c r="AG943" s="2" t="s">
        <v>184</v>
      </c>
      <c r="AH943" t="s">
        <v>85</v>
      </c>
      <c r="AI943" s="8" t="s">
        <v>183</v>
      </c>
      <c r="AJ943" s="1" t="s">
        <v>183</v>
      </c>
    </row>
    <row r="944" spans="1:36" x14ac:dyDescent="0.3">
      <c r="A944" s="2" t="s">
        <v>8</v>
      </c>
      <c r="B944">
        <v>131904</v>
      </c>
      <c r="C944">
        <v>943</v>
      </c>
      <c r="D944" t="s">
        <v>181</v>
      </c>
      <c r="E944" s="2" t="s">
        <v>183</v>
      </c>
      <c r="F944" s="2" t="s">
        <v>184</v>
      </c>
      <c r="G944" s="2" t="s">
        <v>183</v>
      </c>
      <c r="H944" s="3" t="s">
        <v>183</v>
      </c>
      <c r="I944" s="2" t="s">
        <v>15</v>
      </c>
      <c r="J944" s="2" t="s">
        <v>14</v>
      </c>
      <c r="K944" s="8" t="s">
        <v>183</v>
      </c>
      <c r="L944" s="2" t="s">
        <v>60</v>
      </c>
      <c r="M944" s="2"/>
      <c r="N944" t="s">
        <v>186</v>
      </c>
      <c r="O944" s="3" t="s">
        <v>189</v>
      </c>
      <c r="P944" s="130">
        <v>0.93029265456424826</v>
      </c>
      <c r="Q944" s="130" t="s">
        <v>203</v>
      </c>
      <c r="R944" s="7" t="s">
        <v>183</v>
      </c>
      <c r="S944" s="2" t="s">
        <v>184</v>
      </c>
      <c r="T944" s="2" t="s">
        <v>184</v>
      </c>
      <c r="U944">
        <v>67</v>
      </c>
      <c r="V944">
        <v>3</v>
      </c>
      <c r="W944">
        <v>50</v>
      </c>
      <c r="X944" t="s">
        <v>184</v>
      </c>
      <c r="Y944" s="2" t="s">
        <v>184</v>
      </c>
      <c r="Z944" s="2" t="s">
        <v>184</v>
      </c>
      <c r="AA944" s="2" t="s">
        <v>184</v>
      </c>
      <c r="AB944">
        <v>17</v>
      </c>
      <c r="AC944">
        <v>3</v>
      </c>
      <c r="AD944">
        <v>1</v>
      </c>
      <c r="AE944" s="2" t="s">
        <v>184</v>
      </c>
      <c r="AF944" s="2" t="s">
        <v>184</v>
      </c>
      <c r="AG944" s="2" t="s">
        <v>184</v>
      </c>
      <c r="AH944" t="s">
        <v>87</v>
      </c>
      <c r="AI944" s="8" t="s">
        <v>183</v>
      </c>
      <c r="AJ944" s="1" t="s">
        <v>183</v>
      </c>
    </row>
    <row r="945" spans="1:36" x14ac:dyDescent="0.3">
      <c r="A945" s="3" t="s">
        <v>7</v>
      </c>
      <c r="B945">
        <v>131911</v>
      </c>
      <c r="C945">
        <v>944</v>
      </c>
      <c r="D945" t="s">
        <v>182</v>
      </c>
      <c r="E945" s="2" t="s">
        <v>184</v>
      </c>
      <c r="F945" s="2" t="s">
        <v>184</v>
      </c>
      <c r="G945" s="2" t="s">
        <v>184</v>
      </c>
      <c r="H945" s="3" t="s">
        <v>183</v>
      </c>
      <c r="I945" s="2" t="s">
        <v>12</v>
      </c>
      <c r="J945" s="2" t="s">
        <v>16</v>
      </c>
      <c r="K945" s="8" t="s">
        <v>183</v>
      </c>
      <c r="L945" s="2" t="s">
        <v>162</v>
      </c>
      <c r="M945" s="2" t="s">
        <v>60</v>
      </c>
      <c r="N945" t="s">
        <v>186</v>
      </c>
      <c r="O945" s="2" t="s">
        <v>188</v>
      </c>
      <c r="P945" s="128">
        <v>-4.2363433667781498</v>
      </c>
      <c r="Q945" s="128" t="s">
        <v>203</v>
      </c>
      <c r="R945" s="6" t="s">
        <v>183</v>
      </c>
      <c r="S945" s="2" t="s">
        <v>184</v>
      </c>
      <c r="T945" s="2" t="s">
        <v>184</v>
      </c>
      <c r="U945">
        <v>0</v>
      </c>
      <c r="V945">
        <v>0</v>
      </c>
      <c r="W945">
        <v>0</v>
      </c>
      <c r="X945" t="s">
        <v>184</v>
      </c>
      <c r="Y945" s="2" t="s">
        <v>184</v>
      </c>
      <c r="Z945" s="2" t="s">
        <v>184</v>
      </c>
      <c r="AA945" s="2" t="s">
        <v>184</v>
      </c>
      <c r="AB945">
        <v>0</v>
      </c>
      <c r="AC945">
        <v>0</v>
      </c>
      <c r="AD945">
        <v>0</v>
      </c>
      <c r="AE945" s="2" t="s">
        <v>184</v>
      </c>
      <c r="AF945" s="2" t="s">
        <v>184</v>
      </c>
      <c r="AG945" s="2" t="s">
        <v>184</v>
      </c>
      <c r="AH945" t="s">
        <v>85</v>
      </c>
      <c r="AI945" t="s">
        <v>183</v>
      </c>
      <c r="AJ945" s="1" t="s">
        <v>184</v>
      </c>
    </row>
    <row r="946" spans="1:36" x14ac:dyDescent="0.3">
      <c r="A946" s="3" t="s">
        <v>7</v>
      </c>
      <c r="B946">
        <v>131922</v>
      </c>
      <c r="C946">
        <v>945</v>
      </c>
      <c r="D946" t="s">
        <v>182</v>
      </c>
      <c r="E946" s="2" t="s">
        <v>183</v>
      </c>
      <c r="F946" s="2" t="s">
        <v>184</v>
      </c>
      <c r="G946" s="2" t="s">
        <v>184</v>
      </c>
      <c r="H946" s="3" t="s">
        <v>184</v>
      </c>
      <c r="I946" s="2" t="s">
        <v>12</v>
      </c>
      <c r="J946" s="2" t="s">
        <v>16</v>
      </c>
      <c r="K946" s="8" t="s">
        <v>183</v>
      </c>
      <c r="L946" s="2" t="s">
        <v>162</v>
      </c>
      <c r="M946" s="2" t="s">
        <v>60</v>
      </c>
      <c r="N946" t="s">
        <v>187</v>
      </c>
      <c r="O946" s="2" t="s">
        <v>188</v>
      </c>
      <c r="P946" s="128">
        <v>-2.0758851343558988</v>
      </c>
      <c r="Q946" s="128" t="s">
        <v>203</v>
      </c>
      <c r="R946" s="6" t="s">
        <v>183</v>
      </c>
      <c r="S946" s="2" t="s">
        <v>184</v>
      </c>
      <c r="T946" s="2" t="s">
        <v>184</v>
      </c>
      <c r="U946">
        <v>31</v>
      </c>
      <c r="V946">
        <v>22</v>
      </c>
      <c r="W946">
        <v>2</v>
      </c>
      <c r="X946" t="s">
        <v>184</v>
      </c>
      <c r="Y946" s="2" t="s">
        <v>184</v>
      </c>
      <c r="Z946" s="2" t="s">
        <v>183</v>
      </c>
      <c r="AA946" s="2" t="s">
        <v>184</v>
      </c>
      <c r="AB946">
        <v>3</v>
      </c>
      <c r="AC946">
        <v>1</v>
      </c>
      <c r="AD946">
        <v>0</v>
      </c>
      <c r="AE946" s="2" t="s">
        <v>184</v>
      </c>
      <c r="AF946" s="2" t="s">
        <v>184</v>
      </c>
      <c r="AG946" s="2" t="s">
        <v>183</v>
      </c>
      <c r="AH946" t="s">
        <v>87</v>
      </c>
      <c r="AI946" s="8" t="s">
        <v>183</v>
      </c>
      <c r="AJ946" s="1" t="s">
        <v>183</v>
      </c>
    </row>
    <row r="947" spans="1:36" x14ac:dyDescent="0.3">
      <c r="A947" s="3" t="s">
        <v>7</v>
      </c>
      <c r="B947">
        <v>131924</v>
      </c>
      <c r="C947">
        <v>946</v>
      </c>
      <c r="D947" t="s">
        <v>182</v>
      </c>
      <c r="E947" s="2" t="s">
        <v>184</v>
      </c>
      <c r="F947" s="2" t="s">
        <v>184</v>
      </c>
      <c r="G947" s="2" t="s">
        <v>184</v>
      </c>
      <c r="H947" s="3" t="s">
        <v>183</v>
      </c>
      <c r="I947" s="2" t="s">
        <v>12</v>
      </c>
      <c r="J947" s="2" t="s">
        <v>16</v>
      </c>
      <c r="K947" s="8" t="s">
        <v>184</v>
      </c>
      <c r="L947" s="2"/>
      <c r="M947" s="2" t="s">
        <v>60</v>
      </c>
      <c r="N947" t="s">
        <v>186</v>
      </c>
      <c r="O947" s="2" t="s">
        <v>188</v>
      </c>
      <c r="P947" s="128">
        <v>-1.2532195440741167</v>
      </c>
      <c r="Q947" s="128" t="s">
        <v>203</v>
      </c>
      <c r="R947" s="7" t="s">
        <v>185</v>
      </c>
      <c r="S947" s="2" t="s">
        <v>184</v>
      </c>
      <c r="T947" s="2" t="s">
        <v>184</v>
      </c>
      <c r="U947">
        <v>31</v>
      </c>
      <c r="V947">
        <v>22</v>
      </c>
      <c r="W947">
        <v>2</v>
      </c>
      <c r="X947" t="s">
        <v>183</v>
      </c>
      <c r="Y947" s="2" t="s">
        <v>184</v>
      </c>
      <c r="Z947" s="2" t="s">
        <v>184</v>
      </c>
      <c r="AA947" s="2" t="s">
        <v>184</v>
      </c>
      <c r="AB947">
        <v>1</v>
      </c>
      <c r="AC947">
        <v>3</v>
      </c>
      <c r="AD947">
        <v>0</v>
      </c>
      <c r="AE947" s="2" t="s">
        <v>184</v>
      </c>
      <c r="AF947" s="2" t="s">
        <v>184</v>
      </c>
      <c r="AG947" s="2" t="s">
        <v>183</v>
      </c>
      <c r="AH947" t="s">
        <v>86</v>
      </c>
      <c r="AI947" s="8" t="s">
        <v>183</v>
      </c>
      <c r="AJ947" s="1" t="s">
        <v>183</v>
      </c>
    </row>
    <row r="948" spans="1:36" x14ac:dyDescent="0.3">
      <c r="A948" s="3" t="s">
        <v>7</v>
      </c>
      <c r="B948">
        <v>131929</v>
      </c>
      <c r="C948">
        <v>947</v>
      </c>
      <c r="D948" t="s">
        <v>181</v>
      </c>
      <c r="E948" s="2" t="s">
        <v>184</v>
      </c>
      <c r="F948" s="2" t="s">
        <v>184</v>
      </c>
      <c r="G948" s="2" t="s">
        <v>183</v>
      </c>
      <c r="H948" s="3" t="s">
        <v>183</v>
      </c>
      <c r="I948" s="2" t="s">
        <v>12</v>
      </c>
      <c r="J948" s="2" t="s">
        <v>16</v>
      </c>
      <c r="K948" s="8" t="s">
        <v>183</v>
      </c>
      <c r="L948" s="2" t="s">
        <v>162</v>
      </c>
      <c r="M948" s="2" t="s">
        <v>60</v>
      </c>
      <c r="N948" t="s">
        <v>187</v>
      </c>
      <c r="O948" s="2" t="s">
        <v>188</v>
      </c>
      <c r="P948" s="128">
        <v>-2.8294809045764708</v>
      </c>
      <c r="Q948" s="128" t="s">
        <v>203</v>
      </c>
      <c r="R948" s="6" t="s">
        <v>183</v>
      </c>
      <c r="S948" s="2" t="s">
        <v>184</v>
      </c>
      <c r="T948" s="2" t="s">
        <v>184</v>
      </c>
      <c r="U948">
        <v>38</v>
      </c>
      <c r="V948">
        <v>0</v>
      </c>
      <c r="W948">
        <v>3</v>
      </c>
      <c r="X948" t="s">
        <v>184</v>
      </c>
      <c r="Y948" s="2" t="s">
        <v>184</v>
      </c>
      <c r="Z948" s="2" t="s">
        <v>184</v>
      </c>
      <c r="AA948" s="2" t="s">
        <v>183</v>
      </c>
      <c r="AB948">
        <v>1</v>
      </c>
      <c r="AC948">
        <v>1</v>
      </c>
      <c r="AD948">
        <v>0</v>
      </c>
      <c r="AE948" s="2" t="s">
        <v>184</v>
      </c>
      <c r="AF948" s="2" t="s">
        <v>183</v>
      </c>
      <c r="AG948" s="2" t="s">
        <v>185</v>
      </c>
      <c r="AH948" t="s">
        <v>85</v>
      </c>
      <c r="AI948" s="8" t="s">
        <v>184</v>
      </c>
      <c r="AJ948" s="9" t="s">
        <v>184</v>
      </c>
    </row>
    <row r="949" spans="1:36" x14ac:dyDescent="0.3">
      <c r="A949" s="3" t="s">
        <v>7</v>
      </c>
      <c r="B949">
        <v>131937</v>
      </c>
      <c r="C949">
        <v>948</v>
      </c>
      <c r="D949" t="s">
        <v>181</v>
      </c>
      <c r="E949" s="2" t="s">
        <v>184</v>
      </c>
      <c r="F949" s="2" t="s">
        <v>184</v>
      </c>
      <c r="G949" s="2" t="s">
        <v>184</v>
      </c>
      <c r="H949" s="3" t="s">
        <v>183</v>
      </c>
      <c r="I949" s="2" t="s">
        <v>17</v>
      </c>
      <c r="J949" s="2" t="s">
        <v>16</v>
      </c>
      <c r="K949" s="8" t="s">
        <v>183</v>
      </c>
      <c r="L949" s="2"/>
      <c r="M949" s="2" t="s">
        <v>60</v>
      </c>
      <c r="N949" t="s">
        <v>187</v>
      </c>
      <c r="O949" s="2" t="s">
        <v>189</v>
      </c>
      <c r="P949" s="128">
        <v>0.30790465573074266</v>
      </c>
      <c r="Q949" s="128" t="s">
        <v>203</v>
      </c>
      <c r="R949" s="6" t="s">
        <v>183</v>
      </c>
      <c r="S949" s="2" t="s">
        <v>183</v>
      </c>
      <c r="T949" s="2" t="s">
        <v>183</v>
      </c>
      <c r="U949">
        <v>50</v>
      </c>
      <c r="V949">
        <v>27</v>
      </c>
      <c r="W949">
        <v>3</v>
      </c>
      <c r="X949" t="s">
        <v>183</v>
      </c>
      <c r="Y949" s="2" t="s">
        <v>184</v>
      </c>
      <c r="Z949" s="2" t="s">
        <v>183</v>
      </c>
      <c r="AA949" s="2" t="s">
        <v>184</v>
      </c>
      <c r="AB949">
        <v>4</v>
      </c>
      <c r="AC949">
        <v>1</v>
      </c>
      <c r="AD949">
        <v>0</v>
      </c>
      <c r="AE949" s="2" t="s">
        <v>184</v>
      </c>
      <c r="AF949" s="2" t="s">
        <v>185</v>
      </c>
      <c r="AG949" s="2" t="s">
        <v>185</v>
      </c>
      <c r="AH949" t="s">
        <v>85</v>
      </c>
      <c r="AI949" s="8" t="s">
        <v>184</v>
      </c>
      <c r="AJ949" s="9" t="s">
        <v>184</v>
      </c>
    </row>
    <row r="950" spans="1:36" x14ac:dyDescent="0.3">
      <c r="A950" s="3" t="s">
        <v>7</v>
      </c>
      <c r="B950">
        <v>131944</v>
      </c>
      <c r="C950">
        <v>949</v>
      </c>
      <c r="D950" t="s">
        <v>182</v>
      </c>
      <c r="E950" s="2" t="s">
        <v>184</v>
      </c>
      <c r="F950" s="2" t="s">
        <v>184</v>
      </c>
      <c r="G950" s="2" t="s">
        <v>184</v>
      </c>
      <c r="H950" s="3" t="s">
        <v>183</v>
      </c>
      <c r="I950" s="2" t="s">
        <v>13</v>
      </c>
      <c r="J950" s="2" t="s">
        <v>16</v>
      </c>
      <c r="K950" s="8" t="s">
        <v>183</v>
      </c>
      <c r="L950" s="2" t="s">
        <v>60</v>
      </c>
      <c r="M950" s="2"/>
      <c r="N950" t="s">
        <v>186</v>
      </c>
      <c r="O950" s="2" t="s">
        <v>189</v>
      </c>
      <c r="P950" s="128">
        <v>-0.23335789732252518</v>
      </c>
      <c r="Q950" s="128" t="s">
        <v>203</v>
      </c>
      <c r="R950" s="7" t="s">
        <v>185</v>
      </c>
      <c r="S950" s="2" t="s">
        <v>184</v>
      </c>
      <c r="T950" s="2" t="s">
        <v>184</v>
      </c>
      <c r="U950">
        <v>33</v>
      </c>
      <c r="V950">
        <v>49</v>
      </c>
      <c r="W950">
        <v>30</v>
      </c>
      <c r="X950" t="s">
        <v>184</v>
      </c>
      <c r="Y950" s="2" t="s">
        <v>184</v>
      </c>
      <c r="Z950" s="2" t="s">
        <v>184</v>
      </c>
      <c r="AA950" s="2" t="s">
        <v>184</v>
      </c>
      <c r="AB950">
        <v>8</v>
      </c>
      <c r="AC950">
        <v>4</v>
      </c>
      <c r="AD950">
        <v>0</v>
      </c>
      <c r="AE950" s="2" t="s">
        <v>184</v>
      </c>
      <c r="AF950" s="2" t="s">
        <v>184</v>
      </c>
      <c r="AG950" s="2" t="s">
        <v>183</v>
      </c>
      <c r="AH950" t="s">
        <v>87</v>
      </c>
      <c r="AI950" s="8" t="s">
        <v>183</v>
      </c>
      <c r="AJ950" s="1" t="s">
        <v>183</v>
      </c>
    </row>
    <row r="951" spans="1:36" x14ac:dyDescent="0.3">
      <c r="A951" s="3" t="s">
        <v>7</v>
      </c>
      <c r="B951">
        <v>131955</v>
      </c>
      <c r="C951">
        <v>950</v>
      </c>
      <c r="D951" t="s">
        <v>181</v>
      </c>
      <c r="E951" s="2" t="s">
        <v>184</v>
      </c>
      <c r="F951" s="2" t="s">
        <v>184</v>
      </c>
      <c r="G951" s="2" t="s">
        <v>184</v>
      </c>
      <c r="H951" s="3" t="s">
        <v>184</v>
      </c>
      <c r="I951" s="2" t="s">
        <v>13</v>
      </c>
      <c r="J951" s="2" t="s">
        <v>16</v>
      </c>
      <c r="K951" s="8" t="s">
        <v>184</v>
      </c>
      <c r="L951" s="2" t="s">
        <v>162</v>
      </c>
      <c r="M951" s="2" t="s">
        <v>60</v>
      </c>
      <c r="N951" t="s">
        <v>187</v>
      </c>
      <c r="O951" s="2" t="s">
        <v>189</v>
      </c>
      <c r="P951" s="128">
        <v>-4.127165740438052</v>
      </c>
      <c r="Q951" s="128" t="s">
        <v>203</v>
      </c>
      <c r="R951" s="7" t="s">
        <v>185</v>
      </c>
      <c r="S951" s="2" t="s">
        <v>184</v>
      </c>
      <c r="T951" s="2" t="s">
        <v>184</v>
      </c>
      <c r="U951">
        <v>47</v>
      </c>
      <c r="V951">
        <v>22</v>
      </c>
      <c r="W951">
        <v>4</v>
      </c>
      <c r="X951" t="s">
        <v>184</v>
      </c>
      <c r="Y951" s="2" t="s">
        <v>184</v>
      </c>
      <c r="Z951" s="2" t="s">
        <v>184</v>
      </c>
      <c r="AA951" s="2" t="s">
        <v>184</v>
      </c>
      <c r="AB951">
        <v>7</v>
      </c>
      <c r="AC951">
        <v>0</v>
      </c>
      <c r="AD951">
        <v>0</v>
      </c>
      <c r="AE951" s="2" t="s">
        <v>184</v>
      </c>
      <c r="AF951" s="2" t="s">
        <v>185</v>
      </c>
      <c r="AG951" s="2" t="s">
        <v>185</v>
      </c>
      <c r="AH951" t="s">
        <v>86</v>
      </c>
      <c r="AI951" s="8" t="s">
        <v>184</v>
      </c>
      <c r="AJ951" s="9" t="s">
        <v>184</v>
      </c>
    </row>
    <row r="952" spans="1:36" x14ac:dyDescent="0.3">
      <c r="A952" s="3" t="s">
        <v>7</v>
      </c>
      <c r="B952">
        <v>131973</v>
      </c>
      <c r="C952">
        <v>951</v>
      </c>
      <c r="D952" t="s">
        <v>181</v>
      </c>
      <c r="E952" s="2" t="s">
        <v>184</v>
      </c>
      <c r="F952" s="2" t="s">
        <v>184</v>
      </c>
      <c r="G952" s="2" t="s">
        <v>184</v>
      </c>
      <c r="H952" s="3" t="s">
        <v>183</v>
      </c>
      <c r="I952" s="2" t="s">
        <v>13</v>
      </c>
      <c r="J952" s="2" t="s">
        <v>12</v>
      </c>
      <c r="K952" s="8" t="s">
        <v>183</v>
      </c>
      <c r="L952" s="2" t="s">
        <v>60</v>
      </c>
      <c r="M952" s="2"/>
      <c r="N952" t="s">
        <v>186</v>
      </c>
      <c r="O952" s="2" t="s">
        <v>188</v>
      </c>
      <c r="P952" s="128">
        <v>-1.5720953082780644</v>
      </c>
      <c r="Q952" s="128" t="s">
        <v>203</v>
      </c>
      <c r="R952" s="6" t="s">
        <v>185</v>
      </c>
      <c r="S952" s="2" t="s">
        <v>184</v>
      </c>
      <c r="T952" s="2" t="s">
        <v>184</v>
      </c>
      <c r="U952">
        <v>0</v>
      </c>
      <c r="V952">
        <v>0</v>
      </c>
      <c r="W952">
        <v>6</v>
      </c>
      <c r="X952" t="s">
        <v>183</v>
      </c>
      <c r="Y952" s="2" t="s">
        <v>184</v>
      </c>
      <c r="Z952" s="2" t="s">
        <v>184</v>
      </c>
      <c r="AA952" s="2" t="s">
        <v>184</v>
      </c>
      <c r="AB952">
        <v>0</v>
      </c>
      <c r="AC952">
        <v>0</v>
      </c>
      <c r="AD952">
        <v>0</v>
      </c>
      <c r="AE952" s="2" t="s">
        <v>184</v>
      </c>
      <c r="AF952" s="2" t="s">
        <v>184</v>
      </c>
      <c r="AG952" s="2" t="s">
        <v>183</v>
      </c>
      <c r="AH952" t="s">
        <v>87</v>
      </c>
      <c r="AI952" t="s">
        <v>183</v>
      </c>
      <c r="AJ952" s="1" t="s">
        <v>184</v>
      </c>
    </row>
    <row r="953" spans="1:36" x14ac:dyDescent="0.3">
      <c r="A953" s="3" t="s">
        <v>7</v>
      </c>
      <c r="B953">
        <v>131975</v>
      </c>
      <c r="C953">
        <v>952</v>
      </c>
      <c r="D953" t="s">
        <v>181</v>
      </c>
      <c r="E953" s="2" t="s">
        <v>184</v>
      </c>
      <c r="F953" s="2" t="s">
        <v>184</v>
      </c>
      <c r="G953" s="2" t="s">
        <v>184</v>
      </c>
      <c r="H953" s="3" t="s">
        <v>183</v>
      </c>
      <c r="I953" s="2" t="s">
        <v>15</v>
      </c>
      <c r="J953" s="2" t="s">
        <v>15</v>
      </c>
      <c r="K953" s="8" t="s">
        <v>183</v>
      </c>
      <c r="L953" s="2" t="s">
        <v>60</v>
      </c>
      <c r="M953" s="2"/>
      <c r="N953" t="s">
        <v>187</v>
      </c>
      <c r="O953" s="2" t="s">
        <v>189</v>
      </c>
      <c r="P953" s="128">
        <v>1.168770453482936E-2</v>
      </c>
      <c r="Q953" s="128" t="s">
        <v>203</v>
      </c>
      <c r="R953" s="7" t="s">
        <v>183</v>
      </c>
      <c r="S953" s="2" t="s">
        <v>183</v>
      </c>
      <c r="T953" s="2" t="s">
        <v>184</v>
      </c>
      <c r="U953">
        <v>0</v>
      </c>
      <c r="V953">
        <v>0</v>
      </c>
      <c r="W953">
        <v>2</v>
      </c>
      <c r="X953" t="s">
        <v>184</v>
      </c>
      <c r="Y953" s="2" t="s">
        <v>184</v>
      </c>
      <c r="Z953" s="2" t="s">
        <v>183</v>
      </c>
      <c r="AA953" s="2" t="s">
        <v>184</v>
      </c>
      <c r="AB953">
        <v>1</v>
      </c>
      <c r="AC953">
        <v>1</v>
      </c>
      <c r="AD953">
        <v>0</v>
      </c>
      <c r="AE953" s="2" t="s">
        <v>183</v>
      </c>
      <c r="AF953" s="2" t="s">
        <v>185</v>
      </c>
      <c r="AG953" s="2" t="s">
        <v>185</v>
      </c>
      <c r="AH953" t="s">
        <v>85</v>
      </c>
      <c r="AI953" t="s">
        <v>184</v>
      </c>
      <c r="AJ953" s="1" t="s">
        <v>184</v>
      </c>
    </row>
    <row r="954" spans="1:36" x14ac:dyDescent="0.3">
      <c r="A954" s="3" t="s">
        <v>7</v>
      </c>
      <c r="B954">
        <v>131979</v>
      </c>
      <c r="C954">
        <v>953</v>
      </c>
      <c r="D954" t="s">
        <v>182</v>
      </c>
      <c r="E954" s="2" t="s">
        <v>184</v>
      </c>
      <c r="F954" s="2" t="s">
        <v>184</v>
      </c>
      <c r="G954" s="2" t="s">
        <v>184</v>
      </c>
      <c r="H954" s="3" t="s">
        <v>183</v>
      </c>
      <c r="I954" s="2" t="s">
        <v>13</v>
      </c>
      <c r="J954" s="2" t="s">
        <v>17</v>
      </c>
      <c r="K954" s="8" t="s">
        <v>183</v>
      </c>
      <c r="L954" s="2" t="s">
        <v>60</v>
      </c>
      <c r="M954" s="2"/>
      <c r="N954" t="s">
        <v>186</v>
      </c>
      <c r="O954" s="3" t="s">
        <v>189</v>
      </c>
      <c r="P954" s="130">
        <v>0.1062296077092344</v>
      </c>
      <c r="Q954" s="130" t="s">
        <v>203</v>
      </c>
      <c r="R954" s="7" t="s">
        <v>185</v>
      </c>
      <c r="S954" s="2" t="s">
        <v>184</v>
      </c>
      <c r="T954" s="2" t="s">
        <v>184</v>
      </c>
      <c r="U954">
        <v>0</v>
      </c>
      <c r="V954">
        <v>0</v>
      </c>
      <c r="W954">
        <v>22</v>
      </c>
      <c r="X954" t="s">
        <v>184</v>
      </c>
      <c r="Y954" s="2" t="s">
        <v>184</v>
      </c>
      <c r="Z954" s="2" t="s">
        <v>184</v>
      </c>
      <c r="AA954" s="2" t="s">
        <v>184</v>
      </c>
      <c r="AB954">
        <v>12</v>
      </c>
      <c r="AC954">
        <v>5</v>
      </c>
      <c r="AD954">
        <v>0</v>
      </c>
      <c r="AE954" s="2" t="s">
        <v>184</v>
      </c>
      <c r="AF954" s="2" t="s">
        <v>184</v>
      </c>
      <c r="AG954" s="2" t="s">
        <v>183</v>
      </c>
      <c r="AH954" t="s">
        <v>87</v>
      </c>
      <c r="AI954" t="s">
        <v>183</v>
      </c>
      <c r="AJ954" s="1" t="s">
        <v>184</v>
      </c>
    </row>
    <row r="955" spans="1:36" x14ac:dyDescent="0.3">
      <c r="A955" s="2" t="s">
        <v>8</v>
      </c>
      <c r="B955">
        <v>132004</v>
      </c>
      <c r="C955">
        <v>954</v>
      </c>
      <c r="D955" t="s">
        <v>181</v>
      </c>
      <c r="E955" s="2" t="s">
        <v>184</v>
      </c>
      <c r="F955" s="2" t="s">
        <v>184</v>
      </c>
      <c r="G955" s="2" t="s">
        <v>184</v>
      </c>
      <c r="H955" s="2" t="s">
        <v>183</v>
      </c>
      <c r="I955" s="2" t="s">
        <v>15</v>
      </c>
      <c r="J955" s="2" t="s">
        <v>14</v>
      </c>
      <c r="K955" s="8" t="s">
        <v>183</v>
      </c>
      <c r="L955" s="2"/>
      <c r="M955" s="2" t="s">
        <v>60</v>
      </c>
      <c r="N955" t="s">
        <v>186</v>
      </c>
      <c r="O955" s="2" t="s">
        <v>188</v>
      </c>
      <c r="P955" s="128">
        <v>-0.40211108318673033</v>
      </c>
      <c r="Q955" s="128" t="s">
        <v>203</v>
      </c>
      <c r="R955" s="6" t="s">
        <v>183</v>
      </c>
      <c r="S955" s="2" t="s">
        <v>183</v>
      </c>
      <c r="T955" s="2" t="s">
        <v>184</v>
      </c>
      <c r="U955">
        <v>7</v>
      </c>
      <c r="V955">
        <v>0</v>
      </c>
      <c r="W955">
        <v>0</v>
      </c>
      <c r="X955" t="s">
        <v>184</v>
      </c>
      <c r="Y955" s="2" t="s">
        <v>184</v>
      </c>
      <c r="Z955" s="2" t="s">
        <v>183</v>
      </c>
      <c r="AA955" s="2" t="s">
        <v>183</v>
      </c>
      <c r="AB955">
        <v>0</v>
      </c>
      <c r="AC955">
        <v>0</v>
      </c>
      <c r="AD955">
        <v>0</v>
      </c>
      <c r="AE955" s="2" t="s">
        <v>184</v>
      </c>
      <c r="AF955" s="2" t="s">
        <v>184</v>
      </c>
      <c r="AG955" s="2" t="s">
        <v>184</v>
      </c>
      <c r="AH955" t="s">
        <v>85</v>
      </c>
      <c r="AI955" s="8" t="s">
        <v>183</v>
      </c>
      <c r="AJ955" s="1" t="s">
        <v>184</v>
      </c>
    </row>
    <row r="956" spans="1:36" x14ac:dyDescent="0.3">
      <c r="A956" s="3" t="s">
        <v>7</v>
      </c>
      <c r="B956">
        <v>132019</v>
      </c>
      <c r="C956">
        <v>955</v>
      </c>
      <c r="D956" t="s">
        <v>181</v>
      </c>
      <c r="E956" s="2" t="s">
        <v>183</v>
      </c>
      <c r="F956" s="2" t="s">
        <v>183</v>
      </c>
      <c r="G956" s="2" t="s">
        <v>184</v>
      </c>
      <c r="H956" s="3" t="s">
        <v>183</v>
      </c>
      <c r="I956" s="2" t="s">
        <v>13</v>
      </c>
      <c r="J956" s="2" t="s">
        <v>13</v>
      </c>
      <c r="K956" s="8" t="s">
        <v>183</v>
      </c>
      <c r="L956" s="2" t="s">
        <v>162</v>
      </c>
      <c r="M956" s="2" t="s">
        <v>60</v>
      </c>
      <c r="N956" t="s">
        <v>186</v>
      </c>
      <c r="O956" s="2" t="s">
        <v>188</v>
      </c>
      <c r="P956" s="128">
        <v>-3.3341710647566387</v>
      </c>
      <c r="Q956" s="128" t="s">
        <v>203</v>
      </c>
      <c r="R956" s="7" t="s">
        <v>184</v>
      </c>
      <c r="S956" s="2" t="s">
        <v>183</v>
      </c>
      <c r="T956" s="2" t="s">
        <v>184</v>
      </c>
      <c r="U956">
        <v>31</v>
      </c>
      <c r="V956">
        <v>40</v>
      </c>
      <c r="W956">
        <v>9</v>
      </c>
      <c r="X956" t="s">
        <v>184</v>
      </c>
      <c r="Y956" s="2" t="s">
        <v>184</v>
      </c>
      <c r="Z956" s="2" t="s">
        <v>183</v>
      </c>
      <c r="AA956" s="2" t="s">
        <v>184</v>
      </c>
      <c r="AB956">
        <v>8</v>
      </c>
      <c r="AC956">
        <v>2</v>
      </c>
      <c r="AD956">
        <v>0</v>
      </c>
      <c r="AE956" s="2" t="s">
        <v>184</v>
      </c>
      <c r="AF956" s="2" t="s">
        <v>184</v>
      </c>
      <c r="AG956" s="2" t="s">
        <v>184</v>
      </c>
      <c r="AH956" t="s">
        <v>87</v>
      </c>
      <c r="AI956" s="8" t="s">
        <v>183</v>
      </c>
      <c r="AJ956" s="1" t="s">
        <v>184</v>
      </c>
    </row>
    <row r="957" spans="1:36" x14ac:dyDescent="0.3">
      <c r="A957" s="3" t="s">
        <v>7</v>
      </c>
      <c r="B957">
        <v>132047</v>
      </c>
      <c r="C957">
        <v>956</v>
      </c>
      <c r="D957" t="s">
        <v>181</v>
      </c>
      <c r="E957" s="2" t="s">
        <v>184</v>
      </c>
      <c r="F957" s="2" t="s">
        <v>184</v>
      </c>
      <c r="G957" s="2" t="s">
        <v>184</v>
      </c>
      <c r="H957" s="3" t="s">
        <v>183</v>
      </c>
      <c r="I957" s="2" t="s">
        <v>13</v>
      </c>
      <c r="J957" s="2" t="s">
        <v>15</v>
      </c>
      <c r="K957" s="8" t="s">
        <v>183</v>
      </c>
      <c r="L957" s="2" t="s">
        <v>60</v>
      </c>
      <c r="M957" s="2"/>
      <c r="N957" t="s">
        <v>186</v>
      </c>
      <c r="O957" s="2" t="s">
        <v>189</v>
      </c>
      <c r="P957" s="128">
        <v>0.21154595557534933</v>
      </c>
      <c r="Q957" s="128" t="s">
        <v>203</v>
      </c>
      <c r="R957" s="7" t="s">
        <v>183</v>
      </c>
      <c r="S957" s="2" t="s">
        <v>184</v>
      </c>
      <c r="T957" s="2" t="s">
        <v>184</v>
      </c>
      <c r="U957">
        <v>30</v>
      </c>
      <c r="V957">
        <v>4</v>
      </c>
      <c r="W957">
        <v>28</v>
      </c>
      <c r="X957" t="s">
        <v>184</v>
      </c>
      <c r="Y957" s="2" t="s">
        <v>184</v>
      </c>
      <c r="Z957" s="2" t="s">
        <v>183</v>
      </c>
      <c r="AA957" s="2" t="s">
        <v>183</v>
      </c>
      <c r="AB957">
        <v>11</v>
      </c>
      <c r="AC957">
        <v>1</v>
      </c>
      <c r="AD957">
        <v>0</v>
      </c>
      <c r="AE957" s="2" t="s">
        <v>184</v>
      </c>
      <c r="AF957" s="2" t="s">
        <v>184</v>
      </c>
      <c r="AG957" s="2" t="s">
        <v>184</v>
      </c>
      <c r="AH957" t="s">
        <v>85</v>
      </c>
      <c r="AI957" s="8" t="s">
        <v>183</v>
      </c>
      <c r="AJ957" s="1" t="s">
        <v>184</v>
      </c>
    </row>
    <row r="958" spans="1:36" x14ac:dyDescent="0.3">
      <c r="A958" s="3" t="s">
        <v>7</v>
      </c>
      <c r="B958">
        <v>132050</v>
      </c>
      <c r="C958">
        <v>957</v>
      </c>
      <c r="D958" t="s">
        <v>181</v>
      </c>
      <c r="E958" s="2" t="s">
        <v>184</v>
      </c>
      <c r="F958" s="2" t="s">
        <v>184</v>
      </c>
      <c r="G958" s="2" t="s">
        <v>184</v>
      </c>
      <c r="H958" s="2" t="s">
        <v>183</v>
      </c>
      <c r="I958" s="2" t="s">
        <v>15</v>
      </c>
      <c r="J958" s="2" t="s">
        <v>15</v>
      </c>
      <c r="K958" s="8" t="s">
        <v>183</v>
      </c>
      <c r="L958" s="2" t="s">
        <v>60</v>
      </c>
      <c r="M958" s="2"/>
      <c r="N958" t="s">
        <v>187</v>
      </c>
      <c r="O958" s="3" t="s">
        <v>189</v>
      </c>
      <c r="P958" s="130">
        <v>0.88143062971438246</v>
      </c>
      <c r="Q958" s="130" t="s">
        <v>203</v>
      </c>
      <c r="R958" s="7" t="s">
        <v>183</v>
      </c>
      <c r="S958" s="2" t="s">
        <v>184</v>
      </c>
      <c r="T958" s="2" t="s">
        <v>184</v>
      </c>
      <c r="U958">
        <v>31</v>
      </c>
      <c r="V958">
        <v>32</v>
      </c>
      <c r="W958">
        <v>47</v>
      </c>
      <c r="X958" t="s">
        <v>184</v>
      </c>
      <c r="Y958" s="2" t="s">
        <v>184</v>
      </c>
      <c r="Z958" s="2" t="s">
        <v>184</v>
      </c>
      <c r="AA958" s="2" t="s">
        <v>184</v>
      </c>
      <c r="AB958">
        <v>37</v>
      </c>
      <c r="AC958">
        <v>10</v>
      </c>
      <c r="AD958">
        <v>18</v>
      </c>
      <c r="AE958" s="2" t="s">
        <v>184</v>
      </c>
      <c r="AF958" s="2" t="s">
        <v>185</v>
      </c>
      <c r="AG958" s="2" t="s">
        <v>185</v>
      </c>
      <c r="AH958" t="s">
        <v>85</v>
      </c>
      <c r="AI958" s="8" t="s">
        <v>184</v>
      </c>
      <c r="AJ958" s="1" t="s">
        <v>184</v>
      </c>
    </row>
    <row r="959" spans="1:36" x14ac:dyDescent="0.3">
      <c r="A959" s="3" t="s">
        <v>7</v>
      </c>
      <c r="B959">
        <v>132056</v>
      </c>
      <c r="C959">
        <v>958</v>
      </c>
      <c r="D959" t="s">
        <v>182</v>
      </c>
      <c r="E959" s="2" t="s">
        <v>183</v>
      </c>
      <c r="F959" s="2" t="s">
        <v>184</v>
      </c>
      <c r="G959" s="2" t="s">
        <v>183</v>
      </c>
      <c r="H959" s="3" t="s">
        <v>183</v>
      </c>
      <c r="I959" s="2" t="s">
        <v>15</v>
      </c>
      <c r="J959" s="2" t="s">
        <v>13</v>
      </c>
      <c r="K959" s="8" t="s">
        <v>183</v>
      </c>
      <c r="L959" s="2"/>
      <c r="M959" s="2" t="s">
        <v>60</v>
      </c>
      <c r="N959" t="s">
        <v>186</v>
      </c>
      <c r="O959" s="2" t="s">
        <v>189</v>
      </c>
      <c r="P959" s="128">
        <v>-0.68649885583524028</v>
      </c>
      <c r="Q959" s="128" t="s">
        <v>203</v>
      </c>
      <c r="R959" s="6" t="s">
        <v>184</v>
      </c>
      <c r="S959" s="2" t="s">
        <v>184</v>
      </c>
      <c r="T959" s="2" t="s">
        <v>184</v>
      </c>
      <c r="U959">
        <v>4</v>
      </c>
      <c r="V959">
        <v>44</v>
      </c>
      <c r="W959">
        <v>0</v>
      </c>
      <c r="X959" t="s">
        <v>184</v>
      </c>
      <c r="Y959" s="2" t="s">
        <v>183</v>
      </c>
      <c r="Z959" s="2" t="s">
        <v>184</v>
      </c>
      <c r="AA959" s="2" t="s">
        <v>183</v>
      </c>
      <c r="AB959">
        <v>2</v>
      </c>
      <c r="AC959">
        <v>0</v>
      </c>
      <c r="AD959">
        <v>0</v>
      </c>
      <c r="AE959" s="2" t="s">
        <v>183</v>
      </c>
      <c r="AF959" s="2" t="s">
        <v>184</v>
      </c>
      <c r="AG959" s="2" t="s">
        <v>184</v>
      </c>
      <c r="AH959" t="s">
        <v>85</v>
      </c>
      <c r="AI959" s="8" t="s">
        <v>183</v>
      </c>
      <c r="AJ959" s="9" t="s">
        <v>183</v>
      </c>
    </row>
    <row r="960" spans="1:36" hidden="1" x14ac:dyDescent="0.3">
      <c r="A960" s="3" t="s">
        <v>7</v>
      </c>
      <c r="B960">
        <v>132091</v>
      </c>
      <c r="C960">
        <v>959</v>
      </c>
      <c r="D960" t="s">
        <v>181</v>
      </c>
      <c r="E960" s="2" t="s">
        <v>183</v>
      </c>
      <c r="F960" s="2" t="s">
        <v>184</v>
      </c>
      <c r="G960" s="2" t="s">
        <v>184</v>
      </c>
      <c r="H960" s="3" t="s">
        <v>183</v>
      </c>
      <c r="I960" s="2" t="s">
        <v>15</v>
      </c>
      <c r="J960" s="2" t="s">
        <v>15</v>
      </c>
      <c r="K960" s="8" t="s">
        <v>183</v>
      </c>
      <c r="L960" s="2" t="s">
        <v>60</v>
      </c>
      <c r="M960" s="2"/>
      <c r="N960" t="s">
        <v>186</v>
      </c>
      <c r="O960" s="3" t="s">
        <v>188</v>
      </c>
      <c r="P960" s="130">
        <v>-1.8808777429467083</v>
      </c>
      <c r="Q960" s="130" t="s">
        <v>201</v>
      </c>
      <c r="R960" s="7" t="s">
        <v>183</v>
      </c>
      <c r="S960" s="2" t="s">
        <v>183</v>
      </c>
      <c r="T960" s="2" t="s">
        <v>184</v>
      </c>
      <c r="U960">
        <v>62</v>
      </c>
      <c r="V960">
        <v>10</v>
      </c>
      <c r="W960">
        <v>35</v>
      </c>
      <c r="X960" t="s">
        <v>184</v>
      </c>
      <c r="Y960" s="2" t="s">
        <v>184</v>
      </c>
      <c r="Z960" s="2" t="s">
        <v>184</v>
      </c>
      <c r="AA960" s="2" t="s">
        <v>184</v>
      </c>
      <c r="AB960">
        <v>34</v>
      </c>
      <c r="AC960">
        <v>10</v>
      </c>
      <c r="AD960">
        <v>3</v>
      </c>
      <c r="AE960" s="2" t="s">
        <v>184</v>
      </c>
      <c r="AF960" s="2" t="s">
        <v>184</v>
      </c>
      <c r="AG960" s="2" t="s">
        <v>183</v>
      </c>
      <c r="AH960" t="s">
        <v>85</v>
      </c>
      <c r="AI960" s="8" t="s">
        <v>183</v>
      </c>
      <c r="AJ960" s="9" t="s">
        <v>183</v>
      </c>
    </row>
    <row r="961" spans="1:36" hidden="1" x14ac:dyDescent="0.3">
      <c r="A961" s="3" t="s">
        <v>7</v>
      </c>
      <c r="B961">
        <v>132099</v>
      </c>
      <c r="C961">
        <v>960</v>
      </c>
      <c r="D961" t="s">
        <v>181</v>
      </c>
      <c r="E961" s="2" t="s">
        <v>183</v>
      </c>
      <c r="F961" s="2" t="s">
        <v>183</v>
      </c>
      <c r="G961" s="2" t="s">
        <v>184</v>
      </c>
      <c r="H961" s="3" t="s">
        <v>183</v>
      </c>
      <c r="I961" s="2" t="s">
        <v>15</v>
      </c>
      <c r="J961" s="2" t="s">
        <v>15</v>
      </c>
      <c r="K961" s="8" t="s">
        <v>183</v>
      </c>
      <c r="L961" s="2"/>
      <c r="M961" s="2" t="s">
        <v>60</v>
      </c>
      <c r="N961" t="s">
        <v>186</v>
      </c>
      <c r="O961" s="2" t="s">
        <v>188</v>
      </c>
      <c r="P961" s="128">
        <v>-1.6818130397073796</v>
      </c>
      <c r="Q961" s="128" t="s">
        <v>201</v>
      </c>
      <c r="R961" s="6" t="s">
        <v>183</v>
      </c>
      <c r="S961" s="2" t="s">
        <v>184</v>
      </c>
      <c r="T961" s="2" t="s">
        <v>184</v>
      </c>
      <c r="U961">
        <v>0</v>
      </c>
      <c r="V961">
        <v>0</v>
      </c>
      <c r="W961">
        <v>3</v>
      </c>
      <c r="X961" t="s">
        <v>184</v>
      </c>
      <c r="Y961" s="2" t="s">
        <v>184</v>
      </c>
      <c r="Z961" s="2" t="s">
        <v>184</v>
      </c>
      <c r="AA961" s="2" t="s">
        <v>184</v>
      </c>
      <c r="AB961">
        <v>5</v>
      </c>
      <c r="AC961">
        <v>3</v>
      </c>
      <c r="AD961">
        <v>1</v>
      </c>
      <c r="AE961" s="2" t="s">
        <v>183</v>
      </c>
      <c r="AF961" s="2" t="s">
        <v>184</v>
      </c>
      <c r="AG961" s="2" t="s">
        <v>185</v>
      </c>
      <c r="AH961" t="s">
        <v>85</v>
      </c>
      <c r="AI961" t="s">
        <v>183</v>
      </c>
      <c r="AJ961" s="1" t="s">
        <v>183</v>
      </c>
    </row>
    <row r="962" spans="1:36" x14ac:dyDescent="0.3">
      <c r="A962" s="2" t="s">
        <v>8</v>
      </c>
      <c r="B962">
        <v>132134</v>
      </c>
      <c r="C962">
        <v>961</v>
      </c>
      <c r="D962" t="s">
        <v>181</v>
      </c>
      <c r="E962" s="2" t="s">
        <v>184</v>
      </c>
      <c r="F962" s="2" t="s">
        <v>184</v>
      </c>
      <c r="G962" s="2" t="s">
        <v>184</v>
      </c>
      <c r="H962" s="2" t="s">
        <v>183</v>
      </c>
      <c r="I962" s="2" t="s">
        <v>12</v>
      </c>
      <c r="J962" s="2" t="s">
        <v>13</v>
      </c>
      <c r="K962" s="8" t="s">
        <v>184</v>
      </c>
      <c r="L962" s="2" t="s">
        <v>60</v>
      </c>
      <c r="M962" s="2"/>
      <c r="N962" t="s">
        <v>186</v>
      </c>
      <c r="O962" s="3" t="s">
        <v>189</v>
      </c>
      <c r="P962" s="130">
        <v>-0.322061191626409</v>
      </c>
      <c r="Q962" s="130" t="s">
        <v>203</v>
      </c>
      <c r="R962" s="7" t="s">
        <v>183</v>
      </c>
      <c r="S962" s="2" t="s">
        <v>184</v>
      </c>
      <c r="T962" s="2" t="s">
        <v>184</v>
      </c>
      <c r="U962">
        <v>29</v>
      </c>
      <c r="V962">
        <v>28</v>
      </c>
      <c r="W962">
        <v>15</v>
      </c>
      <c r="X962" t="s">
        <v>184</v>
      </c>
      <c r="Y962" s="2" t="s">
        <v>184</v>
      </c>
      <c r="Z962" s="2" t="s">
        <v>184</v>
      </c>
      <c r="AA962" s="2" t="s">
        <v>184</v>
      </c>
      <c r="AB962">
        <v>13</v>
      </c>
      <c r="AC962">
        <v>1</v>
      </c>
      <c r="AD962">
        <v>0</v>
      </c>
      <c r="AE962" s="2" t="s">
        <v>184</v>
      </c>
      <c r="AF962" s="2" t="s">
        <v>184</v>
      </c>
      <c r="AG962" s="2" t="s">
        <v>185</v>
      </c>
      <c r="AH962" t="s">
        <v>87</v>
      </c>
      <c r="AI962" s="8" t="s">
        <v>183</v>
      </c>
      <c r="AJ962" s="1" t="s">
        <v>183</v>
      </c>
    </row>
    <row r="963" spans="1:36" x14ac:dyDescent="0.3">
      <c r="A963" s="3" t="s">
        <v>7</v>
      </c>
      <c r="B963">
        <v>132162</v>
      </c>
      <c r="C963">
        <v>962</v>
      </c>
      <c r="D963" t="s">
        <v>181</v>
      </c>
      <c r="E963" s="2" t="s">
        <v>183</v>
      </c>
      <c r="F963" s="2" t="s">
        <v>184</v>
      </c>
      <c r="G963" s="2" t="s">
        <v>183</v>
      </c>
      <c r="H963" s="3" t="s">
        <v>183</v>
      </c>
      <c r="I963" s="2" t="s">
        <v>13</v>
      </c>
      <c r="J963" s="2" t="s">
        <v>15</v>
      </c>
      <c r="K963" s="8" t="s">
        <v>183</v>
      </c>
      <c r="L963" s="2"/>
      <c r="M963" s="2" t="s">
        <v>60</v>
      </c>
      <c r="N963" t="s">
        <v>186</v>
      </c>
      <c r="O963" s="2" t="s">
        <v>189</v>
      </c>
      <c r="P963" s="128">
        <v>0.19924571265921867</v>
      </c>
      <c r="Q963" s="128" t="s">
        <v>203</v>
      </c>
      <c r="R963" s="6" t="s">
        <v>183</v>
      </c>
      <c r="S963" s="2" t="s">
        <v>183</v>
      </c>
      <c r="T963" s="2" t="s">
        <v>184</v>
      </c>
      <c r="U963">
        <v>1</v>
      </c>
      <c r="V963">
        <v>8</v>
      </c>
      <c r="W963">
        <v>2</v>
      </c>
      <c r="X963" t="s">
        <v>184</v>
      </c>
      <c r="Y963" s="2" t="s">
        <v>184</v>
      </c>
      <c r="Z963" s="2" t="s">
        <v>184</v>
      </c>
      <c r="AA963" s="2" t="s">
        <v>184</v>
      </c>
      <c r="AB963">
        <v>2</v>
      </c>
      <c r="AC963">
        <v>0</v>
      </c>
      <c r="AD963">
        <v>0</v>
      </c>
      <c r="AE963" s="2" t="s">
        <v>184</v>
      </c>
      <c r="AF963" s="2" t="s">
        <v>184</v>
      </c>
      <c r="AG963" s="2" t="s">
        <v>184</v>
      </c>
      <c r="AH963" t="s">
        <v>87</v>
      </c>
      <c r="AI963" s="8" t="s">
        <v>183</v>
      </c>
      <c r="AJ963" s="1" t="s">
        <v>183</v>
      </c>
    </row>
    <row r="964" spans="1:36" hidden="1" x14ac:dyDescent="0.3">
      <c r="A964" s="2" t="s">
        <v>8</v>
      </c>
      <c r="B964">
        <v>132165</v>
      </c>
      <c r="C964">
        <v>963</v>
      </c>
      <c r="D964" t="s">
        <v>181</v>
      </c>
      <c r="E964" s="2" t="s">
        <v>184</v>
      </c>
      <c r="F964" s="2" t="s">
        <v>184</v>
      </c>
      <c r="G964" s="2" t="s">
        <v>184</v>
      </c>
      <c r="H964" s="3" t="s">
        <v>183</v>
      </c>
      <c r="I964" s="2" t="s">
        <v>14</v>
      </c>
      <c r="J964" s="2" t="s">
        <v>13</v>
      </c>
      <c r="K964" s="8" t="s">
        <v>183</v>
      </c>
      <c r="L964" s="2"/>
      <c r="M964" s="2" t="s">
        <v>61</v>
      </c>
      <c r="N964" t="s">
        <v>186</v>
      </c>
      <c r="O964" s="3" t="s">
        <v>188</v>
      </c>
      <c r="P964" s="130">
        <v>-0.34782608695652173</v>
      </c>
      <c r="Q964" s="130" t="s">
        <v>201</v>
      </c>
      <c r="R964" s="6" t="s">
        <v>185</v>
      </c>
      <c r="S964" s="2" t="s">
        <v>184</v>
      </c>
      <c r="T964" s="2" t="s">
        <v>184</v>
      </c>
      <c r="U964">
        <v>1</v>
      </c>
      <c r="V964">
        <v>12</v>
      </c>
      <c r="W964">
        <v>0</v>
      </c>
      <c r="X964" t="s">
        <v>184</v>
      </c>
      <c r="Y964" s="2" t="s">
        <v>184</v>
      </c>
      <c r="Z964" s="2" t="s">
        <v>184</v>
      </c>
      <c r="AA964" s="2" t="s">
        <v>184</v>
      </c>
      <c r="AB964">
        <v>1</v>
      </c>
      <c r="AC964">
        <v>0</v>
      </c>
      <c r="AD964">
        <v>0</v>
      </c>
      <c r="AE964" s="2" t="s">
        <v>184</v>
      </c>
      <c r="AF964" s="2" t="s">
        <v>184</v>
      </c>
      <c r="AG964" s="2" t="s">
        <v>185</v>
      </c>
      <c r="AH964" t="s">
        <v>87</v>
      </c>
      <c r="AI964" s="8" t="s">
        <v>183</v>
      </c>
      <c r="AJ964" s="1" t="s">
        <v>184</v>
      </c>
    </row>
    <row r="965" spans="1:36" hidden="1" x14ac:dyDescent="0.3">
      <c r="A965" s="2" t="s">
        <v>8</v>
      </c>
      <c r="B965">
        <v>132175</v>
      </c>
      <c r="C965">
        <v>964</v>
      </c>
      <c r="D965" t="s">
        <v>181</v>
      </c>
      <c r="E965" s="2" t="s">
        <v>184</v>
      </c>
      <c r="F965" s="2" t="s">
        <v>184</v>
      </c>
      <c r="G965" s="2" t="s">
        <v>184</v>
      </c>
      <c r="H965" s="2" t="s">
        <v>183</v>
      </c>
      <c r="I965" s="2" t="s">
        <v>17</v>
      </c>
      <c r="J965" s="2" t="s">
        <v>15</v>
      </c>
      <c r="K965" s="8" t="s">
        <v>183</v>
      </c>
      <c r="L965" s="2" t="s">
        <v>61</v>
      </c>
      <c r="M965" s="2"/>
      <c r="N965" t="s">
        <v>186</v>
      </c>
      <c r="O965" s="2" t="s">
        <v>188</v>
      </c>
      <c r="P965" s="128"/>
      <c r="Q965" s="130" t="s">
        <v>201</v>
      </c>
      <c r="R965" s="6" t="s">
        <v>185</v>
      </c>
      <c r="S965" s="2" t="s">
        <v>184</v>
      </c>
      <c r="T965" s="2" t="s">
        <v>184</v>
      </c>
      <c r="U965">
        <v>0</v>
      </c>
      <c r="V965">
        <v>0</v>
      </c>
      <c r="W965">
        <v>6</v>
      </c>
      <c r="X965" t="s">
        <v>184</v>
      </c>
      <c r="Y965" s="2" t="s">
        <v>184</v>
      </c>
      <c r="Z965" s="2" t="s">
        <v>183</v>
      </c>
      <c r="AA965" s="2" t="s">
        <v>184</v>
      </c>
      <c r="AB965">
        <v>7</v>
      </c>
      <c r="AC965">
        <v>4</v>
      </c>
      <c r="AD965">
        <v>0</v>
      </c>
      <c r="AE965" s="2" t="s">
        <v>184</v>
      </c>
      <c r="AF965" s="2" t="s">
        <v>184</v>
      </c>
      <c r="AG965" s="2" t="s">
        <v>184</v>
      </c>
      <c r="AH965" t="s">
        <v>85</v>
      </c>
      <c r="AI965" t="s">
        <v>183</v>
      </c>
      <c r="AJ965" s="1" t="s">
        <v>184</v>
      </c>
    </row>
    <row r="966" spans="1:36" x14ac:dyDescent="0.3">
      <c r="A966" s="3" t="s">
        <v>7</v>
      </c>
      <c r="B966">
        <v>132229</v>
      </c>
      <c r="C966">
        <v>965</v>
      </c>
      <c r="D966" t="s">
        <v>182</v>
      </c>
      <c r="E966" s="2" t="s">
        <v>184</v>
      </c>
      <c r="F966" s="2" t="s">
        <v>184</v>
      </c>
      <c r="G966" s="2" t="s">
        <v>184</v>
      </c>
      <c r="H966" s="2" t="s">
        <v>183</v>
      </c>
      <c r="I966" s="2" t="s">
        <v>17</v>
      </c>
      <c r="J966" s="2" t="s">
        <v>17</v>
      </c>
      <c r="K966" s="8" t="s">
        <v>184</v>
      </c>
      <c r="L966" s="2"/>
      <c r="M966" s="2" t="s">
        <v>60</v>
      </c>
      <c r="N966" t="s">
        <v>186</v>
      </c>
      <c r="O966" s="2" t="s">
        <v>188</v>
      </c>
      <c r="P966" s="128">
        <v>-0.23834236727789951</v>
      </c>
      <c r="Q966" s="128" t="s">
        <v>203</v>
      </c>
      <c r="R966" s="6" t="s">
        <v>183</v>
      </c>
      <c r="S966" s="2" t="s">
        <v>184</v>
      </c>
      <c r="T966" s="2" t="s">
        <v>184</v>
      </c>
      <c r="U966">
        <v>26</v>
      </c>
      <c r="V966">
        <v>20</v>
      </c>
      <c r="W966">
        <v>3</v>
      </c>
      <c r="X966" t="s">
        <v>184</v>
      </c>
      <c r="Y966" s="2" t="s">
        <v>184</v>
      </c>
      <c r="Z966" s="2" t="s">
        <v>184</v>
      </c>
      <c r="AA966" s="2" t="s">
        <v>184</v>
      </c>
      <c r="AB966">
        <v>5</v>
      </c>
      <c r="AC966">
        <v>3</v>
      </c>
      <c r="AD966">
        <v>0</v>
      </c>
      <c r="AE966" s="2" t="s">
        <v>183</v>
      </c>
      <c r="AF966" s="2" t="s">
        <v>184</v>
      </c>
      <c r="AG966" s="2" t="s">
        <v>183</v>
      </c>
      <c r="AH966" t="s">
        <v>85</v>
      </c>
      <c r="AI966" s="8" t="s">
        <v>183</v>
      </c>
      <c r="AJ966" s="9" t="s">
        <v>183</v>
      </c>
    </row>
    <row r="967" spans="1:36" hidden="1" x14ac:dyDescent="0.3">
      <c r="A967" s="2" t="s">
        <v>8</v>
      </c>
      <c r="B967">
        <v>132243</v>
      </c>
      <c r="C967">
        <v>966</v>
      </c>
      <c r="D967" t="s">
        <v>182</v>
      </c>
      <c r="E967" s="2" t="s">
        <v>184</v>
      </c>
      <c r="F967" s="2" t="s">
        <v>184</v>
      </c>
      <c r="G967" s="2" t="s">
        <v>184</v>
      </c>
      <c r="H967" s="2" t="s">
        <v>183</v>
      </c>
      <c r="I967" s="2" t="s">
        <v>17</v>
      </c>
      <c r="J967" s="2" t="s">
        <v>13</v>
      </c>
      <c r="K967" s="8" t="s">
        <v>184</v>
      </c>
      <c r="L967" s="2"/>
      <c r="M967" s="2" t="s">
        <v>60</v>
      </c>
      <c r="N967" t="s">
        <v>186</v>
      </c>
      <c r="O967" s="2" t="s">
        <v>188</v>
      </c>
      <c r="P967" s="128">
        <v>-1.3125512715340442</v>
      </c>
      <c r="Q967" s="128" t="s">
        <v>201</v>
      </c>
      <c r="R967" s="6" t="s">
        <v>184</v>
      </c>
      <c r="S967" s="2" t="s">
        <v>184</v>
      </c>
      <c r="T967" s="2" t="s">
        <v>184</v>
      </c>
      <c r="U967">
        <v>16</v>
      </c>
      <c r="V967">
        <v>1</v>
      </c>
      <c r="W967">
        <v>0</v>
      </c>
      <c r="X967" t="s">
        <v>184</v>
      </c>
      <c r="Y967" s="2" t="s">
        <v>184</v>
      </c>
      <c r="Z967" s="2" t="s">
        <v>184</v>
      </c>
      <c r="AA967" s="2" t="s">
        <v>184</v>
      </c>
      <c r="AB967">
        <v>2</v>
      </c>
      <c r="AC967">
        <v>0</v>
      </c>
      <c r="AD967">
        <v>0</v>
      </c>
      <c r="AE967" s="2" t="s">
        <v>184</v>
      </c>
      <c r="AF967" s="2" t="s">
        <v>184</v>
      </c>
      <c r="AG967" s="2" t="s">
        <v>183</v>
      </c>
      <c r="AH967" t="s">
        <v>85</v>
      </c>
      <c r="AI967" s="8" t="s">
        <v>183</v>
      </c>
      <c r="AJ967" s="9" t="s">
        <v>183</v>
      </c>
    </row>
    <row r="968" spans="1:36" hidden="1" x14ac:dyDescent="0.3">
      <c r="A968" s="2" t="s">
        <v>8</v>
      </c>
      <c r="B968">
        <v>132247</v>
      </c>
      <c r="C968">
        <v>967</v>
      </c>
      <c r="D968" t="s">
        <v>181</v>
      </c>
      <c r="E968" s="2" t="s">
        <v>184</v>
      </c>
      <c r="F968" s="2" t="s">
        <v>184</v>
      </c>
      <c r="G968" s="2" t="s">
        <v>184</v>
      </c>
      <c r="H968" s="2" t="s">
        <v>183</v>
      </c>
      <c r="I968" s="2" t="s">
        <v>17</v>
      </c>
      <c r="J968" s="2" t="s">
        <v>13</v>
      </c>
      <c r="K968" s="8" t="s">
        <v>183</v>
      </c>
      <c r="L968" s="2"/>
      <c r="M968" s="2" t="s">
        <v>60</v>
      </c>
      <c r="N968" t="s">
        <v>186</v>
      </c>
      <c r="O968" s="2" t="s">
        <v>188</v>
      </c>
      <c r="P968" s="128">
        <v>-0.90237899917965536</v>
      </c>
      <c r="Q968" s="128" t="s">
        <v>201</v>
      </c>
      <c r="R968" s="6" t="s">
        <v>183</v>
      </c>
      <c r="S968" s="2" t="s">
        <v>184</v>
      </c>
      <c r="T968" s="2" t="s">
        <v>184</v>
      </c>
      <c r="U968">
        <v>17</v>
      </c>
      <c r="V968">
        <v>4</v>
      </c>
      <c r="W968">
        <v>0</v>
      </c>
      <c r="X968" t="s">
        <v>184</v>
      </c>
      <c r="Y968" s="2" t="s">
        <v>184</v>
      </c>
      <c r="Z968" s="2" t="s">
        <v>183</v>
      </c>
      <c r="AA968" s="2" t="s">
        <v>184</v>
      </c>
      <c r="AB968">
        <v>2</v>
      </c>
      <c r="AC968">
        <v>0</v>
      </c>
      <c r="AD968">
        <v>0</v>
      </c>
      <c r="AE968" s="2" t="s">
        <v>184</v>
      </c>
      <c r="AF968" s="2" t="s">
        <v>184</v>
      </c>
      <c r="AG968" s="2" t="s">
        <v>184</v>
      </c>
      <c r="AH968" t="s">
        <v>85</v>
      </c>
      <c r="AI968" s="8" t="s">
        <v>183</v>
      </c>
      <c r="AJ968" s="9" t="s">
        <v>184</v>
      </c>
    </row>
    <row r="969" spans="1:36" x14ac:dyDescent="0.3">
      <c r="A969" s="3" t="s">
        <v>7</v>
      </c>
      <c r="B969">
        <v>132272</v>
      </c>
      <c r="C969">
        <v>968</v>
      </c>
      <c r="D969" t="s">
        <v>182</v>
      </c>
      <c r="E969" s="2" t="s">
        <v>184</v>
      </c>
      <c r="F969" s="2" t="s">
        <v>184</v>
      </c>
      <c r="G969" s="2" t="s">
        <v>184</v>
      </c>
      <c r="H969" s="3" t="s">
        <v>185</v>
      </c>
      <c r="I969" s="2" t="s">
        <v>13</v>
      </c>
      <c r="J969" s="2" t="s">
        <v>17</v>
      </c>
      <c r="K969" s="8" t="s">
        <v>184</v>
      </c>
      <c r="L969" s="2"/>
      <c r="M969" s="2" t="s">
        <v>61</v>
      </c>
      <c r="N969" t="s">
        <v>186</v>
      </c>
      <c r="O969" s="3" t="s">
        <v>189</v>
      </c>
      <c r="P969" s="130">
        <v>0.90155591100770682</v>
      </c>
      <c r="Q969" s="130" t="s">
        <v>203</v>
      </c>
      <c r="R969" s="7" t="s">
        <v>185</v>
      </c>
      <c r="S969" s="2" t="s">
        <v>184</v>
      </c>
      <c r="T969" s="2" t="s">
        <v>184</v>
      </c>
      <c r="U969">
        <v>77</v>
      </c>
      <c r="V969">
        <v>39</v>
      </c>
      <c r="W969">
        <v>2</v>
      </c>
      <c r="X969" t="s">
        <v>184</v>
      </c>
      <c r="Y969" s="2" t="s">
        <v>184</v>
      </c>
      <c r="Z969" s="2" t="s">
        <v>184</v>
      </c>
      <c r="AA969" s="2" t="s">
        <v>184</v>
      </c>
      <c r="AB969">
        <v>7</v>
      </c>
      <c r="AC969">
        <v>0</v>
      </c>
      <c r="AD969">
        <v>0</v>
      </c>
      <c r="AE969" s="2" t="s">
        <v>184</v>
      </c>
      <c r="AF969" s="2" t="s">
        <v>185</v>
      </c>
      <c r="AG969" s="2" t="s">
        <v>184</v>
      </c>
      <c r="AH969" t="s">
        <v>85</v>
      </c>
      <c r="AI969" s="8" t="s">
        <v>183</v>
      </c>
      <c r="AJ969" s="1" t="s">
        <v>184</v>
      </c>
    </row>
    <row r="970" spans="1:36" x14ac:dyDescent="0.3">
      <c r="A970" s="3" t="s">
        <v>7</v>
      </c>
      <c r="B970">
        <v>132290</v>
      </c>
      <c r="C970">
        <v>969</v>
      </c>
      <c r="D970" t="s">
        <v>182</v>
      </c>
      <c r="E970" s="2" t="s">
        <v>184</v>
      </c>
      <c r="F970" s="2" t="s">
        <v>184</v>
      </c>
      <c r="G970" s="2" t="s">
        <v>184</v>
      </c>
      <c r="H970" s="3" t="s">
        <v>183</v>
      </c>
      <c r="I970" s="2" t="s">
        <v>12</v>
      </c>
      <c r="J970" s="2" t="s">
        <v>13</v>
      </c>
      <c r="K970" s="8" t="s">
        <v>183</v>
      </c>
      <c r="L970" s="2" t="s">
        <v>60</v>
      </c>
      <c r="M970" s="2"/>
      <c r="N970" t="s">
        <v>187</v>
      </c>
      <c r="O970" s="3" t="s">
        <v>188</v>
      </c>
      <c r="P970" s="130">
        <v>-0.29717682020802372</v>
      </c>
      <c r="Q970" s="130" t="s">
        <v>203</v>
      </c>
      <c r="R970" s="7" t="s">
        <v>183</v>
      </c>
      <c r="S970" s="2" t="s">
        <v>184</v>
      </c>
      <c r="T970" s="2" t="s">
        <v>184</v>
      </c>
      <c r="U970">
        <v>39</v>
      </c>
      <c r="V970">
        <v>21</v>
      </c>
      <c r="W970">
        <v>26</v>
      </c>
      <c r="X970" t="s">
        <v>184</v>
      </c>
      <c r="Y970" s="2" t="s">
        <v>184</v>
      </c>
      <c r="Z970" s="2" t="s">
        <v>184</v>
      </c>
      <c r="AA970" s="2" t="s">
        <v>184</v>
      </c>
      <c r="AB970">
        <v>21</v>
      </c>
      <c r="AC970">
        <v>5</v>
      </c>
      <c r="AD970">
        <v>0</v>
      </c>
      <c r="AE970" s="2" t="s">
        <v>184</v>
      </c>
      <c r="AF970" s="2" t="s">
        <v>185</v>
      </c>
      <c r="AG970" s="2" t="s">
        <v>185</v>
      </c>
      <c r="AH970" t="s">
        <v>85</v>
      </c>
      <c r="AI970" s="8" t="s">
        <v>184</v>
      </c>
      <c r="AJ970" s="1" t="s">
        <v>184</v>
      </c>
    </row>
    <row r="971" spans="1:36" x14ac:dyDescent="0.3">
      <c r="A971" s="3" t="s">
        <v>7</v>
      </c>
      <c r="B971">
        <v>132312</v>
      </c>
      <c r="C971">
        <v>970</v>
      </c>
      <c r="D971" t="s">
        <v>181</v>
      </c>
      <c r="E971" s="2" t="s">
        <v>184</v>
      </c>
      <c r="F971" s="2" t="s">
        <v>184</v>
      </c>
      <c r="G971" s="2" t="s">
        <v>184</v>
      </c>
      <c r="H971" s="3" t="s">
        <v>183</v>
      </c>
      <c r="I971" s="2" t="s">
        <v>12</v>
      </c>
      <c r="J971" s="2" t="s">
        <v>14</v>
      </c>
      <c r="K971" s="8" t="s">
        <v>183</v>
      </c>
      <c r="L971" s="2"/>
      <c r="M971" s="2" t="s">
        <v>60</v>
      </c>
      <c r="N971" t="s">
        <v>186</v>
      </c>
      <c r="O971" s="2" t="s">
        <v>189</v>
      </c>
      <c r="P971" s="128">
        <v>-1.0663564538800834</v>
      </c>
      <c r="Q971" s="128" t="s">
        <v>203</v>
      </c>
      <c r="R971" s="7" t="s">
        <v>185</v>
      </c>
      <c r="S971" s="2" t="s">
        <v>184</v>
      </c>
      <c r="T971" s="2" t="s">
        <v>184</v>
      </c>
      <c r="U971">
        <v>75</v>
      </c>
      <c r="V971">
        <v>20</v>
      </c>
      <c r="W971">
        <v>12</v>
      </c>
      <c r="X971" t="s">
        <v>183</v>
      </c>
      <c r="Y971" s="2" t="s">
        <v>184</v>
      </c>
      <c r="Z971" s="2" t="s">
        <v>184</v>
      </c>
      <c r="AA971" s="2" t="s">
        <v>184</v>
      </c>
      <c r="AB971">
        <v>12</v>
      </c>
      <c r="AC971">
        <v>3</v>
      </c>
      <c r="AD971">
        <v>0</v>
      </c>
      <c r="AE971" s="2" t="s">
        <v>184</v>
      </c>
      <c r="AF971" s="2" t="s">
        <v>185</v>
      </c>
      <c r="AG971" s="2" t="s">
        <v>185</v>
      </c>
      <c r="AH971" t="s">
        <v>87</v>
      </c>
      <c r="AI971" s="8" t="s">
        <v>183</v>
      </c>
      <c r="AJ971" s="1" t="s">
        <v>183</v>
      </c>
    </row>
    <row r="972" spans="1:36" hidden="1" x14ac:dyDescent="0.3">
      <c r="A972" s="3" t="s">
        <v>7</v>
      </c>
      <c r="B972">
        <v>132313</v>
      </c>
      <c r="C972">
        <v>971</v>
      </c>
      <c r="D972" t="s">
        <v>182</v>
      </c>
      <c r="E972" s="2" t="s">
        <v>184</v>
      </c>
      <c r="F972" s="2" t="s">
        <v>184</v>
      </c>
      <c r="G972" s="2" t="s">
        <v>184</v>
      </c>
      <c r="H972" s="3" t="s">
        <v>183</v>
      </c>
      <c r="I972" s="2" t="s">
        <v>13</v>
      </c>
      <c r="J972" s="2" t="s">
        <v>14</v>
      </c>
      <c r="K972" s="8" t="s">
        <v>183</v>
      </c>
      <c r="L972" s="2"/>
      <c r="M972" s="2" t="s">
        <v>60</v>
      </c>
      <c r="N972" t="s">
        <v>186</v>
      </c>
      <c r="O972" s="2" t="s">
        <v>188</v>
      </c>
      <c r="P972" s="128">
        <v>0.39746013280984926</v>
      </c>
      <c r="Q972" s="128" t="s">
        <v>201</v>
      </c>
      <c r="R972" s="6" t="s">
        <v>185</v>
      </c>
      <c r="S972" s="2" t="s">
        <v>184</v>
      </c>
      <c r="T972" s="2" t="s">
        <v>184</v>
      </c>
      <c r="U972">
        <v>46</v>
      </c>
      <c r="V972">
        <v>15</v>
      </c>
      <c r="W972">
        <v>11</v>
      </c>
      <c r="X972" t="s">
        <v>183</v>
      </c>
      <c r="Y972" s="2" t="s">
        <v>184</v>
      </c>
      <c r="Z972" s="2" t="s">
        <v>184</v>
      </c>
      <c r="AA972" s="2" t="s">
        <v>184</v>
      </c>
      <c r="AB972">
        <v>7</v>
      </c>
      <c r="AC972">
        <v>2</v>
      </c>
      <c r="AD972">
        <v>0</v>
      </c>
      <c r="AE972" s="2" t="s">
        <v>184</v>
      </c>
      <c r="AF972" s="2" t="s">
        <v>184</v>
      </c>
      <c r="AG972" s="2" t="s">
        <v>185</v>
      </c>
      <c r="AH972" t="s">
        <v>87</v>
      </c>
      <c r="AI972" s="8" t="s">
        <v>183</v>
      </c>
      <c r="AJ972" s="1" t="s">
        <v>183</v>
      </c>
    </row>
    <row r="973" spans="1:36" hidden="1" x14ac:dyDescent="0.3">
      <c r="A973" s="3" t="s">
        <v>7</v>
      </c>
      <c r="B973">
        <v>132321</v>
      </c>
      <c r="C973">
        <v>972</v>
      </c>
      <c r="D973" t="s">
        <v>182</v>
      </c>
      <c r="E973" s="2" t="s">
        <v>183</v>
      </c>
      <c r="F973" s="2" t="s">
        <v>184</v>
      </c>
      <c r="G973" s="2" t="s">
        <v>184</v>
      </c>
      <c r="H973" s="2" t="s">
        <v>183</v>
      </c>
      <c r="I973" s="2" t="s">
        <v>12</v>
      </c>
      <c r="J973" s="2" t="s">
        <v>16</v>
      </c>
      <c r="K973" s="8" t="s">
        <v>184</v>
      </c>
      <c r="L973" s="2"/>
      <c r="M973" s="2" t="s">
        <v>61</v>
      </c>
      <c r="N973" t="s">
        <v>186</v>
      </c>
      <c r="O973" s="2" t="s">
        <v>188</v>
      </c>
      <c r="P973" s="128">
        <v>-0.86019673806583485</v>
      </c>
      <c r="Q973" s="128" t="s">
        <v>201</v>
      </c>
      <c r="R973" s="7" t="s">
        <v>183</v>
      </c>
      <c r="S973" s="2" t="s">
        <v>184</v>
      </c>
      <c r="T973" s="2" t="s">
        <v>184</v>
      </c>
      <c r="U973">
        <v>0</v>
      </c>
      <c r="V973">
        <v>0</v>
      </c>
      <c r="W973">
        <v>4</v>
      </c>
      <c r="X973" t="s">
        <v>184</v>
      </c>
      <c r="Y973" s="2" t="s">
        <v>184</v>
      </c>
      <c r="Z973" s="2" t="s">
        <v>184</v>
      </c>
      <c r="AA973" s="2" t="s">
        <v>184</v>
      </c>
      <c r="AB973">
        <v>5</v>
      </c>
      <c r="AC973">
        <v>5</v>
      </c>
      <c r="AD973">
        <v>1</v>
      </c>
      <c r="AE973" s="2" t="s">
        <v>184</v>
      </c>
      <c r="AF973" s="2" t="s">
        <v>184</v>
      </c>
      <c r="AG973" s="2" t="s">
        <v>183</v>
      </c>
      <c r="AH973" t="s">
        <v>87</v>
      </c>
      <c r="AI973" t="s">
        <v>183</v>
      </c>
      <c r="AJ973" s="1" t="s">
        <v>184</v>
      </c>
    </row>
    <row r="974" spans="1:36" hidden="1" x14ac:dyDescent="0.3">
      <c r="A974" s="3" t="s">
        <v>7</v>
      </c>
      <c r="B974">
        <v>132355</v>
      </c>
      <c r="C974">
        <v>973</v>
      </c>
      <c r="D974" t="s">
        <v>181</v>
      </c>
      <c r="E974" s="2" t="s">
        <v>183</v>
      </c>
      <c r="F974" s="2" t="s">
        <v>183</v>
      </c>
      <c r="G974" s="2" t="s">
        <v>184</v>
      </c>
      <c r="H974" s="3" t="s">
        <v>183</v>
      </c>
      <c r="I974" s="2" t="s">
        <v>12</v>
      </c>
      <c r="J974" s="2" t="s">
        <v>16</v>
      </c>
      <c r="K974" s="8" t="s">
        <v>184</v>
      </c>
      <c r="L974" s="2"/>
      <c r="M974" s="2" t="s">
        <v>60</v>
      </c>
      <c r="N974" t="s">
        <v>187</v>
      </c>
      <c r="O974" s="3" t="s">
        <v>189</v>
      </c>
      <c r="P974" s="130">
        <v>-0.45104998521147588</v>
      </c>
      <c r="Q974" s="130" t="s">
        <v>201</v>
      </c>
      <c r="R974" s="6" t="s">
        <v>183</v>
      </c>
      <c r="S974" s="2" t="s">
        <v>184</v>
      </c>
      <c r="T974" s="2" t="s">
        <v>184</v>
      </c>
      <c r="U974">
        <v>13</v>
      </c>
      <c r="V974">
        <v>0</v>
      </c>
      <c r="W974">
        <v>0</v>
      </c>
      <c r="X974" t="s">
        <v>184</v>
      </c>
      <c r="Y974" s="2" t="s">
        <v>184</v>
      </c>
      <c r="Z974" s="2" t="s">
        <v>183</v>
      </c>
      <c r="AA974" s="2" t="s">
        <v>184</v>
      </c>
      <c r="AB974">
        <v>0</v>
      </c>
      <c r="AC974">
        <v>0</v>
      </c>
      <c r="AD974">
        <v>0</v>
      </c>
      <c r="AE974" s="2" t="s">
        <v>184</v>
      </c>
      <c r="AF974" s="2" t="s">
        <v>184</v>
      </c>
      <c r="AG974" s="2" t="s">
        <v>184</v>
      </c>
      <c r="AH974" t="s">
        <v>87</v>
      </c>
      <c r="AI974" s="8" t="s">
        <v>183</v>
      </c>
      <c r="AJ974" s="1" t="s">
        <v>183</v>
      </c>
    </row>
    <row r="975" spans="1:36" x14ac:dyDescent="0.3">
      <c r="A975" s="3" t="s">
        <v>7</v>
      </c>
      <c r="B975">
        <v>132393</v>
      </c>
      <c r="C975">
        <v>974</v>
      </c>
      <c r="D975" t="s">
        <v>181</v>
      </c>
      <c r="E975" s="2" t="s">
        <v>184</v>
      </c>
      <c r="F975" s="2" t="s">
        <v>184</v>
      </c>
      <c r="G975" s="2" t="s">
        <v>184</v>
      </c>
      <c r="H975" s="3" t="s">
        <v>183</v>
      </c>
      <c r="I975" s="2" t="s">
        <v>15</v>
      </c>
      <c r="J975" s="2" t="s">
        <v>16</v>
      </c>
      <c r="K975" s="8" t="s">
        <v>183</v>
      </c>
      <c r="L975" s="2"/>
      <c r="M975" s="2" t="s">
        <v>60</v>
      </c>
      <c r="N975" t="s">
        <v>187</v>
      </c>
      <c r="O975" s="2" t="s">
        <v>189</v>
      </c>
      <c r="P975" s="128">
        <v>-1.0589552998676306</v>
      </c>
      <c r="Q975" s="128" t="s">
        <v>203</v>
      </c>
      <c r="R975" s="7" t="s">
        <v>185</v>
      </c>
      <c r="S975" s="2" t="s">
        <v>184</v>
      </c>
      <c r="T975" s="2" t="s">
        <v>184</v>
      </c>
      <c r="U975">
        <v>52</v>
      </c>
      <c r="V975">
        <v>7</v>
      </c>
      <c r="W975">
        <v>19</v>
      </c>
      <c r="X975" t="s">
        <v>183</v>
      </c>
      <c r="Y975" s="2" t="s">
        <v>184</v>
      </c>
      <c r="Z975" s="2" t="s">
        <v>184</v>
      </c>
      <c r="AA975" s="2" t="s">
        <v>184</v>
      </c>
      <c r="AB975">
        <v>12</v>
      </c>
      <c r="AC975">
        <v>6</v>
      </c>
      <c r="AD975">
        <v>3</v>
      </c>
      <c r="AE975" s="2" t="s">
        <v>184</v>
      </c>
      <c r="AF975" s="2" t="s">
        <v>184</v>
      </c>
      <c r="AG975" s="2" t="s">
        <v>184</v>
      </c>
      <c r="AH975" t="s">
        <v>87</v>
      </c>
      <c r="AI975" s="8" t="s">
        <v>183</v>
      </c>
      <c r="AJ975" s="9" t="s">
        <v>184</v>
      </c>
    </row>
    <row r="976" spans="1:36" x14ac:dyDescent="0.3">
      <c r="A976" s="3" t="s">
        <v>7</v>
      </c>
      <c r="B976">
        <v>132394</v>
      </c>
      <c r="C976">
        <v>975</v>
      </c>
      <c r="D976" t="s">
        <v>181</v>
      </c>
      <c r="E976" s="2" t="s">
        <v>184</v>
      </c>
      <c r="F976" s="2" t="s">
        <v>184</v>
      </c>
      <c r="G976" s="2" t="s">
        <v>184</v>
      </c>
      <c r="H976" s="3" t="s">
        <v>183</v>
      </c>
      <c r="I976" s="2" t="s">
        <v>15</v>
      </c>
      <c r="J976" s="2" t="s">
        <v>16</v>
      </c>
      <c r="K976" s="8" t="s">
        <v>183</v>
      </c>
      <c r="L976" s="2" t="s">
        <v>162</v>
      </c>
      <c r="M976" s="2" t="s">
        <v>60</v>
      </c>
      <c r="N976" t="s">
        <v>186</v>
      </c>
      <c r="O976" s="2" t="s">
        <v>189</v>
      </c>
      <c r="P976" s="128">
        <v>-2.3419203747072599</v>
      </c>
      <c r="Q976" s="128" t="s">
        <v>203</v>
      </c>
      <c r="R976" s="7" t="s">
        <v>183</v>
      </c>
      <c r="S976" s="2" t="s">
        <v>184</v>
      </c>
      <c r="T976" s="2" t="s">
        <v>184</v>
      </c>
      <c r="U976">
        <v>51</v>
      </c>
      <c r="V976">
        <v>8</v>
      </c>
      <c r="W976">
        <v>17</v>
      </c>
      <c r="X976" t="s">
        <v>184</v>
      </c>
      <c r="Y976" s="2" t="s">
        <v>184</v>
      </c>
      <c r="Z976" s="2" t="s">
        <v>184</v>
      </c>
      <c r="AA976" s="2" t="s">
        <v>184</v>
      </c>
      <c r="AB976">
        <v>10</v>
      </c>
      <c r="AC976">
        <v>5</v>
      </c>
      <c r="AD976">
        <v>0</v>
      </c>
      <c r="AE976" s="2" t="s">
        <v>184</v>
      </c>
      <c r="AF976" s="2" t="s">
        <v>184</v>
      </c>
      <c r="AG976" s="2" t="s">
        <v>183</v>
      </c>
      <c r="AH976" t="s">
        <v>87</v>
      </c>
      <c r="AI976" s="8" t="s">
        <v>183</v>
      </c>
      <c r="AJ976" s="9" t="s">
        <v>184</v>
      </c>
    </row>
    <row r="977" spans="1:36" hidden="1" x14ac:dyDescent="0.3">
      <c r="A977" s="3" t="s">
        <v>7</v>
      </c>
      <c r="B977">
        <v>132395</v>
      </c>
      <c r="C977">
        <v>976</v>
      </c>
      <c r="D977" t="s">
        <v>182</v>
      </c>
      <c r="E977" s="2" t="s">
        <v>184</v>
      </c>
      <c r="F977" s="2" t="s">
        <v>184</v>
      </c>
      <c r="G977" s="2" t="s">
        <v>184</v>
      </c>
      <c r="H977" s="3" t="s">
        <v>183</v>
      </c>
      <c r="I977" s="2" t="s">
        <v>16</v>
      </c>
      <c r="J977" s="2" t="s">
        <v>16</v>
      </c>
      <c r="K977" s="8" t="s">
        <v>183</v>
      </c>
      <c r="L977" s="2" t="s">
        <v>60</v>
      </c>
      <c r="M977" s="2" t="s">
        <v>162</v>
      </c>
      <c r="N977" t="s">
        <v>186</v>
      </c>
      <c r="O977" s="2" t="s">
        <v>188</v>
      </c>
      <c r="P977" s="128">
        <v>-2.0336605890603083</v>
      </c>
      <c r="Q977" s="128" t="s">
        <v>201</v>
      </c>
      <c r="R977" s="6" t="s">
        <v>184</v>
      </c>
      <c r="S977" s="2" t="s">
        <v>184</v>
      </c>
      <c r="T977" s="2" t="s">
        <v>184</v>
      </c>
      <c r="U977">
        <v>29</v>
      </c>
      <c r="V977">
        <v>27</v>
      </c>
      <c r="W977">
        <v>28</v>
      </c>
      <c r="X977" t="s">
        <v>183</v>
      </c>
      <c r="Y977" s="2" t="s">
        <v>184</v>
      </c>
      <c r="Z977" s="2" t="s">
        <v>184</v>
      </c>
      <c r="AA977" s="2" t="s">
        <v>184</v>
      </c>
      <c r="AB977">
        <v>7</v>
      </c>
      <c r="AC977">
        <v>0</v>
      </c>
      <c r="AD977">
        <v>0</v>
      </c>
      <c r="AE977" s="2" t="s">
        <v>184</v>
      </c>
      <c r="AF977" s="2" t="s">
        <v>184</v>
      </c>
      <c r="AG977" s="2" t="s">
        <v>184</v>
      </c>
      <c r="AH977" t="s">
        <v>85</v>
      </c>
      <c r="AI977" s="8" t="s">
        <v>183</v>
      </c>
      <c r="AJ977" s="9" t="s">
        <v>184</v>
      </c>
    </row>
    <row r="978" spans="1:36" hidden="1" x14ac:dyDescent="0.3">
      <c r="A978" s="3" t="s">
        <v>7</v>
      </c>
      <c r="B978">
        <v>132396</v>
      </c>
      <c r="C978">
        <v>977</v>
      </c>
      <c r="D978" t="s">
        <v>182</v>
      </c>
      <c r="E978" s="2" t="s">
        <v>183</v>
      </c>
      <c r="F978" s="2" t="s">
        <v>183</v>
      </c>
      <c r="G978" s="2" t="s">
        <v>184</v>
      </c>
      <c r="H978" s="3" t="s">
        <v>183</v>
      </c>
      <c r="I978" s="2" t="s">
        <v>15</v>
      </c>
      <c r="J978" s="2" t="s">
        <v>16</v>
      </c>
      <c r="K978" s="8" t="s">
        <v>183</v>
      </c>
      <c r="L978" s="2" t="s">
        <v>162</v>
      </c>
      <c r="M978" s="2" t="s">
        <v>60</v>
      </c>
      <c r="N978" t="s">
        <v>186</v>
      </c>
      <c r="O978" s="2" t="s">
        <v>188</v>
      </c>
      <c r="P978" s="128">
        <v>-2.8044208578801304</v>
      </c>
      <c r="Q978" s="128" t="s">
        <v>201</v>
      </c>
      <c r="R978" s="6" t="s">
        <v>183</v>
      </c>
      <c r="S978" s="2" t="s">
        <v>184</v>
      </c>
      <c r="T978" s="2" t="s">
        <v>184</v>
      </c>
      <c r="U978">
        <v>35</v>
      </c>
      <c r="V978">
        <v>20</v>
      </c>
      <c r="W978">
        <v>10</v>
      </c>
      <c r="X978" t="s">
        <v>183</v>
      </c>
      <c r="Y978" s="2" t="s">
        <v>183</v>
      </c>
      <c r="Z978" s="2" t="s">
        <v>184</v>
      </c>
      <c r="AA978" s="2" t="s">
        <v>183</v>
      </c>
      <c r="AB978">
        <v>4</v>
      </c>
      <c r="AC978">
        <v>2</v>
      </c>
      <c r="AD978">
        <v>0</v>
      </c>
      <c r="AE978" s="2" t="s">
        <v>184</v>
      </c>
      <c r="AF978" s="2" t="s">
        <v>184</v>
      </c>
      <c r="AG978" s="2" t="s">
        <v>183</v>
      </c>
      <c r="AH978" t="s">
        <v>85</v>
      </c>
      <c r="AI978" s="8" t="s">
        <v>183</v>
      </c>
      <c r="AJ978" s="1" t="s">
        <v>183</v>
      </c>
    </row>
    <row r="979" spans="1:36" x14ac:dyDescent="0.3">
      <c r="A979" s="3" t="s">
        <v>7</v>
      </c>
      <c r="B979">
        <v>132397</v>
      </c>
      <c r="C979">
        <v>978</v>
      </c>
      <c r="D979" t="s">
        <v>181</v>
      </c>
      <c r="E979" s="2" t="s">
        <v>184</v>
      </c>
      <c r="F979" s="2" t="s">
        <v>184</v>
      </c>
      <c r="G979" s="2" t="s">
        <v>184</v>
      </c>
      <c r="H979" s="3" t="s">
        <v>183</v>
      </c>
      <c r="I979" s="2" t="s">
        <v>15</v>
      </c>
      <c r="J979" s="2" t="s">
        <v>15</v>
      </c>
      <c r="K979" s="8" t="s">
        <v>183</v>
      </c>
      <c r="L979" s="2" t="s">
        <v>162</v>
      </c>
      <c r="M979" s="2" t="s">
        <v>60</v>
      </c>
      <c r="N979" t="s">
        <v>186</v>
      </c>
      <c r="O979" s="2" t="s">
        <v>189</v>
      </c>
      <c r="P979" s="128">
        <v>-2.9222365323977435</v>
      </c>
      <c r="Q979" s="128" t="s">
        <v>203</v>
      </c>
      <c r="R979" s="7" t="s">
        <v>185</v>
      </c>
      <c r="S979" s="2" t="s">
        <v>184</v>
      </c>
      <c r="T979" s="2" t="s">
        <v>184</v>
      </c>
      <c r="U979">
        <v>0</v>
      </c>
      <c r="V979">
        <v>0</v>
      </c>
      <c r="W979">
        <v>15</v>
      </c>
      <c r="X979" t="s">
        <v>184</v>
      </c>
      <c r="Y979" s="2" t="s">
        <v>184</v>
      </c>
      <c r="Z979" s="2" t="s">
        <v>183</v>
      </c>
      <c r="AA979" s="2" t="s">
        <v>184</v>
      </c>
      <c r="AB979">
        <v>9</v>
      </c>
      <c r="AC979">
        <v>4</v>
      </c>
      <c r="AD979">
        <v>4</v>
      </c>
      <c r="AE979" s="2" t="s">
        <v>184</v>
      </c>
      <c r="AF979" s="2" t="s">
        <v>184</v>
      </c>
      <c r="AG979" s="2" t="s">
        <v>184</v>
      </c>
      <c r="AH979" t="s">
        <v>85</v>
      </c>
      <c r="AI979" t="s">
        <v>183</v>
      </c>
      <c r="AJ979" s="1" t="s">
        <v>184</v>
      </c>
    </row>
    <row r="980" spans="1:36" hidden="1" x14ac:dyDescent="0.3">
      <c r="A980" s="3" t="s">
        <v>7</v>
      </c>
      <c r="B980">
        <v>132398</v>
      </c>
      <c r="C980">
        <v>979</v>
      </c>
      <c r="D980" t="s">
        <v>182</v>
      </c>
      <c r="E980" s="2" t="s">
        <v>183</v>
      </c>
      <c r="F980" s="2" t="s">
        <v>183</v>
      </c>
      <c r="G980" s="2" t="s">
        <v>184</v>
      </c>
      <c r="H980" s="3" t="s">
        <v>183</v>
      </c>
      <c r="I980" s="2" t="s">
        <v>13</v>
      </c>
      <c r="J980" s="2" t="s">
        <v>15</v>
      </c>
      <c r="K980" s="8" t="s">
        <v>183</v>
      </c>
      <c r="L980" s="2" t="s">
        <v>162</v>
      </c>
      <c r="M980" s="2" t="s">
        <v>60</v>
      </c>
      <c r="N980" t="s">
        <v>187</v>
      </c>
      <c r="O980" s="2" t="s">
        <v>188</v>
      </c>
      <c r="P980" s="128">
        <v>-2.167251410045743</v>
      </c>
      <c r="Q980" s="128" t="s">
        <v>201</v>
      </c>
      <c r="R980" s="7" t="s">
        <v>183</v>
      </c>
      <c r="S980" s="2" t="s">
        <v>183</v>
      </c>
      <c r="T980" s="2" t="s">
        <v>183</v>
      </c>
      <c r="U980">
        <v>0</v>
      </c>
      <c r="V980">
        <v>0</v>
      </c>
      <c r="W980">
        <v>1</v>
      </c>
      <c r="X980" t="s">
        <v>184</v>
      </c>
      <c r="Y980" s="2" t="s">
        <v>184</v>
      </c>
      <c r="Z980" s="2" t="s">
        <v>183</v>
      </c>
      <c r="AA980" s="2" t="s">
        <v>183</v>
      </c>
      <c r="AB980">
        <v>1</v>
      </c>
      <c r="AC980">
        <v>0</v>
      </c>
      <c r="AD980">
        <v>0</v>
      </c>
      <c r="AE980" s="2" t="s">
        <v>184</v>
      </c>
      <c r="AF980" s="2" t="s">
        <v>184</v>
      </c>
      <c r="AG980" s="2" t="s">
        <v>184</v>
      </c>
      <c r="AH980" t="s">
        <v>87</v>
      </c>
      <c r="AI980" t="s">
        <v>183</v>
      </c>
      <c r="AJ980" s="1" t="s">
        <v>183</v>
      </c>
    </row>
    <row r="981" spans="1:36" x14ac:dyDescent="0.3">
      <c r="A981" s="3" t="s">
        <v>7</v>
      </c>
      <c r="B981">
        <v>132412</v>
      </c>
      <c r="C981">
        <v>980</v>
      </c>
      <c r="D981" t="s">
        <v>182</v>
      </c>
      <c r="E981" s="2" t="s">
        <v>184</v>
      </c>
      <c r="F981" s="2" t="s">
        <v>184</v>
      </c>
      <c r="G981" s="2" t="s">
        <v>184</v>
      </c>
      <c r="H981" s="3" t="s">
        <v>183</v>
      </c>
      <c r="I981" s="2" t="s">
        <v>15</v>
      </c>
      <c r="J981" s="2" t="s">
        <v>16</v>
      </c>
      <c r="K981" s="8" t="s">
        <v>183</v>
      </c>
      <c r="L981" s="2"/>
      <c r="M981" s="2" t="s">
        <v>60</v>
      </c>
      <c r="N981" t="s">
        <v>186</v>
      </c>
      <c r="O981" s="2" t="s">
        <v>188</v>
      </c>
      <c r="P981" s="128">
        <v>-1.7111925964728478</v>
      </c>
      <c r="Q981" s="128" t="s">
        <v>203</v>
      </c>
      <c r="R981" s="6" t="s">
        <v>185</v>
      </c>
      <c r="S981" s="2" t="s">
        <v>184</v>
      </c>
      <c r="T981" s="2" t="s">
        <v>184</v>
      </c>
      <c r="U981">
        <v>12</v>
      </c>
      <c r="V981">
        <v>3</v>
      </c>
      <c r="W981">
        <v>0</v>
      </c>
      <c r="X981" t="s">
        <v>184</v>
      </c>
      <c r="Y981" s="2" t="s">
        <v>184</v>
      </c>
      <c r="Z981" s="2" t="s">
        <v>183</v>
      </c>
      <c r="AA981" s="2" t="s">
        <v>184</v>
      </c>
      <c r="AB981">
        <v>4</v>
      </c>
      <c r="AC981">
        <v>1</v>
      </c>
      <c r="AD981">
        <v>0</v>
      </c>
      <c r="AE981" s="2" t="s">
        <v>184</v>
      </c>
      <c r="AF981" s="2" t="s">
        <v>184</v>
      </c>
      <c r="AG981" s="2" t="s">
        <v>184</v>
      </c>
      <c r="AH981" t="s">
        <v>87</v>
      </c>
      <c r="AI981" s="8" t="s">
        <v>183</v>
      </c>
      <c r="AJ981" s="9" t="s">
        <v>184</v>
      </c>
    </row>
    <row r="982" spans="1:36" hidden="1" x14ac:dyDescent="0.3">
      <c r="A982" s="3" t="s">
        <v>7</v>
      </c>
      <c r="B982">
        <v>132414</v>
      </c>
      <c r="C982">
        <v>981</v>
      </c>
      <c r="D982" t="s">
        <v>182</v>
      </c>
      <c r="E982" s="2" t="s">
        <v>184</v>
      </c>
      <c r="F982" s="2" t="s">
        <v>184</v>
      </c>
      <c r="G982" s="2" t="s">
        <v>184</v>
      </c>
      <c r="H982" s="2" t="s">
        <v>183</v>
      </c>
      <c r="I982" s="2" t="s">
        <v>17</v>
      </c>
      <c r="J982" s="2" t="s">
        <v>16</v>
      </c>
      <c r="K982" s="8" t="s">
        <v>183</v>
      </c>
      <c r="L982" s="2" t="s">
        <v>61</v>
      </c>
      <c r="M982" s="2"/>
      <c r="N982" t="s">
        <v>187</v>
      </c>
      <c r="O982" s="2" t="s">
        <v>185</v>
      </c>
      <c r="P982" s="128">
        <v>0.17194792434291328</v>
      </c>
      <c r="Q982" s="128" t="s">
        <v>201</v>
      </c>
      <c r="R982" s="7" t="s">
        <v>183</v>
      </c>
      <c r="S982" s="2" t="s">
        <v>183</v>
      </c>
      <c r="T982" s="2" t="s">
        <v>183</v>
      </c>
      <c r="U982">
        <v>25</v>
      </c>
      <c r="V982">
        <v>5</v>
      </c>
      <c r="W982">
        <v>20</v>
      </c>
      <c r="X982" t="s">
        <v>184</v>
      </c>
      <c r="Y982" s="2" t="s">
        <v>184</v>
      </c>
      <c r="Z982" s="2" t="s">
        <v>183</v>
      </c>
      <c r="AA982" s="2" t="s">
        <v>183</v>
      </c>
      <c r="AB982">
        <v>7</v>
      </c>
      <c r="AC982">
        <v>6</v>
      </c>
      <c r="AD982">
        <v>0</v>
      </c>
      <c r="AE982" s="2" t="s">
        <v>183</v>
      </c>
      <c r="AF982" s="2" t="s">
        <v>183</v>
      </c>
      <c r="AG982" s="2" t="s">
        <v>185</v>
      </c>
      <c r="AH982" t="s">
        <v>88</v>
      </c>
      <c r="AI982" s="8" t="s">
        <v>183</v>
      </c>
      <c r="AJ982" s="1" t="s">
        <v>184</v>
      </c>
    </row>
    <row r="983" spans="1:36" hidden="1" x14ac:dyDescent="0.3">
      <c r="A983" s="3" t="s">
        <v>7</v>
      </c>
      <c r="B983">
        <v>132416</v>
      </c>
      <c r="C983">
        <v>982</v>
      </c>
      <c r="D983" t="s">
        <v>181</v>
      </c>
      <c r="E983" s="2" t="s">
        <v>183</v>
      </c>
      <c r="F983" s="2" t="s">
        <v>184</v>
      </c>
      <c r="G983" s="2" t="s">
        <v>184</v>
      </c>
      <c r="H983" s="3" t="s">
        <v>183</v>
      </c>
      <c r="I983" s="2" t="s">
        <v>12</v>
      </c>
      <c r="J983" s="2" t="s">
        <v>13</v>
      </c>
      <c r="K983" s="8" t="s">
        <v>183</v>
      </c>
      <c r="L983" s="2" t="s">
        <v>60</v>
      </c>
      <c r="M983" s="2"/>
      <c r="N983" t="s">
        <v>186</v>
      </c>
      <c r="O983" s="3" t="s">
        <v>188</v>
      </c>
      <c r="P983" s="130">
        <v>-0.48028311425682507</v>
      </c>
      <c r="Q983" s="130" t="s">
        <v>201</v>
      </c>
      <c r="R983" s="6" t="s">
        <v>183</v>
      </c>
      <c r="S983" s="2" t="s">
        <v>184</v>
      </c>
      <c r="T983" s="2" t="s">
        <v>184</v>
      </c>
      <c r="U983">
        <v>35</v>
      </c>
      <c r="V983">
        <v>14</v>
      </c>
      <c r="W983">
        <v>33</v>
      </c>
      <c r="X983" t="s">
        <v>183</v>
      </c>
      <c r="Y983" s="2" t="s">
        <v>184</v>
      </c>
      <c r="Z983" s="2" t="s">
        <v>184</v>
      </c>
      <c r="AA983" s="2" t="s">
        <v>184</v>
      </c>
      <c r="AB983">
        <v>11</v>
      </c>
      <c r="AC983">
        <v>2</v>
      </c>
      <c r="AD983">
        <v>0</v>
      </c>
      <c r="AE983" s="2" t="s">
        <v>184</v>
      </c>
      <c r="AF983" s="2" t="s">
        <v>184</v>
      </c>
      <c r="AG983" s="2" t="s">
        <v>183</v>
      </c>
      <c r="AH983" t="s">
        <v>87</v>
      </c>
      <c r="AI983" s="8" t="s">
        <v>183</v>
      </c>
      <c r="AJ983" s="1" t="s">
        <v>183</v>
      </c>
    </row>
    <row r="984" spans="1:36" x14ac:dyDescent="0.3">
      <c r="A984" s="3" t="s">
        <v>7</v>
      </c>
      <c r="B984">
        <v>132418</v>
      </c>
      <c r="C984">
        <v>983</v>
      </c>
      <c r="D984" t="s">
        <v>181</v>
      </c>
      <c r="E984" s="2" t="s">
        <v>184</v>
      </c>
      <c r="F984" s="2" t="s">
        <v>184</v>
      </c>
      <c r="G984" s="2" t="s">
        <v>184</v>
      </c>
      <c r="H984" s="2" t="s">
        <v>183</v>
      </c>
      <c r="I984" s="2" t="s">
        <v>12</v>
      </c>
      <c r="J984" s="2" t="s">
        <v>16</v>
      </c>
      <c r="K984" s="8" t="s">
        <v>184</v>
      </c>
      <c r="L984" s="2" t="s">
        <v>162</v>
      </c>
      <c r="M984" s="2" t="s">
        <v>60</v>
      </c>
      <c r="N984" t="s">
        <v>186</v>
      </c>
      <c r="O984" s="2" t="s">
        <v>185</v>
      </c>
      <c r="P984" s="128">
        <v>-2.1220159151193636</v>
      </c>
      <c r="Q984" s="128" t="s">
        <v>203</v>
      </c>
      <c r="R984" s="7" t="s">
        <v>183</v>
      </c>
      <c r="S984" s="2" t="s">
        <v>184</v>
      </c>
      <c r="T984" s="2" t="s">
        <v>184</v>
      </c>
      <c r="U984">
        <v>10</v>
      </c>
      <c r="V984">
        <v>31</v>
      </c>
      <c r="W984">
        <v>45</v>
      </c>
      <c r="X984" t="s">
        <v>184</v>
      </c>
      <c r="Y984" s="2" t="s">
        <v>184</v>
      </c>
      <c r="Z984" s="2" t="s">
        <v>184</v>
      </c>
      <c r="AA984" s="2" t="s">
        <v>184</v>
      </c>
      <c r="AB984">
        <v>11</v>
      </c>
      <c r="AC984">
        <v>2</v>
      </c>
      <c r="AD984">
        <v>2</v>
      </c>
      <c r="AE984" s="2" t="s">
        <v>184</v>
      </c>
      <c r="AF984" s="2" t="s">
        <v>184</v>
      </c>
      <c r="AG984" s="2" t="s">
        <v>183</v>
      </c>
      <c r="AH984" t="s">
        <v>87</v>
      </c>
      <c r="AI984" s="8" t="s">
        <v>183</v>
      </c>
      <c r="AJ984" s="1" t="s">
        <v>184</v>
      </c>
    </row>
    <row r="985" spans="1:36" x14ac:dyDescent="0.3">
      <c r="A985" s="3" t="s">
        <v>7</v>
      </c>
      <c r="B985">
        <v>132448</v>
      </c>
      <c r="C985">
        <v>984</v>
      </c>
      <c r="D985" t="s">
        <v>181</v>
      </c>
      <c r="E985" s="2" t="s">
        <v>183</v>
      </c>
      <c r="F985" s="2" t="s">
        <v>184</v>
      </c>
      <c r="G985" s="2" t="s">
        <v>184</v>
      </c>
      <c r="H985" s="3" t="s">
        <v>183</v>
      </c>
      <c r="I985" s="2" t="s">
        <v>12</v>
      </c>
      <c r="J985" s="2" t="s">
        <v>16</v>
      </c>
      <c r="K985" s="8" t="s">
        <v>184</v>
      </c>
      <c r="L985" s="2" t="s">
        <v>60</v>
      </c>
      <c r="M985" s="2"/>
      <c r="N985" t="s">
        <v>186</v>
      </c>
      <c r="O985" s="3" t="s">
        <v>188</v>
      </c>
      <c r="P985" s="130">
        <v>0.47703421016764341</v>
      </c>
      <c r="Q985" s="130" t="s">
        <v>203</v>
      </c>
      <c r="R985" s="7" t="s">
        <v>185</v>
      </c>
      <c r="S985" s="2" t="s">
        <v>184</v>
      </c>
      <c r="T985" s="2" t="s">
        <v>184</v>
      </c>
      <c r="U985">
        <v>0</v>
      </c>
      <c r="V985">
        <v>0</v>
      </c>
      <c r="W985">
        <v>16</v>
      </c>
      <c r="X985" t="s">
        <v>184</v>
      </c>
      <c r="Y985" s="2" t="s">
        <v>184</v>
      </c>
      <c r="Z985" s="2" t="s">
        <v>184</v>
      </c>
      <c r="AA985" s="2" t="s">
        <v>184</v>
      </c>
      <c r="AB985">
        <v>11</v>
      </c>
      <c r="AC985">
        <v>12</v>
      </c>
      <c r="AD985">
        <v>3</v>
      </c>
      <c r="AE985" s="2" t="s">
        <v>184</v>
      </c>
      <c r="AF985" s="2" t="s">
        <v>184</v>
      </c>
      <c r="AG985" s="2" t="s">
        <v>183</v>
      </c>
      <c r="AH985" t="s">
        <v>87</v>
      </c>
      <c r="AI985" t="s">
        <v>183</v>
      </c>
      <c r="AJ985" s="1" t="s">
        <v>184</v>
      </c>
    </row>
    <row r="986" spans="1:36" hidden="1" x14ac:dyDescent="0.3">
      <c r="A986" s="2" t="s">
        <v>8</v>
      </c>
      <c r="B986">
        <v>132457</v>
      </c>
      <c r="C986">
        <v>985</v>
      </c>
      <c r="D986" t="s">
        <v>182</v>
      </c>
      <c r="E986" s="2" t="s">
        <v>184</v>
      </c>
      <c r="F986" s="2" t="s">
        <v>184</v>
      </c>
      <c r="G986" s="2" t="s">
        <v>184</v>
      </c>
      <c r="H986" s="3" t="s">
        <v>183</v>
      </c>
      <c r="I986" s="2" t="s">
        <v>13</v>
      </c>
      <c r="J986" s="2" t="s">
        <v>12</v>
      </c>
      <c r="K986" s="8" t="s">
        <v>183</v>
      </c>
      <c r="L986" s="2" t="s">
        <v>60</v>
      </c>
      <c r="M986" s="2"/>
      <c r="N986" t="s">
        <v>186</v>
      </c>
      <c r="O986" s="3" t="s">
        <v>188</v>
      </c>
      <c r="P986" s="130">
        <v>-0.43478260869565216</v>
      </c>
      <c r="Q986" s="130" t="s">
        <v>201</v>
      </c>
      <c r="R986" s="7" t="s">
        <v>185</v>
      </c>
      <c r="S986" s="2" t="s">
        <v>184</v>
      </c>
      <c r="T986" s="2" t="s">
        <v>184</v>
      </c>
      <c r="U986">
        <v>84</v>
      </c>
      <c r="V986">
        <v>6</v>
      </c>
      <c r="W986">
        <v>47</v>
      </c>
      <c r="X986" t="s">
        <v>184</v>
      </c>
      <c r="Y986" s="2" t="s">
        <v>184</v>
      </c>
      <c r="Z986" s="2" t="s">
        <v>184</v>
      </c>
      <c r="AA986" s="2" t="s">
        <v>184</v>
      </c>
      <c r="AB986">
        <v>6</v>
      </c>
      <c r="AC986">
        <v>0</v>
      </c>
      <c r="AD986">
        <v>0</v>
      </c>
      <c r="AE986" s="2" t="s">
        <v>184</v>
      </c>
      <c r="AF986" s="2" t="s">
        <v>184</v>
      </c>
      <c r="AG986" s="2" t="s">
        <v>183</v>
      </c>
      <c r="AH986" t="s">
        <v>87</v>
      </c>
      <c r="AI986" s="8" t="s">
        <v>183</v>
      </c>
      <c r="AJ986" s="9" t="s">
        <v>184</v>
      </c>
    </row>
    <row r="987" spans="1:36" x14ac:dyDescent="0.3">
      <c r="A987" s="3" t="s">
        <v>7</v>
      </c>
      <c r="B987">
        <v>132501</v>
      </c>
      <c r="C987">
        <v>986</v>
      </c>
      <c r="D987" t="s">
        <v>181</v>
      </c>
      <c r="E987" s="2" t="s">
        <v>184</v>
      </c>
      <c r="F987" s="2" t="s">
        <v>184</v>
      </c>
      <c r="G987" s="2" t="s">
        <v>184</v>
      </c>
      <c r="H987" s="3" t="s">
        <v>183</v>
      </c>
      <c r="I987" s="2" t="s">
        <v>14</v>
      </c>
      <c r="J987" s="2" t="s">
        <v>15</v>
      </c>
      <c r="K987" s="8" t="s">
        <v>183</v>
      </c>
      <c r="L987" s="2" t="s">
        <v>60</v>
      </c>
      <c r="M987" s="2"/>
      <c r="N987" t="s">
        <v>186</v>
      </c>
      <c r="O987" s="2" t="s">
        <v>188</v>
      </c>
      <c r="P987" s="128">
        <v>-0.85945399393326583</v>
      </c>
      <c r="Q987" s="128" t="s">
        <v>203</v>
      </c>
      <c r="R987" s="6" t="s">
        <v>183</v>
      </c>
      <c r="S987" s="2" t="s">
        <v>184</v>
      </c>
      <c r="T987" s="2" t="s">
        <v>184</v>
      </c>
      <c r="U987">
        <v>127</v>
      </c>
      <c r="V987">
        <v>0</v>
      </c>
      <c r="W987">
        <v>74</v>
      </c>
      <c r="X987" t="s">
        <v>184</v>
      </c>
      <c r="Y987" s="2" t="s">
        <v>184</v>
      </c>
      <c r="Z987" s="2" t="s">
        <v>183</v>
      </c>
      <c r="AA987" s="2" t="s">
        <v>184</v>
      </c>
      <c r="AB987">
        <v>24</v>
      </c>
      <c r="AC987">
        <v>7</v>
      </c>
      <c r="AD987">
        <v>1</v>
      </c>
      <c r="AE987" s="2" t="s">
        <v>184</v>
      </c>
      <c r="AF987" s="2" t="s">
        <v>184</v>
      </c>
      <c r="AG987" s="2" t="s">
        <v>183</v>
      </c>
      <c r="AH987" t="s">
        <v>87</v>
      </c>
      <c r="AI987" t="s">
        <v>183</v>
      </c>
      <c r="AJ987" s="1" t="s">
        <v>184</v>
      </c>
    </row>
    <row r="988" spans="1:36" x14ac:dyDescent="0.3">
      <c r="A988" s="3" t="s">
        <v>7</v>
      </c>
      <c r="B988">
        <v>132503</v>
      </c>
      <c r="C988">
        <v>987</v>
      </c>
      <c r="D988" t="s">
        <v>181</v>
      </c>
      <c r="E988" s="2" t="s">
        <v>184</v>
      </c>
      <c r="F988" s="2" t="s">
        <v>184</v>
      </c>
      <c r="G988" s="2" t="s">
        <v>183</v>
      </c>
      <c r="H988" s="3" t="s">
        <v>183</v>
      </c>
      <c r="I988" s="2" t="s">
        <v>14</v>
      </c>
      <c r="J988" s="2" t="s">
        <v>15</v>
      </c>
      <c r="K988" s="8" t="s">
        <v>183</v>
      </c>
      <c r="L988" s="2"/>
      <c r="M988" s="2" t="s">
        <v>60</v>
      </c>
      <c r="N988" t="s">
        <v>187</v>
      </c>
      <c r="O988" s="2" t="s">
        <v>188</v>
      </c>
      <c r="P988" s="128">
        <v>-1.4628963713631906</v>
      </c>
      <c r="Q988" s="128" t="s">
        <v>203</v>
      </c>
      <c r="R988" s="6" t="s">
        <v>183</v>
      </c>
      <c r="S988" s="2" t="s">
        <v>183</v>
      </c>
      <c r="T988" s="2" t="s">
        <v>183</v>
      </c>
      <c r="U988">
        <v>0</v>
      </c>
      <c r="V988">
        <v>0</v>
      </c>
      <c r="W988">
        <v>3</v>
      </c>
      <c r="X988" t="s">
        <v>184</v>
      </c>
      <c r="Y988" s="2" t="s">
        <v>183</v>
      </c>
      <c r="Z988" s="2" t="s">
        <v>183</v>
      </c>
      <c r="AA988" s="2" t="s">
        <v>184</v>
      </c>
      <c r="AB988">
        <v>2</v>
      </c>
      <c r="AC988">
        <v>2</v>
      </c>
      <c r="AD988">
        <v>0</v>
      </c>
      <c r="AE988" s="2" t="s">
        <v>184</v>
      </c>
      <c r="AF988" s="2" t="s">
        <v>184</v>
      </c>
      <c r="AG988" s="2" t="s">
        <v>183</v>
      </c>
      <c r="AH988" t="s">
        <v>87</v>
      </c>
      <c r="AI988" t="s">
        <v>183</v>
      </c>
      <c r="AJ988" s="1" t="s">
        <v>183</v>
      </c>
    </row>
    <row r="989" spans="1:36" x14ac:dyDescent="0.3">
      <c r="A989" s="2" t="s">
        <v>8</v>
      </c>
      <c r="B989">
        <v>132532</v>
      </c>
      <c r="C989">
        <v>988</v>
      </c>
      <c r="D989" t="s">
        <v>182</v>
      </c>
      <c r="E989" s="2" t="s">
        <v>184</v>
      </c>
      <c r="F989" s="2" t="s">
        <v>184</v>
      </c>
      <c r="G989" s="2" t="s">
        <v>184</v>
      </c>
      <c r="H989" s="3" t="s">
        <v>183</v>
      </c>
      <c r="I989" s="2" t="s">
        <v>13</v>
      </c>
      <c r="J989" s="2" t="s">
        <v>16</v>
      </c>
      <c r="K989" s="8" t="s">
        <v>183</v>
      </c>
      <c r="L989" s="2"/>
      <c r="M989" s="2" t="s">
        <v>60</v>
      </c>
      <c r="N989" t="s">
        <v>186</v>
      </c>
      <c r="O989" s="2" t="s">
        <v>189</v>
      </c>
      <c r="P989" s="128">
        <v>-0.34243021687247066</v>
      </c>
      <c r="Q989" s="128" t="s">
        <v>203</v>
      </c>
      <c r="R989" s="7" t="s">
        <v>185</v>
      </c>
      <c r="S989" s="2" t="s">
        <v>184</v>
      </c>
      <c r="T989" s="2" t="s">
        <v>184</v>
      </c>
      <c r="U989">
        <v>12</v>
      </c>
      <c r="V989">
        <v>0</v>
      </c>
      <c r="W989">
        <v>34</v>
      </c>
      <c r="X989" t="s">
        <v>183</v>
      </c>
      <c r="Y989" s="2" t="s">
        <v>184</v>
      </c>
      <c r="Z989" s="2" t="s">
        <v>184</v>
      </c>
      <c r="AA989" s="2" t="s">
        <v>184</v>
      </c>
      <c r="AB989">
        <v>6</v>
      </c>
      <c r="AC989">
        <v>4</v>
      </c>
      <c r="AD989">
        <v>0</v>
      </c>
      <c r="AE989" s="2" t="s">
        <v>184</v>
      </c>
      <c r="AF989" s="2" t="s">
        <v>184</v>
      </c>
      <c r="AG989" s="2" t="s">
        <v>184</v>
      </c>
      <c r="AH989" t="s">
        <v>85</v>
      </c>
      <c r="AI989" s="8" t="s">
        <v>183</v>
      </c>
      <c r="AJ989" s="1" t="s">
        <v>183</v>
      </c>
    </row>
    <row r="990" spans="1:36" x14ac:dyDescent="0.3">
      <c r="A990" s="3" t="s">
        <v>7</v>
      </c>
      <c r="B990">
        <v>132533</v>
      </c>
      <c r="C990">
        <v>989</v>
      </c>
      <c r="D990" t="s">
        <v>182</v>
      </c>
      <c r="E990" s="2" t="s">
        <v>183</v>
      </c>
      <c r="F990" s="2" t="s">
        <v>183</v>
      </c>
      <c r="G990" s="2" t="s">
        <v>184</v>
      </c>
      <c r="H990" s="3" t="s">
        <v>183</v>
      </c>
      <c r="I990" s="2" t="s">
        <v>13</v>
      </c>
      <c r="J990" s="2" t="s">
        <v>16</v>
      </c>
      <c r="K990" s="8" t="s">
        <v>183</v>
      </c>
      <c r="L990" s="2" t="s">
        <v>60</v>
      </c>
      <c r="M990" s="2"/>
      <c r="N990" t="s">
        <v>187</v>
      </c>
      <c r="O990" s="2" t="s">
        <v>188</v>
      </c>
      <c r="P990" s="128">
        <v>-0.41346340202855475</v>
      </c>
      <c r="Q990" s="128" t="s">
        <v>203</v>
      </c>
      <c r="R990" s="6" t="s">
        <v>183</v>
      </c>
      <c r="S990" s="2" t="s">
        <v>183</v>
      </c>
      <c r="T990" s="2" t="s">
        <v>183</v>
      </c>
      <c r="U990">
        <v>27</v>
      </c>
      <c r="V990">
        <v>13</v>
      </c>
      <c r="W990">
        <v>30</v>
      </c>
      <c r="X990" t="s">
        <v>184</v>
      </c>
      <c r="Y990" s="2" t="s">
        <v>183</v>
      </c>
      <c r="Z990" s="2" t="s">
        <v>183</v>
      </c>
      <c r="AA990" s="2" t="s">
        <v>184</v>
      </c>
      <c r="AB990">
        <v>13</v>
      </c>
      <c r="AC990">
        <v>5</v>
      </c>
      <c r="AD990">
        <v>3</v>
      </c>
      <c r="AE990" s="2" t="s">
        <v>184</v>
      </c>
      <c r="AF990" s="2" t="s">
        <v>184</v>
      </c>
      <c r="AG990" s="2" t="s">
        <v>184</v>
      </c>
      <c r="AH990" t="s">
        <v>88</v>
      </c>
      <c r="AI990" t="s">
        <v>183</v>
      </c>
      <c r="AJ990" s="1" t="s">
        <v>183</v>
      </c>
    </row>
    <row r="991" spans="1:36" hidden="1" x14ac:dyDescent="0.3">
      <c r="A991" s="3" t="s">
        <v>7</v>
      </c>
      <c r="B991">
        <v>132537</v>
      </c>
      <c r="C991">
        <v>990</v>
      </c>
      <c r="D991" t="s">
        <v>181</v>
      </c>
      <c r="E991" s="2" t="s">
        <v>183</v>
      </c>
      <c r="F991" s="2" t="s">
        <v>184</v>
      </c>
      <c r="G991" s="2" t="s">
        <v>184</v>
      </c>
      <c r="H991" s="2" t="s">
        <v>183</v>
      </c>
      <c r="I991" s="2" t="s">
        <v>15</v>
      </c>
      <c r="J991" s="2" t="s">
        <v>12</v>
      </c>
      <c r="K991" s="8" t="s">
        <v>183</v>
      </c>
      <c r="L991" s="2" t="s">
        <v>61</v>
      </c>
      <c r="M991" s="2"/>
      <c r="N991" t="s">
        <v>187</v>
      </c>
      <c r="O991" s="2" t="s">
        <v>188</v>
      </c>
      <c r="P991" s="128">
        <v>-0.11790714812085482</v>
      </c>
      <c r="Q991" s="128" t="s">
        <v>201</v>
      </c>
      <c r="R991" s="6" t="s">
        <v>183</v>
      </c>
      <c r="S991" s="2" t="s">
        <v>183</v>
      </c>
      <c r="T991" s="2" t="s">
        <v>184</v>
      </c>
      <c r="U991">
        <v>0</v>
      </c>
      <c r="V991">
        <v>0</v>
      </c>
      <c r="W991">
        <v>3</v>
      </c>
      <c r="X991" t="s">
        <v>183</v>
      </c>
      <c r="Y991" s="2" t="s">
        <v>183</v>
      </c>
      <c r="Z991" s="2" t="s">
        <v>184</v>
      </c>
      <c r="AA991" s="2" t="s">
        <v>183</v>
      </c>
      <c r="AB991">
        <v>1</v>
      </c>
      <c r="AC991">
        <v>0</v>
      </c>
      <c r="AD991">
        <v>0</v>
      </c>
      <c r="AE991" s="2" t="s">
        <v>184</v>
      </c>
      <c r="AF991" s="2" t="s">
        <v>183</v>
      </c>
      <c r="AG991" s="2" t="s">
        <v>184</v>
      </c>
      <c r="AH991" t="s">
        <v>87</v>
      </c>
      <c r="AI991" t="s">
        <v>183</v>
      </c>
      <c r="AJ991" s="1" t="s">
        <v>184</v>
      </c>
    </row>
    <row r="992" spans="1:36" x14ac:dyDescent="0.3">
      <c r="A992" s="3" t="s">
        <v>7</v>
      </c>
      <c r="B992">
        <v>132621</v>
      </c>
      <c r="C992">
        <v>991</v>
      </c>
      <c r="D992" t="s">
        <v>182</v>
      </c>
      <c r="E992" s="2" t="s">
        <v>184</v>
      </c>
      <c r="F992" s="2" t="s">
        <v>184</v>
      </c>
      <c r="G992" s="2" t="s">
        <v>184</v>
      </c>
      <c r="H992" s="3" t="s">
        <v>183</v>
      </c>
      <c r="I992" s="2" t="s">
        <v>14</v>
      </c>
      <c r="J992" s="2" t="s">
        <v>15</v>
      </c>
      <c r="K992" s="8" t="s">
        <v>183</v>
      </c>
      <c r="L992" s="2" t="s">
        <v>162</v>
      </c>
      <c r="M992" s="2" t="s">
        <v>60</v>
      </c>
      <c r="N992" t="s">
        <v>187</v>
      </c>
      <c r="O992" s="2" t="s">
        <v>188</v>
      </c>
      <c r="P992" s="128">
        <v>-3.11337024598348</v>
      </c>
      <c r="Q992" s="128" t="s">
        <v>203</v>
      </c>
      <c r="R992" s="7" t="s">
        <v>183</v>
      </c>
      <c r="S992" s="2" t="s">
        <v>183</v>
      </c>
      <c r="T992" s="2" t="s">
        <v>184</v>
      </c>
      <c r="U992">
        <v>39</v>
      </c>
      <c r="V992">
        <v>12</v>
      </c>
      <c r="W992">
        <v>14</v>
      </c>
      <c r="X992" t="s">
        <v>184</v>
      </c>
      <c r="Y992" s="2" t="s">
        <v>183</v>
      </c>
      <c r="Z992" s="2" t="s">
        <v>183</v>
      </c>
      <c r="AA992" s="2" t="s">
        <v>184</v>
      </c>
      <c r="AB992">
        <v>10</v>
      </c>
      <c r="AC992">
        <v>6</v>
      </c>
      <c r="AD992">
        <v>1</v>
      </c>
      <c r="AE992" s="2" t="s">
        <v>183</v>
      </c>
      <c r="AF992" s="2" t="s">
        <v>185</v>
      </c>
      <c r="AG992" s="2" t="s">
        <v>185</v>
      </c>
      <c r="AH992" t="s">
        <v>87</v>
      </c>
      <c r="AI992" s="8" t="s">
        <v>184</v>
      </c>
      <c r="AJ992" s="9" t="s">
        <v>184</v>
      </c>
    </row>
    <row r="993" spans="1:36" x14ac:dyDescent="0.3">
      <c r="A993" s="2" t="s">
        <v>8</v>
      </c>
      <c r="B993">
        <v>132638</v>
      </c>
      <c r="C993">
        <v>992</v>
      </c>
      <c r="D993" t="s">
        <v>181</v>
      </c>
      <c r="E993" s="2" t="s">
        <v>183</v>
      </c>
      <c r="F993" s="2" t="s">
        <v>183</v>
      </c>
      <c r="G993" s="2" t="s">
        <v>184</v>
      </c>
      <c r="H993" s="3" t="s">
        <v>183</v>
      </c>
      <c r="I993" s="2" t="s">
        <v>15</v>
      </c>
      <c r="J993" s="2" t="s">
        <v>17</v>
      </c>
      <c r="K993" s="8" t="s">
        <v>183</v>
      </c>
      <c r="L993" s="2"/>
      <c r="M993" s="2" t="s">
        <v>60</v>
      </c>
      <c r="N993" t="s">
        <v>187</v>
      </c>
      <c r="O993" s="3" t="s">
        <v>188</v>
      </c>
      <c r="P993" s="130">
        <v>0.18484288354898334</v>
      </c>
      <c r="Q993" s="130" t="s">
        <v>203</v>
      </c>
      <c r="R993" s="6" t="s">
        <v>183</v>
      </c>
      <c r="S993" s="2" t="s">
        <v>183</v>
      </c>
      <c r="T993" s="2" t="s">
        <v>184</v>
      </c>
      <c r="U993">
        <v>34</v>
      </c>
      <c r="V993">
        <v>6</v>
      </c>
      <c r="W993">
        <v>27</v>
      </c>
      <c r="X993" t="s">
        <v>183</v>
      </c>
      <c r="Y993" s="2" t="s">
        <v>183</v>
      </c>
      <c r="Z993" s="2" t="s">
        <v>184</v>
      </c>
      <c r="AA993" s="2" t="s">
        <v>183</v>
      </c>
      <c r="AB993">
        <v>8</v>
      </c>
      <c r="AC993">
        <v>5</v>
      </c>
      <c r="AD993">
        <v>0</v>
      </c>
      <c r="AE993" s="2" t="s">
        <v>183</v>
      </c>
      <c r="AF993" s="2" t="s">
        <v>183</v>
      </c>
      <c r="AG993" s="2" t="s">
        <v>183</v>
      </c>
      <c r="AH993" t="s">
        <v>88</v>
      </c>
      <c r="AI993" s="8" t="s">
        <v>183</v>
      </c>
      <c r="AJ993" s="1" t="s">
        <v>184</v>
      </c>
    </row>
    <row r="994" spans="1:36" x14ac:dyDescent="0.3">
      <c r="A994" s="3" t="s">
        <v>7</v>
      </c>
      <c r="B994">
        <v>132641</v>
      </c>
      <c r="C994">
        <v>993</v>
      </c>
      <c r="D994" t="s">
        <v>181</v>
      </c>
      <c r="E994" s="2" t="s">
        <v>184</v>
      </c>
      <c r="F994" s="2" t="s">
        <v>184</v>
      </c>
      <c r="G994" s="2" t="s">
        <v>183</v>
      </c>
      <c r="H994" s="3" t="s">
        <v>183</v>
      </c>
      <c r="I994" s="2" t="s">
        <v>17</v>
      </c>
      <c r="J994" s="2" t="s">
        <v>16</v>
      </c>
      <c r="K994" s="8" t="s">
        <v>183</v>
      </c>
      <c r="L994" s="2" t="s">
        <v>60</v>
      </c>
      <c r="M994" s="2"/>
      <c r="N994" t="s">
        <v>187</v>
      </c>
      <c r="O994" s="2" t="s">
        <v>188</v>
      </c>
      <c r="P994" s="128">
        <v>-0.74260390465924053</v>
      </c>
      <c r="Q994" s="128" t="s">
        <v>203</v>
      </c>
      <c r="R994" s="7" t="s">
        <v>183</v>
      </c>
      <c r="S994" s="2" t="s">
        <v>183</v>
      </c>
      <c r="T994" s="2" t="s">
        <v>183</v>
      </c>
      <c r="U994">
        <v>54</v>
      </c>
      <c r="V994">
        <v>38</v>
      </c>
      <c r="W994">
        <v>17</v>
      </c>
      <c r="X994" t="s">
        <v>183</v>
      </c>
      <c r="Y994" s="2" t="s">
        <v>184</v>
      </c>
      <c r="Z994" s="2" t="s">
        <v>183</v>
      </c>
      <c r="AA994" s="2" t="s">
        <v>184</v>
      </c>
      <c r="AB994">
        <v>10</v>
      </c>
      <c r="AC994">
        <v>1</v>
      </c>
      <c r="AD994">
        <v>0</v>
      </c>
      <c r="AE994" s="2" t="s">
        <v>184</v>
      </c>
      <c r="AF994" s="2" t="s">
        <v>185</v>
      </c>
      <c r="AG994" s="2" t="s">
        <v>185</v>
      </c>
      <c r="AH994" t="s">
        <v>87</v>
      </c>
      <c r="AI994" s="8" t="s">
        <v>184</v>
      </c>
      <c r="AJ994" s="1" t="s">
        <v>184</v>
      </c>
    </row>
    <row r="995" spans="1:36" x14ac:dyDescent="0.3">
      <c r="A995" s="3" t="s">
        <v>7</v>
      </c>
      <c r="B995">
        <v>132643</v>
      </c>
      <c r="C995">
        <v>994</v>
      </c>
      <c r="D995" t="s">
        <v>182</v>
      </c>
      <c r="E995" s="2" t="s">
        <v>184</v>
      </c>
      <c r="F995" s="2" t="s">
        <v>184</v>
      </c>
      <c r="G995" s="2" t="s">
        <v>184</v>
      </c>
      <c r="H995" s="3" t="s">
        <v>183</v>
      </c>
      <c r="I995" s="2" t="s">
        <v>13</v>
      </c>
      <c r="J995" s="2" t="s">
        <v>16</v>
      </c>
      <c r="K995" s="8" t="s">
        <v>184</v>
      </c>
      <c r="L995" s="2" t="s">
        <v>60</v>
      </c>
      <c r="M995" s="2"/>
      <c r="N995" t="s">
        <v>187</v>
      </c>
      <c r="O995" s="3" t="s">
        <v>189</v>
      </c>
      <c r="P995" s="130">
        <v>-0.53210109920884963</v>
      </c>
      <c r="Q995" s="130" t="s">
        <v>203</v>
      </c>
      <c r="R995" s="7" t="s">
        <v>183</v>
      </c>
      <c r="S995" s="2" t="s">
        <v>184</v>
      </c>
      <c r="T995" s="2" t="s">
        <v>184</v>
      </c>
      <c r="U995">
        <v>36</v>
      </c>
      <c r="V995">
        <v>17</v>
      </c>
      <c r="W995">
        <v>29</v>
      </c>
      <c r="X995" t="s">
        <v>184</v>
      </c>
      <c r="Y995" s="2" t="s">
        <v>184</v>
      </c>
      <c r="Z995" s="2" t="s">
        <v>184</v>
      </c>
      <c r="AA995" s="2" t="s">
        <v>184</v>
      </c>
      <c r="AB995">
        <v>9</v>
      </c>
      <c r="AC995">
        <v>2</v>
      </c>
      <c r="AD995">
        <v>0</v>
      </c>
      <c r="AE995" s="2" t="s">
        <v>184</v>
      </c>
      <c r="AF995" s="2" t="s">
        <v>185</v>
      </c>
      <c r="AG995" s="2" t="s">
        <v>185</v>
      </c>
      <c r="AH995" t="s">
        <v>85</v>
      </c>
      <c r="AI995" s="8" t="s">
        <v>184</v>
      </c>
      <c r="AJ995" s="1" t="s">
        <v>184</v>
      </c>
    </row>
    <row r="996" spans="1:36" x14ac:dyDescent="0.3">
      <c r="A996" s="3" t="s">
        <v>7</v>
      </c>
      <c r="B996">
        <v>132644</v>
      </c>
      <c r="C996">
        <v>995</v>
      </c>
      <c r="D996" t="s">
        <v>182</v>
      </c>
      <c r="E996" s="2" t="s">
        <v>184</v>
      </c>
      <c r="F996" s="2" t="s">
        <v>184</v>
      </c>
      <c r="G996" s="2" t="s">
        <v>184</v>
      </c>
      <c r="H996" s="3" t="s">
        <v>183</v>
      </c>
      <c r="I996" s="2" t="s">
        <v>17</v>
      </c>
      <c r="J996" s="2" t="s">
        <v>16</v>
      </c>
      <c r="K996" s="8" t="s">
        <v>183</v>
      </c>
      <c r="L996" s="2"/>
      <c r="M996" s="2" t="s">
        <v>60</v>
      </c>
      <c r="N996" t="s">
        <v>187</v>
      </c>
      <c r="O996" s="2" t="s">
        <v>188</v>
      </c>
      <c r="P996" s="128">
        <v>-1.3453650533223953</v>
      </c>
      <c r="Q996" s="128" t="s">
        <v>203</v>
      </c>
      <c r="R996" s="6" t="s">
        <v>183</v>
      </c>
      <c r="S996" s="2" t="s">
        <v>184</v>
      </c>
      <c r="T996" s="2" t="s">
        <v>184</v>
      </c>
      <c r="U996">
        <v>23</v>
      </c>
      <c r="V996">
        <v>14</v>
      </c>
      <c r="W996">
        <v>0</v>
      </c>
      <c r="X996" t="s">
        <v>184</v>
      </c>
      <c r="Y996" s="2" t="s">
        <v>184</v>
      </c>
      <c r="Z996" s="2" t="s">
        <v>183</v>
      </c>
      <c r="AA996" s="2" t="s">
        <v>184</v>
      </c>
      <c r="AB996">
        <v>1</v>
      </c>
      <c r="AC996">
        <v>0</v>
      </c>
      <c r="AD996">
        <v>0</v>
      </c>
      <c r="AE996" s="2" t="s">
        <v>183</v>
      </c>
      <c r="AF996" s="2" t="s">
        <v>184</v>
      </c>
      <c r="AG996" s="2" t="s">
        <v>183</v>
      </c>
      <c r="AH996" t="s">
        <v>87</v>
      </c>
      <c r="AI996" s="8" t="s">
        <v>183</v>
      </c>
      <c r="AJ996" s="1" t="s">
        <v>184</v>
      </c>
    </row>
    <row r="997" spans="1:36" x14ac:dyDescent="0.3">
      <c r="A997" s="2" t="s">
        <v>8</v>
      </c>
      <c r="B997">
        <v>132670</v>
      </c>
      <c r="C997">
        <v>996</v>
      </c>
      <c r="D997" t="s">
        <v>181</v>
      </c>
      <c r="E997" s="2" t="s">
        <v>183</v>
      </c>
      <c r="F997" s="2" t="s">
        <v>183</v>
      </c>
      <c r="G997" s="2" t="s">
        <v>184</v>
      </c>
      <c r="H997" s="3" t="s">
        <v>183</v>
      </c>
      <c r="I997" s="2" t="s">
        <v>12</v>
      </c>
      <c r="J997" s="2" t="s">
        <v>16</v>
      </c>
      <c r="K997" s="8" t="s">
        <v>183</v>
      </c>
      <c r="L997" s="2"/>
      <c r="M997" s="2" t="s">
        <v>61</v>
      </c>
      <c r="N997" t="s">
        <v>187</v>
      </c>
      <c r="O997" s="2" t="s">
        <v>189</v>
      </c>
      <c r="P997" s="128">
        <v>1.0825912345032302</v>
      </c>
      <c r="Q997" s="128" t="s">
        <v>203</v>
      </c>
      <c r="R997" s="7" t="s">
        <v>183</v>
      </c>
      <c r="S997" s="2" t="s">
        <v>184</v>
      </c>
      <c r="T997" s="2" t="s">
        <v>184</v>
      </c>
      <c r="U997">
        <v>3</v>
      </c>
      <c r="V997">
        <v>0</v>
      </c>
      <c r="W997">
        <v>0</v>
      </c>
      <c r="X997" t="s">
        <v>184</v>
      </c>
      <c r="Y997" s="2" t="s">
        <v>184</v>
      </c>
      <c r="Z997" s="2" t="s">
        <v>184</v>
      </c>
      <c r="AA997" s="2" t="s">
        <v>183</v>
      </c>
      <c r="AB997">
        <v>2</v>
      </c>
      <c r="AC997">
        <v>1</v>
      </c>
      <c r="AD997">
        <v>0</v>
      </c>
      <c r="AE997" s="2" t="s">
        <v>183</v>
      </c>
      <c r="AF997" s="2" t="s">
        <v>184</v>
      </c>
      <c r="AG997" s="2" t="s">
        <v>184</v>
      </c>
      <c r="AH997" t="s">
        <v>89</v>
      </c>
      <c r="AI997" s="8" t="s">
        <v>183</v>
      </c>
      <c r="AJ997" s="1" t="s">
        <v>184</v>
      </c>
    </row>
    <row r="998" spans="1:36" x14ac:dyDescent="0.3">
      <c r="A998" s="3" t="s">
        <v>7</v>
      </c>
      <c r="B998">
        <v>132711</v>
      </c>
      <c r="C998">
        <v>997</v>
      </c>
      <c r="D998" t="s">
        <v>181</v>
      </c>
      <c r="E998" s="2" t="s">
        <v>183</v>
      </c>
      <c r="F998" s="2" t="s">
        <v>183</v>
      </c>
      <c r="G998" s="2" t="s">
        <v>183</v>
      </c>
      <c r="H998" s="3" t="s">
        <v>183</v>
      </c>
      <c r="I998" s="2" t="s">
        <v>13</v>
      </c>
      <c r="J998" s="2" t="s">
        <v>16</v>
      </c>
      <c r="K998" s="8" t="s">
        <v>183</v>
      </c>
      <c r="L998" s="2" t="s">
        <v>60</v>
      </c>
      <c r="M998" s="2"/>
      <c r="N998" t="s">
        <v>186</v>
      </c>
      <c r="O998" s="3" t="s">
        <v>188</v>
      </c>
      <c r="P998" s="130">
        <v>-1.0061085159899388</v>
      </c>
      <c r="Q998" s="130" t="s">
        <v>203</v>
      </c>
      <c r="R998" s="7" t="s">
        <v>184</v>
      </c>
      <c r="S998" s="2" t="s">
        <v>183</v>
      </c>
      <c r="T998" s="2" t="s">
        <v>183</v>
      </c>
      <c r="U998">
        <v>19</v>
      </c>
      <c r="V998">
        <v>8</v>
      </c>
      <c r="W998">
        <v>20</v>
      </c>
      <c r="X998" t="s">
        <v>184</v>
      </c>
      <c r="Y998" s="2" t="s">
        <v>184</v>
      </c>
      <c r="Z998" s="2" t="s">
        <v>184</v>
      </c>
      <c r="AA998" s="2" t="s">
        <v>184</v>
      </c>
      <c r="AB998">
        <v>12</v>
      </c>
      <c r="AC998">
        <v>1</v>
      </c>
      <c r="AD998">
        <v>0</v>
      </c>
      <c r="AE998" s="2" t="s">
        <v>184</v>
      </c>
      <c r="AF998" s="2" t="s">
        <v>184</v>
      </c>
      <c r="AG998" s="2" t="s">
        <v>184</v>
      </c>
      <c r="AH998" t="s">
        <v>85</v>
      </c>
      <c r="AI998" s="8" t="s">
        <v>183</v>
      </c>
      <c r="AJ998" s="1" t="s">
        <v>183</v>
      </c>
    </row>
    <row r="999" spans="1:36" hidden="1" x14ac:dyDescent="0.3">
      <c r="A999" s="3" t="s">
        <v>7</v>
      </c>
      <c r="B999">
        <v>132712</v>
      </c>
      <c r="C999">
        <v>998</v>
      </c>
      <c r="D999" t="s">
        <v>181</v>
      </c>
      <c r="E999" s="2" t="s">
        <v>183</v>
      </c>
      <c r="F999" s="2" t="s">
        <v>183</v>
      </c>
      <c r="G999" s="2" t="s">
        <v>184</v>
      </c>
      <c r="H999" s="3" t="s">
        <v>183</v>
      </c>
      <c r="I999" s="2" t="s">
        <v>13</v>
      </c>
      <c r="J999" s="2" t="s">
        <v>13</v>
      </c>
      <c r="K999" s="8" t="s">
        <v>183</v>
      </c>
      <c r="L999" s="2" t="s">
        <v>60</v>
      </c>
      <c r="M999" s="2" t="s">
        <v>162</v>
      </c>
      <c r="N999" t="s">
        <v>186</v>
      </c>
      <c r="O999" s="2" t="s">
        <v>188</v>
      </c>
      <c r="P999" s="128">
        <v>-3.5401271696167722</v>
      </c>
      <c r="Q999" s="128" t="s">
        <v>201</v>
      </c>
      <c r="R999" s="6" t="s">
        <v>184</v>
      </c>
      <c r="S999" s="2" t="s">
        <v>183</v>
      </c>
      <c r="T999" s="2" t="s">
        <v>183</v>
      </c>
      <c r="U999">
        <v>42</v>
      </c>
      <c r="V999">
        <v>14</v>
      </c>
      <c r="W999">
        <v>12</v>
      </c>
      <c r="X999" t="s">
        <v>184</v>
      </c>
      <c r="Y999" s="2" t="s">
        <v>184</v>
      </c>
      <c r="Z999" s="2" t="s">
        <v>183</v>
      </c>
      <c r="AA999" s="2" t="s">
        <v>184</v>
      </c>
      <c r="AB999">
        <v>15</v>
      </c>
      <c r="AC999">
        <v>2</v>
      </c>
      <c r="AD999">
        <v>0</v>
      </c>
      <c r="AE999" s="2" t="s">
        <v>184</v>
      </c>
      <c r="AF999" s="2" t="s">
        <v>183</v>
      </c>
      <c r="AG999" s="2" t="s">
        <v>184</v>
      </c>
      <c r="AH999" t="s">
        <v>85</v>
      </c>
      <c r="AI999" s="8" t="s">
        <v>183</v>
      </c>
      <c r="AJ999" s="9" t="s">
        <v>183</v>
      </c>
    </row>
    <row r="1000" spans="1:36" x14ac:dyDescent="0.3">
      <c r="A1000" s="3" t="s">
        <v>7</v>
      </c>
      <c r="B1000">
        <v>132732</v>
      </c>
      <c r="C1000">
        <v>999</v>
      </c>
      <c r="D1000" t="s">
        <v>181</v>
      </c>
      <c r="E1000" s="2" t="s">
        <v>184</v>
      </c>
      <c r="F1000" s="2" t="s">
        <v>184</v>
      </c>
      <c r="G1000" s="2" t="s">
        <v>184</v>
      </c>
      <c r="H1000" s="3" t="s">
        <v>183</v>
      </c>
      <c r="I1000" s="2" t="s">
        <v>13</v>
      </c>
      <c r="J1000" s="2" t="s">
        <v>15</v>
      </c>
      <c r="K1000" s="8" t="s">
        <v>183</v>
      </c>
      <c r="L1000" s="2" t="s">
        <v>60</v>
      </c>
      <c r="M1000" s="2"/>
      <c r="N1000" t="s">
        <v>186</v>
      </c>
      <c r="O1000" s="3" t="s">
        <v>189</v>
      </c>
      <c r="P1000" s="130">
        <v>0.66510654021431215</v>
      </c>
      <c r="Q1000" s="130" t="s">
        <v>203</v>
      </c>
      <c r="R1000" s="7" t="s">
        <v>185</v>
      </c>
      <c r="S1000" s="2" t="s">
        <v>184</v>
      </c>
      <c r="T1000" s="2" t="s">
        <v>184</v>
      </c>
      <c r="U1000">
        <v>23</v>
      </c>
      <c r="V1000">
        <v>29</v>
      </c>
      <c r="W1000">
        <v>36</v>
      </c>
      <c r="X1000" t="s">
        <v>184</v>
      </c>
      <c r="Y1000" s="2" t="s">
        <v>184</v>
      </c>
      <c r="Z1000" s="2" t="s">
        <v>184</v>
      </c>
      <c r="AA1000" s="2" t="s">
        <v>184</v>
      </c>
      <c r="AB1000">
        <v>0</v>
      </c>
      <c r="AC1000">
        <v>0</v>
      </c>
      <c r="AD1000">
        <v>0</v>
      </c>
      <c r="AE1000" s="2" t="s">
        <v>184</v>
      </c>
      <c r="AF1000" s="2" t="s">
        <v>184</v>
      </c>
      <c r="AG1000" s="2" t="s">
        <v>184</v>
      </c>
      <c r="AH1000" t="s">
        <v>87</v>
      </c>
      <c r="AI1000" s="8" t="s">
        <v>183</v>
      </c>
      <c r="AJ1000" s="9" t="s">
        <v>184</v>
      </c>
    </row>
    <row r="1001" spans="1:36" x14ac:dyDescent="0.3">
      <c r="A1001" s="3" t="s">
        <v>7</v>
      </c>
      <c r="B1001">
        <v>132739</v>
      </c>
      <c r="C1001">
        <v>1000</v>
      </c>
      <c r="D1001" t="s">
        <v>182</v>
      </c>
      <c r="E1001" s="2" t="s">
        <v>184</v>
      </c>
      <c r="F1001" s="2" t="s">
        <v>184</v>
      </c>
      <c r="G1001" s="2" t="s">
        <v>184</v>
      </c>
      <c r="H1001" s="3" t="s">
        <v>183</v>
      </c>
      <c r="I1001" s="2" t="s">
        <v>12</v>
      </c>
      <c r="J1001" s="2" t="s">
        <v>13</v>
      </c>
      <c r="K1001" s="8" t="s">
        <v>183</v>
      </c>
      <c r="L1001" s="2"/>
      <c r="M1001" s="2" t="s">
        <v>60</v>
      </c>
      <c r="N1001" t="s">
        <v>187</v>
      </c>
      <c r="O1001" s="3" t="s">
        <v>189</v>
      </c>
      <c r="P1001" s="130">
        <v>0.57424118129614432</v>
      </c>
      <c r="Q1001" s="130" t="s">
        <v>203</v>
      </c>
      <c r="R1001" s="7" t="s">
        <v>184</v>
      </c>
      <c r="S1001" s="2" t="s">
        <v>184</v>
      </c>
      <c r="T1001" s="2" t="s">
        <v>184</v>
      </c>
      <c r="U1001">
        <v>22</v>
      </c>
      <c r="V1001">
        <v>35</v>
      </c>
      <c r="W1001">
        <v>5</v>
      </c>
      <c r="X1001" t="s">
        <v>184</v>
      </c>
      <c r="Y1001" s="2" t="s">
        <v>184</v>
      </c>
      <c r="Z1001" s="2" t="s">
        <v>184</v>
      </c>
      <c r="AA1001" s="2" t="s">
        <v>184</v>
      </c>
      <c r="AB1001">
        <v>7</v>
      </c>
      <c r="AC1001">
        <v>2</v>
      </c>
      <c r="AD1001">
        <v>0</v>
      </c>
      <c r="AE1001" s="2" t="s">
        <v>184</v>
      </c>
      <c r="AF1001" s="2" t="s">
        <v>185</v>
      </c>
      <c r="AG1001" s="2" t="s">
        <v>185</v>
      </c>
      <c r="AH1001" t="s">
        <v>87</v>
      </c>
      <c r="AI1001" s="8" t="s">
        <v>184</v>
      </c>
      <c r="AJ1001" s="1" t="s">
        <v>184</v>
      </c>
    </row>
    <row r="1002" spans="1:36" x14ac:dyDescent="0.3">
      <c r="A1002" s="3" t="s">
        <v>7</v>
      </c>
      <c r="B1002">
        <v>132744</v>
      </c>
      <c r="C1002">
        <v>1001</v>
      </c>
      <c r="D1002" t="s">
        <v>182</v>
      </c>
      <c r="E1002" s="2" t="s">
        <v>184</v>
      </c>
      <c r="F1002" s="2" t="s">
        <v>184</v>
      </c>
      <c r="G1002" s="2" t="s">
        <v>184</v>
      </c>
      <c r="H1002" s="3" t="s">
        <v>185</v>
      </c>
      <c r="I1002" s="2" t="s">
        <v>15</v>
      </c>
      <c r="J1002" s="2" t="s">
        <v>15</v>
      </c>
      <c r="K1002" s="8" t="s">
        <v>183</v>
      </c>
      <c r="L1002" s="2"/>
      <c r="M1002" s="2" t="s">
        <v>60</v>
      </c>
      <c r="N1002" t="s">
        <v>186</v>
      </c>
      <c r="O1002" s="2" t="s">
        <v>188</v>
      </c>
      <c r="P1002" s="128">
        <v>0.56775735843418496</v>
      </c>
      <c r="Q1002" s="128" t="s">
        <v>203</v>
      </c>
      <c r="R1002" s="7" t="s">
        <v>184</v>
      </c>
      <c r="S1002" s="2" t="s">
        <v>184</v>
      </c>
      <c r="T1002" s="2" t="s">
        <v>184</v>
      </c>
      <c r="U1002">
        <v>6</v>
      </c>
      <c r="V1002">
        <v>40</v>
      </c>
      <c r="W1002">
        <v>21</v>
      </c>
      <c r="X1002" t="s">
        <v>184</v>
      </c>
      <c r="Y1002" s="2" t="s">
        <v>184</v>
      </c>
      <c r="Z1002" s="2" t="s">
        <v>183</v>
      </c>
      <c r="AA1002" s="2" t="s">
        <v>184</v>
      </c>
      <c r="AB1002">
        <v>13</v>
      </c>
      <c r="AC1002">
        <v>3</v>
      </c>
      <c r="AD1002">
        <v>1</v>
      </c>
      <c r="AE1002" s="2" t="s">
        <v>184</v>
      </c>
      <c r="AF1002" s="2" t="s">
        <v>185</v>
      </c>
      <c r="AG1002" s="2" t="s">
        <v>185</v>
      </c>
      <c r="AH1002" t="s">
        <v>87</v>
      </c>
      <c r="AI1002" s="8" t="s">
        <v>183</v>
      </c>
      <c r="AJ1002" s="1" t="s">
        <v>184</v>
      </c>
    </row>
    <row r="1003" spans="1:36" x14ac:dyDescent="0.3">
      <c r="A1003" s="3" t="s">
        <v>7</v>
      </c>
      <c r="B1003">
        <v>132764</v>
      </c>
      <c r="C1003">
        <v>1002</v>
      </c>
      <c r="D1003" t="s">
        <v>181</v>
      </c>
      <c r="E1003" s="2" t="s">
        <v>184</v>
      </c>
      <c r="F1003" s="2" t="s">
        <v>184</v>
      </c>
      <c r="G1003" s="2" t="s">
        <v>184</v>
      </c>
      <c r="H1003" s="2" t="s">
        <v>185</v>
      </c>
      <c r="I1003" s="2" t="s">
        <v>15</v>
      </c>
      <c r="J1003" s="2" t="s">
        <v>12</v>
      </c>
      <c r="K1003" s="8" t="s">
        <v>183</v>
      </c>
      <c r="L1003" s="2"/>
      <c r="M1003" s="2" t="s">
        <v>61</v>
      </c>
      <c r="N1003" t="s">
        <v>186</v>
      </c>
      <c r="O1003" s="2" t="s">
        <v>188</v>
      </c>
      <c r="P1003" s="128">
        <v>0.67018513864455054</v>
      </c>
      <c r="Q1003" s="128" t="s">
        <v>203</v>
      </c>
      <c r="R1003" s="7" t="s">
        <v>183</v>
      </c>
      <c r="S1003" s="2" t="s">
        <v>184</v>
      </c>
      <c r="T1003" s="2" t="s">
        <v>184</v>
      </c>
      <c r="U1003">
        <v>8</v>
      </c>
      <c r="V1003">
        <v>32</v>
      </c>
      <c r="W1003">
        <v>6</v>
      </c>
      <c r="X1003" t="s">
        <v>184</v>
      </c>
      <c r="Y1003" s="2" t="s">
        <v>184</v>
      </c>
      <c r="Z1003" s="2" t="s">
        <v>184</v>
      </c>
      <c r="AA1003" s="2" t="s">
        <v>184</v>
      </c>
      <c r="AB1003">
        <v>0</v>
      </c>
      <c r="AC1003">
        <v>0</v>
      </c>
      <c r="AD1003">
        <v>0</v>
      </c>
      <c r="AE1003" s="2" t="s">
        <v>184</v>
      </c>
      <c r="AF1003" s="2" t="s">
        <v>185</v>
      </c>
      <c r="AG1003" s="2" t="s">
        <v>185</v>
      </c>
      <c r="AH1003" t="s">
        <v>87</v>
      </c>
      <c r="AI1003" s="8" t="s">
        <v>183</v>
      </c>
      <c r="AJ1003" s="1" t="s">
        <v>184</v>
      </c>
    </row>
    <row r="1004" spans="1:36" x14ac:dyDescent="0.3">
      <c r="A1004" s="3" t="s">
        <v>7</v>
      </c>
      <c r="B1004">
        <v>132825</v>
      </c>
      <c r="C1004">
        <v>1003</v>
      </c>
      <c r="D1004" t="s">
        <v>181</v>
      </c>
      <c r="E1004" s="2" t="s">
        <v>184</v>
      </c>
      <c r="F1004" s="2" t="s">
        <v>184</v>
      </c>
      <c r="G1004" s="2" t="s">
        <v>184</v>
      </c>
      <c r="H1004" s="3" t="s">
        <v>183</v>
      </c>
      <c r="I1004" s="2" t="s">
        <v>13</v>
      </c>
      <c r="J1004" s="2" t="s">
        <v>15</v>
      </c>
      <c r="K1004" s="8" t="s">
        <v>184</v>
      </c>
      <c r="L1004" s="2"/>
      <c r="M1004" s="2" t="s">
        <v>60</v>
      </c>
      <c r="N1004" t="s">
        <v>186</v>
      </c>
      <c r="O1004" s="3" t="s">
        <v>188</v>
      </c>
      <c r="P1004" s="130">
        <v>-0.96815739219256558</v>
      </c>
      <c r="Q1004" s="130" t="s">
        <v>203</v>
      </c>
      <c r="R1004" s="7" t="s">
        <v>184</v>
      </c>
      <c r="S1004" s="2" t="s">
        <v>184</v>
      </c>
      <c r="T1004" s="2" t="s">
        <v>184</v>
      </c>
      <c r="U1004">
        <v>28</v>
      </c>
      <c r="V1004">
        <v>31</v>
      </c>
      <c r="W1004">
        <v>1</v>
      </c>
      <c r="X1004" t="s">
        <v>184</v>
      </c>
      <c r="Y1004" s="2" t="s">
        <v>184</v>
      </c>
      <c r="Z1004" s="2" t="s">
        <v>183</v>
      </c>
      <c r="AA1004" s="2" t="s">
        <v>184</v>
      </c>
      <c r="AB1004">
        <v>4</v>
      </c>
      <c r="AC1004">
        <v>1</v>
      </c>
      <c r="AD1004">
        <v>0</v>
      </c>
      <c r="AE1004" s="2" t="s">
        <v>184</v>
      </c>
      <c r="AF1004" s="2" t="s">
        <v>184</v>
      </c>
      <c r="AG1004" s="2" t="s">
        <v>183</v>
      </c>
      <c r="AH1004" t="s">
        <v>85</v>
      </c>
      <c r="AI1004" s="8" t="s">
        <v>183</v>
      </c>
      <c r="AJ1004" s="1" t="s">
        <v>184</v>
      </c>
    </row>
    <row r="1005" spans="1:36" x14ac:dyDescent="0.3">
      <c r="A1005" s="3" t="s">
        <v>7</v>
      </c>
      <c r="B1005">
        <v>132897</v>
      </c>
      <c r="C1005">
        <v>1004</v>
      </c>
      <c r="D1005" t="s">
        <v>181</v>
      </c>
      <c r="E1005" s="2" t="s">
        <v>183</v>
      </c>
      <c r="F1005" s="2" t="s">
        <v>184</v>
      </c>
      <c r="G1005" s="2" t="s">
        <v>184</v>
      </c>
      <c r="H1005" s="3" t="s">
        <v>183</v>
      </c>
      <c r="I1005" s="2" t="s">
        <v>15</v>
      </c>
      <c r="J1005" s="2" t="s">
        <v>16</v>
      </c>
      <c r="K1005" s="8" t="s">
        <v>183</v>
      </c>
      <c r="L1005" s="2" t="s">
        <v>162</v>
      </c>
      <c r="M1005" s="2" t="s">
        <v>60</v>
      </c>
      <c r="N1005" t="s">
        <v>186</v>
      </c>
      <c r="O1005" s="2" t="s">
        <v>189</v>
      </c>
      <c r="P1005" s="128">
        <v>-2.2099447513812156</v>
      </c>
      <c r="Q1005" s="128" t="s">
        <v>203</v>
      </c>
      <c r="R1005" s="6" t="s">
        <v>183</v>
      </c>
      <c r="S1005" s="2" t="s">
        <v>184</v>
      </c>
      <c r="T1005" s="2" t="s">
        <v>184</v>
      </c>
      <c r="U1005">
        <v>34</v>
      </c>
      <c r="V1005">
        <v>18</v>
      </c>
      <c r="W1005">
        <v>5</v>
      </c>
      <c r="X1005" t="s">
        <v>184</v>
      </c>
      <c r="Y1005" s="2" t="s">
        <v>184</v>
      </c>
      <c r="Z1005" s="2" t="s">
        <v>183</v>
      </c>
      <c r="AA1005" s="2" t="s">
        <v>183</v>
      </c>
      <c r="AB1005">
        <v>4</v>
      </c>
      <c r="AC1005">
        <v>2</v>
      </c>
      <c r="AD1005">
        <v>0</v>
      </c>
      <c r="AE1005" s="2" t="s">
        <v>183</v>
      </c>
      <c r="AF1005" s="2" t="s">
        <v>183</v>
      </c>
      <c r="AG1005" s="2" t="s">
        <v>184</v>
      </c>
      <c r="AH1005" t="s">
        <v>87</v>
      </c>
      <c r="AI1005" s="8" t="s">
        <v>183</v>
      </c>
      <c r="AJ1005" s="9" t="s">
        <v>184</v>
      </c>
    </row>
    <row r="1006" spans="1:36" x14ac:dyDescent="0.3">
      <c r="A1006" s="3" t="s">
        <v>7</v>
      </c>
      <c r="B1006">
        <v>132996</v>
      </c>
      <c r="C1006">
        <v>1005</v>
      </c>
      <c r="D1006" t="s">
        <v>181</v>
      </c>
      <c r="E1006" s="2" t="s">
        <v>184</v>
      </c>
      <c r="F1006" s="2" t="s">
        <v>184</v>
      </c>
      <c r="G1006" s="2" t="s">
        <v>184</v>
      </c>
      <c r="H1006" s="3" t="s">
        <v>183</v>
      </c>
      <c r="I1006" s="2" t="s">
        <v>15</v>
      </c>
      <c r="J1006" s="2" t="s">
        <v>17</v>
      </c>
      <c r="K1006" s="8" t="s">
        <v>183</v>
      </c>
      <c r="L1006" s="2"/>
      <c r="M1006" s="2" t="s">
        <v>61</v>
      </c>
      <c r="N1006" t="s">
        <v>186</v>
      </c>
      <c r="O1006" s="2" t="s">
        <v>189</v>
      </c>
      <c r="P1006" s="128">
        <v>-0.56845938624150638</v>
      </c>
      <c r="Q1006" s="128" t="s">
        <v>203</v>
      </c>
      <c r="R1006" s="7" t="s">
        <v>183</v>
      </c>
      <c r="S1006" s="2" t="s">
        <v>184</v>
      </c>
      <c r="T1006" s="2" t="s">
        <v>184</v>
      </c>
      <c r="U1006">
        <v>42</v>
      </c>
      <c r="V1006">
        <v>0</v>
      </c>
      <c r="W1006">
        <v>12</v>
      </c>
      <c r="X1006" t="s">
        <v>184</v>
      </c>
      <c r="Y1006" s="2" t="s">
        <v>184</v>
      </c>
      <c r="Z1006" s="2" t="s">
        <v>184</v>
      </c>
      <c r="AA1006" s="2" t="s">
        <v>183</v>
      </c>
      <c r="AB1006">
        <v>8</v>
      </c>
      <c r="AC1006">
        <v>2</v>
      </c>
      <c r="AD1006">
        <v>0</v>
      </c>
      <c r="AE1006" s="2" t="s">
        <v>183</v>
      </c>
      <c r="AF1006" s="2" t="s">
        <v>184</v>
      </c>
      <c r="AG1006" s="2" t="s">
        <v>184</v>
      </c>
      <c r="AH1006" t="s">
        <v>87</v>
      </c>
      <c r="AI1006" s="8" t="s">
        <v>183</v>
      </c>
      <c r="AJ1006" s="1" t="s">
        <v>184</v>
      </c>
    </row>
    <row r="1007" spans="1:36" x14ac:dyDescent="0.3">
      <c r="A1007" s="3" t="s">
        <v>7</v>
      </c>
      <c r="B1007">
        <v>133051</v>
      </c>
      <c r="C1007">
        <v>1006</v>
      </c>
      <c r="D1007" t="s">
        <v>182</v>
      </c>
      <c r="E1007" s="2" t="s">
        <v>184</v>
      </c>
      <c r="F1007" s="2" t="s">
        <v>184</v>
      </c>
      <c r="G1007" s="2" t="s">
        <v>184</v>
      </c>
      <c r="H1007" s="3" t="s">
        <v>185</v>
      </c>
      <c r="I1007" s="2" t="s">
        <v>14</v>
      </c>
      <c r="J1007" s="2" t="s">
        <v>15</v>
      </c>
      <c r="K1007" s="8" t="s">
        <v>183</v>
      </c>
      <c r="L1007" s="2"/>
      <c r="M1007" s="2" t="s">
        <v>60</v>
      </c>
      <c r="N1007" t="s">
        <v>186</v>
      </c>
      <c r="O1007" s="2" t="s">
        <v>188</v>
      </c>
      <c r="P1007" s="128">
        <v>0.41834752726729413</v>
      </c>
      <c r="Q1007" s="128" t="s">
        <v>203</v>
      </c>
      <c r="R1007" s="6" t="s">
        <v>185</v>
      </c>
      <c r="S1007" s="2" t="s">
        <v>184</v>
      </c>
      <c r="T1007" s="2" t="s">
        <v>184</v>
      </c>
      <c r="U1007">
        <v>63</v>
      </c>
      <c r="V1007">
        <v>45</v>
      </c>
      <c r="W1007">
        <v>19</v>
      </c>
      <c r="X1007" t="s">
        <v>183</v>
      </c>
      <c r="Y1007" s="2" t="s">
        <v>184</v>
      </c>
      <c r="Z1007" s="2" t="s">
        <v>184</v>
      </c>
      <c r="AA1007" s="2" t="s">
        <v>184</v>
      </c>
      <c r="AB1007">
        <v>14</v>
      </c>
      <c r="AC1007">
        <v>9</v>
      </c>
      <c r="AD1007">
        <v>9</v>
      </c>
      <c r="AE1007" s="2" t="s">
        <v>184</v>
      </c>
      <c r="AF1007" s="2" t="s">
        <v>184</v>
      </c>
      <c r="AG1007" s="2" t="s">
        <v>183</v>
      </c>
      <c r="AH1007" t="s">
        <v>87</v>
      </c>
      <c r="AI1007" s="8" t="s">
        <v>183</v>
      </c>
      <c r="AJ1007" s="1" t="s">
        <v>183</v>
      </c>
    </row>
    <row r="1008" spans="1:36" x14ac:dyDescent="0.3">
      <c r="A1008" s="3" t="s">
        <v>7</v>
      </c>
      <c r="B1008">
        <v>133064</v>
      </c>
      <c r="C1008">
        <v>1007</v>
      </c>
      <c r="D1008" t="s">
        <v>181</v>
      </c>
      <c r="E1008" s="2" t="s">
        <v>184</v>
      </c>
      <c r="F1008" s="2" t="s">
        <v>184</v>
      </c>
      <c r="G1008" s="2" t="s">
        <v>184</v>
      </c>
      <c r="H1008" s="3" t="s">
        <v>183</v>
      </c>
      <c r="I1008" s="2" t="s">
        <v>14</v>
      </c>
      <c r="J1008" s="2" t="s">
        <v>13</v>
      </c>
      <c r="K1008" s="8" t="s">
        <v>183</v>
      </c>
      <c r="L1008" s="2" t="s">
        <v>162</v>
      </c>
      <c r="M1008" s="2" t="s">
        <v>60</v>
      </c>
      <c r="N1008" t="s">
        <v>186</v>
      </c>
      <c r="O1008" s="2" t="s">
        <v>189</v>
      </c>
      <c r="P1008" s="128">
        <v>-4.7295622428238557</v>
      </c>
      <c r="Q1008" s="128" t="s">
        <v>203</v>
      </c>
      <c r="R1008" s="7" t="s">
        <v>183</v>
      </c>
      <c r="S1008" s="2" t="s">
        <v>184</v>
      </c>
      <c r="T1008" s="2" t="s">
        <v>183</v>
      </c>
      <c r="U1008">
        <v>1</v>
      </c>
      <c r="V1008">
        <v>0</v>
      </c>
      <c r="W1008">
        <v>25</v>
      </c>
      <c r="X1008" t="s">
        <v>183</v>
      </c>
      <c r="Y1008" s="2" t="s">
        <v>183</v>
      </c>
      <c r="Z1008" s="2" t="s">
        <v>183</v>
      </c>
      <c r="AA1008" s="2" t="s">
        <v>184</v>
      </c>
      <c r="AB1008">
        <v>18</v>
      </c>
      <c r="AC1008">
        <v>5</v>
      </c>
      <c r="AD1008">
        <v>1</v>
      </c>
      <c r="AE1008" s="2" t="s">
        <v>184</v>
      </c>
      <c r="AF1008" s="2" t="s">
        <v>184</v>
      </c>
      <c r="AG1008" s="2" t="s">
        <v>183</v>
      </c>
      <c r="AH1008" t="s">
        <v>87</v>
      </c>
      <c r="AI1008" t="s">
        <v>183</v>
      </c>
      <c r="AJ1008" s="1" t="s">
        <v>183</v>
      </c>
    </row>
    <row r="1009" spans="1:36" x14ac:dyDescent="0.3">
      <c r="A1009" s="3" t="s">
        <v>7</v>
      </c>
      <c r="B1009">
        <v>133065</v>
      </c>
      <c r="C1009">
        <v>1008</v>
      </c>
      <c r="D1009" t="s">
        <v>182</v>
      </c>
      <c r="E1009" s="2" t="s">
        <v>184</v>
      </c>
      <c r="F1009" s="2" t="s">
        <v>184</v>
      </c>
      <c r="G1009" s="2" t="s">
        <v>184</v>
      </c>
      <c r="H1009" s="3" t="s">
        <v>183</v>
      </c>
      <c r="I1009" s="2" t="s">
        <v>16</v>
      </c>
      <c r="J1009" s="2" t="s">
        <v>12</v>
      </c>
      <c r="K1009" s="8" t="s">
        <v>183</v>
      </c>
      <c r="L1009" s="2"/>
      <c r="M1009" s="2" t="s">
        <v>60</v>
      </c>
      <c r="N1009" t="s">
        <v>187</v>
      </c>
      <c r="O1009" s="2" t="s">
        <v>188</v>
      </c>
      <c r="P1009" s="128">
        <v>-1.3692049003122748</v>
      </c>
      <c r="Q1009" s="128" t="s">
        <v>203</v>
      </c>
      <c r="R1009" s="6" t="s">
        <v>185</v>
      </c>
      <c r="S1009" s="2" t="s">
        <v>184</v>
      </c>
      <c r="T1009" s="2" t="s">
        <v>183</v>
      </c>
      <c r="U1009">
        <v>34</v>
      </c>
      <c r="V1009">
        <v>43</v>
      </c>
      <c r="W1009">
        <v>22</v>
      </c>
      <c r="X1009" t="s">
        <v>184</v>
      </c>
      <c r="Y1009" s="2" t="s">
        <v>184</v>
      </c>
      <c r="Z1009" s="2" t="s">
        <v>183</v>
      </c>
      <c r="AA1009" s="2" t="s">
        <v>184</v>
      </c>
      <c r="AB1009">
        <v>4</v>
      </c>
      <c r="AC1009">
        <v>1</v>
      </c>
      <c r="AD1009">
        <v>0</v>
      </c>
      <c r="AE1009" s="2" t="s">
        <v>184</v>
      </c>
      <c r="AF1009" s="2" t="s">
        <v>183</v>
      </c>
      <c r="AG1009" s="2" t="s">
        <v>184</v>
      </c>
      <c r="AH1009" t="s">
        <v>87</v>
      </c>
      <c r="AI1009" s="8" t="s">
        <v>183</v>
      </c>
      <c r="AJ1009" s="1" t="s">
        <v>183</v>
      </c>
    </row>
    <row r="1010" spans="1:36" hidden="1" x14ac:dyDescent="0.3">
      <c r="A1010" s="3" t="s">
        <v>7</v>
      </c>
      <c r="B1010">
        <v>133069</v>
      </c>
      <c r="C1010">
        <v>1009</v>
      </c>
      <c r="D1010" t="s">
        <v>182</v>
      </c>
      <c r="E1010" s="2" t="s">
        <v>183</v>
      </c>
      <c r="F1010" s="2" t="s">
        <v>183</v>
      </c>
      <c r="G1010" s="2" t="s">
        <v>183</v>
      </c>
      <c r="H1010" s="3" t="s">
        <v>184</v>
      </c>
      <c r="I1010" s="2" t="s">
        <v>17</v>
      </c>
      <c r="J1010" s="2" t="s">
        <v>16</v>
      </c>
      <c r="K1010" s="8" t="s">
        <v>183</v>
      </c>
      <c r="L1010" s="2" t="s">
        <v>60</v>
      </c>
      <c r="M1010" s="2" t="s">
        <v>162</v>
      </c>
      <c r="N1010" t="s">
        <v>186</v>
      </c>
      <c r="O1010" s="3" t="s">
        <v>188</v>
      </c>
      <c r="P1010" s="130">
        <v>-2.0017615501641446</v>
      </c>
      <c r="Q1010" s="130" t="s">
        <v>201</v>
      </c>
      <c r="R1010" s="7" t="s">
        <v>183</v>
      </c>
      <c r="S1010" s="2" t="s">
        <v>183</v>
      </c>
      <c r="T1010" s="2" t="s">
        <v>184</v>
      </c>
      <c r="U1010">
        <v>34</v>
      </c>
      <c r="V1010">
        <v>6</v>
      </c>
      <c r="W1010">
        <v>60</v>
      </c>
      <c r="X1010" t="s">
        <v>183</v>
      </c>
      <c r="Y1010" s="2" t="s">
        <v>184</v>
      </c>
      <c r="Z1010" s="2" t="s">
        <v>183</v>
      </c>
      <c r="AA1010" s="2" t="s">
        <v>183</v>
      </c>
      <c r="AB1010">
        <v>20</v>
      </c>
      <c r="AC1010">
        <v>11</v>
      </c>
      <c r="AD1010">
        <v>1</v>
      </c>
      <c r="AE1010" s="2" t="s">
        <v>183</v>
      </c>
      <c r="AF1010" s="2" t="s">
        <v>184</v>
      </c>
      <c r="AG1010" s="2" t="s">
        <v>185</v>
      </c>
      <c r="AH1010" t="s">
        <v>87</v>
      </c>
      <c r="AI1010" s="8" t="s">
        <v>184</v>
      </c>
      <c r="AJ1010" s="9" t="s">
        <v>184</v>
      </c>
    </row>
    <row r="1011" spans="1:36" hidden="1" x14ac:dyDescent="0.3">
      <c r="A1011" s="3" t="s">
        <v>7</v>
      </c>
      <c r="B1011">
        <v>133070</v>
      </c>
      <c r="C1011">
        <v>1010</v>
      </c>
      <c r="D1011" t="s">
        <v>182</v>
      </c>
      <c r="E1011" s="2" t="s">
        <v>184</v>
      </c>
      <c r="F1011" s="2" t="s">
        <v>184</v>
      </c>
      <c r="G1011" s="2" t="s">
        <v>184</v>
      </c>
      <c r="H1011" s="3" t="s">
        <v>183</v>
      </c>
      <c r="I1011" s="2" t="s">
        <v>16</v>
      </c>
      <c r="J1011" s="2" t="s">
        <v>16</v>
      </c>
      <c r="K1011" s="8" t="s">
        <v>183</v>
      </c>
      <c r="L1011" s="2"/>
      <c r="M1011" s="2" t="s">
        <v>60</v>
      </c>
      <c r="N1011" t="s">
        <v>186</v>
      </c>
      <c r="O1011" s="3" t="s">
        <v>188</v>
      </c>
      <c r="P1011" s="130">
        <v>0.45005223820622037</v>
      </c>
      <c r="Q1011" s="130" t="s">
        <v>201</v>
      </c>
      <c r="R1011" s="6" t="s">
        <v>184</v>
      </c>
      <c r="S1011" s="2" t="s">
        <v>184</v>
      </c>
      <c r="T1011" s="2" t="s">
        <v>183</v>
      </c>
      <c r="U1011">
        <v>30</v>
      </c>
      <c r="V1011">
        <v>14</v>
      </c>
      <c r="W1011">
        <v>0</v>
      </c>
      <c r="X1011" t="s">
        <v>184</v>
      </c>
      <c r="Y1011" s="2" t="s">
        <v>184</v>
      </c>
      <c r="Z1011" s="2" t="s">
        <v>184</v>
      </c>
      <c r="AA1011" s="2" t="s">
        <v>184</v>
      </c>
      <c r="AB1011">
        <v>0</v>
      </c>
      <c r="AC1011">
        <v>0</v>
      </c>
      <c r="AD1011">
        <v>0</v>
      </c>
      <c r="AE1011" s="2" t="s">
        <v>184</v>
      </c>
      <c r="AF1011" s="2" t="s">
        <v>184</v>
      </c>
      <c r="AG1011" s="2" t="s">
        <v>183</v>
      </c>
      <c r="AH1011" t="s">
        <v>87</v>
      </c>
      <c r="AI1011" s="8" t="s">
        <v>183</v>
      </c>
      <c r="AJ1011" s="1" t="s">
        <v>183</v>
      </c>
    </row>
    <row r="1012" spans="1:36" x14ac:dyDescent="0.3">
      <c r="A1012" s="3" t="s">
        <v>7</v>
      </c>
      <c r="B1012">
        <v>133084</v>
      </c>
      <c r="C1012">
        <v>1011</v>
      </c>
      <c r="D1012" t="s">
        <v>181</v>
      </c>
      <c r="E1012" s="2" t="s">
        <v>184</v>
      </c>
      <c r="F1012" s="2" t="s">
        <v>184</v>
      </c>
      <c r="G1012" s="2" t="s">
        <v>184</v>
      </c>
      <c r="H1012" s="3" t="s">
        <v>184</v>
      </c>
      <c r="I1012" s="2" t="s">
        <v>12</v>
      </c>
      <c r="J1012" s="2" t="s">
        <v>16</v>
      </c>
      <c r="K1012" s="8" t="s">
        <v>183</v>
      </c>
      <c r="L1012" s="2"/>
      <c r="M1012" s="2" t="s">
        <v>60</v>
      </c>
      <c r="N1012" t="s">
        <v>187</v>
      </c>
      <c r="O1012" s="2" t="s">
        <v>188</v>
      </c>
      <c r="P1012" s="128">
        <v>-1.0095718843754464</v>
      </c>
      <c r="Q1012" s="128" t="s">
        <v>203</v>
      </c>
      <c r="R1012" s="6" t="s">
        <v>185</v>
      </c>
      <c r="S1012" s="2" t="s">
        <v>184</v>
      </c>
      <c r="T1012" s="2" t="s">
        <v>184</v>
      </c>
      <c r="U1012">
        <v>9</v>
      </c>
      <c r="V1012">
        <v>13</v>
      </c>
      <c r="W1012">
        <v>0</v>
      </c>
      <c r="X1012" t="s">
        <v>183</v>
      </c>
      <c r="Y1012" s="2" t="s">
        <v>184</v>
      </c>
      <c r="Z1012" s="2" t="s">
        <v>183</v>
      </c>
      <c r="AA1012" s="2" t="s">
        <v>184</v>
      </c>
      <c r="AB1012">
        <v>2</v>
      </c>
      <c r="AC1012">
        <v>1</v>
      </c>
      <c r="AD1012">
        <v>0</v>
      </c>
      <c r="AE1012" s="2" t="s">
        <v>184</v>
      </c>
      <c r="AF1012" s="2" t="s">
        <v>184</v>
      </c>
      <c r="AG1012" s="2" t="s">
        <v>185</v>
      </c>
      <c r="AH1012" t="s">
        <v>87</v>
      </c>
      <c r="AI1012" s="8" t="s">
        <v>184</v>
      </c>
      <c r="AJ1012" s="9" t="s">
        <v>184</v>
      </c>
    </row>
    <row r="1013" spans="1:36" x14ac:dyDescent="0.3">
      <c r="A1013" s="2" t="s">
        <v>8</v>
      </c>
      <c r="B1013">
        <v>133088</v>
      </c>
      <c r="C1013">
        <v>1012</v>
      </c>
      <c r="D1013" t="s">
        <v>182</v>
      </c>
      <c r="E1013" s="2" t="s">
        <v>184</v>
      </c>
      <c r="F1013" s="2" t="s">
        <v>184</v>
      </c>
      <c r="G1013" s="2" t="s">
        <v>184</v>
      </c>
      <c r="H1013" s="2" t="s">
        <v>185</v>
      </c>
      <c r="I1013" s="3" t="s">
        <v>14</v>
      </c>
      <c r="J1013" s="2" t="s">
        <v>16</v>
      </c>
      <c r="K1013" s="8" t="s">
        <v>184</v>
      </c>
      <c r="L1013" s="2"/>
      <c r="M1013" s="2" t="s">
        <v>61</v>
      </c>
      <c r="N1013" t="s">
        <v>186</v>
      </c>
      <c r="O1013" s="3" t="s">
        <v>188</v>
      </c>
      <c r="P1013" s="130">
        <v>-0.65900506308767981</v>
      </c>
      <c r="Q1013" s="130" t="s">
        <v>203</v>
      </c>
      <c r="R1013" s="6" t="s">
        <v>183</v>
      </c>
      <c r="S1013" s="2" t="s">
        <v>184</v>
      </c>
      <c r="T1013" s="2" t="s">
        <v>183</v>
      </c>
      <c r="U1013">
        <v>9</v>
      </c>
      <c r="V1013">
        <v>0</v>
      </c>
      <c r="W1013">
        <v>2</v>
      </c>
      <c r="X1013" t="s">
        <v>184</v>
      </c>
      <c r="Y1013" s="2" t="s">
        <v>184</v>
      </c>
      <c r="Z1013" s="2" t="s">
        <v>183</v>
      </c>
      <c r="AA1013" s="2" t="s">
        <v>184</v>
      </c>
      <c r="AB1013">
        <v>2</v>
      </c>
      <c r="AC1013">
        <v>0</v>
      </c>
      <c r="AD1013">
        <v>0</v>
      </c>
      <c r="AE1013" s="2" t="s">
        <v>184</v>
      </c>
      <c r="AF1013" s="2" t="s">
        <v>184</v>
      </c>
      <c r="AG1013" s="2" t="s">
        <v>184</v>
      </c>
      <c r="AH1013" t="s">
        <v>87</v>
      </c>
      <c r="AI1013" s="8" t="s">
        <v>183</v>
      </c>
      <c r="AJ1013" s="1" t="s">
        <v>183</v>
      </c>
    </row>
    <row r="1014" spans="1:36" x14ac:dyDescent="0.3">
      <c r="A1014" s="3" t="s">
        <v>7</v>
      </c>
      <c r="B1014">
        <v>133090</v>
      </c>
      <c r="C1014">
        <v>1013</v>
      </c>
      <c r="D1014" t="s">
        <v>182</v>
      </c>
      <c r="E1014" s="2" t="s">
        <v>184</v>
      </c>
      <c r="F1014" s="2" t="s">
        <v>184</v>
      </c>
      <c r="G1014" s="2" t="s">
        <v>184</v>
      </c>
      <c r="H1014" s="3" t="s">
        <v>183</v>
      </c>
      <c r="I1014" s="2" t="s">
        <v>17</v>
      </c>
      <c r="J1014" s="2" t="s">
        <v>16</v>
      </c>
      <c r="K1014" s="8" t="s">
        <v>183</v>
      </c>
      <c r="L1014" s="2" t="s">
        <v>162</v>
      </c>
      <c r="M1014" s="2" t="s">
        <v>60</v>
      </c>
      <c r="N1014" t="s">
        <v>187</v>
      </c>
      <c r="O1014" s="2" t="s">
        <v>185</v>
      </c>
      <c r="P1014" s="128">
        <v>-3.7500464114654886</v>
      </c>
      <c r="Q1014" s="128" t="s">
        <v>203</v>
      </c>
      <c r="R1014" s="6" t="s">
        <v>185</v>
      </c>
      <c r="S1014" s="2" t="s">
        <v>184</v>
      </c>
      <c r="T1014" s="2" t="s">
        <v>184</v>
      </c>
      <c r="U1014">
        <v>13</v>
      </c>
      <c r="V1014">
        <v>4</v>
      </c>
      <c r="W1014">
        <v>37</v>
      </c>
      <c r="X1014" t="s">
        <v>184</v>
      </c>
      <c r="Y1014" s="2" t="s">
        <v>184</v>
      </c>
      <c r="Z1014" s="2" t="s">
        <v>184</v>
      </c>
      <c r="AA1014" s="2" t="s">
        <v>184</v>
      </c>
      <c r="AB1014">
        <v>14</v>
      </c>
      <c r="AC1014">
        <v>3</v>
      </c>
      <c r="AD1014">
        <v>6</v>
      </c>
      <c r="AE1014" s="2" t="s">
        <v>184</v>
      </c>
      <c r="AF1014" s="2" t="s">
        <v>184</v>
      </c>
      <c r="AG1014" s="2" t="s">
        <v>185</v>
      </c>
      <c r="AH1014" t="s">
        <v>87</v>
      </c>
      <c r="AI1014" s="8" t="s">
        <v>183</v>
      </c>
      <c r="AJ1014" s="9" t="s">
        <v>184</v>
      </c>
    </row>
    <row r="1015" spans="1:36" x14ac:dyDescent="0.3">
      <c r="A1015" s="3" t="s">
        <v>7</v>
      </c>
      <c r="B1015">
        <v>133129</v>
      </c>
      <c r="C1015">
        <v>1014</v>
      </c>
      <c r="D1015" t="s">
        <v>181</v>
      </c>
      <c r="E1015" s="2" t="s">
        <v>184</v>
      </c>
      <c r="F1015" s="2" t="s">
        <v>184</v>
      </c>
      <c r="G1015" s="2" t="s">
        <v>184</v>
      </c>
      <c r="H1015" s="3" t="s">
        <v>184</v>
      </c>
      <c r="I1015" s="2" t="s">
        <v>16</v>
      </c>
      <c r="J1015" s="2" t="s">
        <v>13</v>
      </c>
      <c r="K1015" s="8" t="s">
        <v>184</v>
      </c>
      <c r="L1015" s="2"/>
      <c r="M1015" s="2" t="s">
        <v>60</v>
      </c>
      <c r="N1015" t="s">
        <v>187</v>
      </c>
      <c r="O1015" s="2" t="s">
        <v>189</v>
      </c>
      <c r="P1015" s="128">
        <v>-1.3184743368388008</v>
      </c>
      <c r="Q1015" s="128" t="s">
        <v>203</v>
      </c>
      <c r="R1015" s="7" t="s">
        <v>185</v>
      </c>
      <c r="S1015" s="2" t="s">
        <v>184</v>
      </c>
      <c r="T1015" s="2" t="s">
        <v>184</v>
      </c>
      <c r="U1015">
        <v>32</v>
      </c>
      <c r="V1015">
        <v>40</v>
      </c>
      <c r="W1015">
        <v>2</v>
      </c>
      <c r="X1015" t="s">
        <v>184</v>
      </c>
      <c r="Y1015" s="2" t="s">
        <v>184</v>
      </c>
      <c r="Z1015" s="2" t="s">
        <v>184</v>
      </c>
      <c r="AA1015" s="2" t="s">
        <v>184</v>
      </c>
      <c r="AB1015">
        <v>7</v>
      </c>
      <c r="AC1015">
        <v>1</v>
      </c>
      <c r="AD1015">
        <v>0</v>
      </c>
      <c r="AE1015" s="2" t="s">
        <v>184</v>
      </c>
      <c r="AF1015" s="2" t="s">
        <v>185</v>
      </c>
      <c r="AG1015" s="2" t="s">
        <v>185</v>
      </c>
      <c r="AH1015" t="s">
        <v>87</v>
      </c>
      <c r="AI1015" s="8" t="s">
        <v>184</v>
      </c>
      <c r="AJ1015" s="9" t="s">
        <v>184</v>
      </c>
    </row>
    <row r="1016" spans="1:36" hidden="1" x14ac:dyDescent="0.3">
      <c r="A1016" s="3" t="s">
        <v>7</v>
      </c>
      <c r="B1016">
        <v>133147</v>
      </c>
      <c r="C1016">
        <v>1015</v>
      </c>
      <c r="D1016" t="s">
        <v>182</v>
      </c>
      <c r="E1016" s="2" t="s">
        <v>184</v>
      </c>
      <c r="F1016" s="2" t="s">
        <v>184</v>
      </c>
      <c r="G1016" s="2" t="s">
        <v>184</v>
      </c>
      <c r="H1016" s="3" t="s">
        <v>183</v>
      </c>
      <c r="I1016" s="2" t="s">
        <v>15</v>
      </c>
      <c r="J1016" s="2" t="s">
        <v>13</v>
      </c>
      <c r="K1016" s="8" t="s">
        <v>183</v>
      </c>
      <c r="L1016" s="2"/>
      <c r="M1016" s="2" t="s">
        <v>60</v>
      </c>
      <c r="N1016" t="s">
        <v>187</v>
      </c>
      <c r="O1016" s="2" t="s">
        <v>188</v>
      </c>
      <c r="P1016" s="128">
        <v>-6.2784492230419084E-2</v>
      </c>
      <c r="Q1016" s="128" t="s">
        <v>201</v>
      </c>
      <c r="R1016" s="7" t="s">
        <v>185</v>
      </c>
      <c r="S1016" s="2" t="s">
        <v>184</v>
      </c>
      <c r="T1016" s="2" t="s">
        <v>183</v>
      </c>
      <c r="U1016">
        <v>20</v>
      </c>
      <c r="V1016">
        <v>4</v>
      </c>
      <c r="W1016">
        <v>2</v>
      </c>
      <c r="X1016" t="s">
        <v>183</v>
      </c>
      <c r="Y1016" s="2" t="s">
        <v>184</v>
      </c>
      <c r="Z1016" s="2" t="s">
        <v>183</v>
      </c>
      <c r="AA1016" s="2" t="s">
        <v>184</v>
      </c>
      <c r="AB1016">
        <v>3</v>
      </c>
      <c r="AC1016">
        <v>1</v>
      </c>
      <c r="AD1016">
        <v>0</v>
      </c>
      <c r="AE1016" s="2" t="s">
        <v>184</v>
      </c>
      <c r="AF1016" s="2" t="s">
        <v>183</v>
      </c>
      <c r="AG1016" s="2" t="s">
        <v>184</v>
      </c>
      <c r="AH1016" t="s">
        <v>88</v>
      </c>
      <c r="AI1016" s="8" t="s">
        <v>183</v>
      </c>
      <c r="AJ1016" s="9" t="s">
        <v>184</v>
      </c>
    </row>
    <row r="1017" spans="1:36" hidden="1" x14ac:dyDescent="0.3">
      <c r="A1017" s="3" t="s">
        <v>7</v>
      </c>
      <c r="B1017">
        <v>133161</v>
      </c>
      <c r="C1017">
        <v>1016</v>
      </c>
      <c r="D1017" t="s">
        <v>181</v>
      </c>
      <c r="E1017" s="2" t="s">
        <v>184</v>
      </c>
      <c r="F1017" s="2" t="s">
        <v>184</v>
      </c>
      <c r="G1017" s="2" t="s">
        <v>184</v>
      </c>
      <c r="H1017" s="3" t="s">
        <v>183</v>
      </c>
      <c r="I1017" s="2" t="s">
        <v>13</v>
      </c>
      <c r="J1017" s="2" t="s">
        <v>16</v>
      </c>
      <c r="K1017" s="8" t="s">
        <v>183</v>
      </c>
      <c r="L1017" s="2"/>
      <c r="M1017" s="2" t="s">
        <v>60</v>
      </c>
      <c r="N1017" t="s">
        <v>186</v>
      </c>
      <c r="O1017" s="3" t="s">
        <v>188</v>
      </c>
      <c r="P1017" s="130">
        <v>9.8104793756967665E-2</v>
      </c>
      <c r="Q1017" s="130" t="s">
        <v>201</v>
      </c>
      <c r="R1017" s="6" t="s">
        <v>185</v>
      </c>
      <c r="S1017" s="2" t="s">
        <v>184</v>
      </c>
      <c r="T1017" s="2" t="s">
        <v>183</v>
      </c>
      <c r="U1017">
        <v>21</v>
      </c>
      <c r="V1017">
        <v>27</v>
      </c>
      <c r="W1017">
        <v>17</v>
      </c>
      <c r="X1017" t="s">
        <v>184</v>
      </c>
      <c r="Y1017" s="2" t="s">
        <v>184</v>
      </c>
      <c r="Z1017" s="2" t="s">
        <v>184</v>
      </c>
      <c r="AA1017" s="2" t="s">
        <v>184</v>
      </c>
      <c r="AB1017">
        <v>5</v>
      </c>
      <c r="AC1017">
        <v>4</v>
      </c>
      <c r="AD1017">
        <v>2</v>
      </c>
      <c r="AE1017" s="2" t="s">
        <v>184</v>
      </c>
      <c r="AF1017" s="2" t="s">
        <v>184</v>
      </c>
      <c r="AG1017" s="2" t="s">
        <v>185</v>
      </c>
      <c r="AH1017" t="s">
        <v>87</v>
      </c>
      <c r="AI1017" s="8" t="s">
        <v>183</v>
      </c>
      <c r="AJ1017" s="1" t="s">
        <v>184</v>
      </c>
    </row>
    <row r="1018" spans="1:36" x14ac:dyDescent="0.3">
      <c r="A1018" s="3" t="s">
        <v>7</v>
      </c>
      <c r="B1018">
        <v>133166</v>
      </c>
      <c r="C1018">
        <v>1017</v>
      </c>
      <c r="D1018" t="s">
        <v>181</v>
      </c>
      <c r="E1018" s="2" t="s">
        <v>184</v>
      </c>
      <c r="F1018" s="2" t="s">
        <v>184</v>
      </c>
      <c r="G1018" s="2" t="s">
        <v>184</v>
      </c>
      <c r="H1018" s="3" t="s">
        <v>183</v>
      </c>
      <c r="I1018" s="2" t="s">
        <v>13</v>
      </c>
      <c r="J1018" s="2" t="s">
        <v>16</v>
      </c>
      <c r="K1018" s="8" t="s">
        <v>183</v>
      </c>
      <c r="L1018" s="2" t="s">
        <v>60</v>
      </c>
      <c r="M1018" s="2"/>
      <c r="N1018" t="s">
        <v>186</v>
      </c>
      <c r="O1018" s="3" t="s">
        <v>189</v>
      </c>
      <c r="P1018" s="130">
        <v>-0.46536364845100381</v>
      </c>
      <c r="Q1018" s="130" t="s">
        <v>203</v>
      </c>
      <c r="R1018" s="7" t="s">
        <v>183</v>
      </c>
      <c r="S1018" s="2" t="s">
        <v>184</v>
      </c>
      <c r="T1018" s="2" t="s">
        <v>184</v>
      </c>
      <c r="U1018">
        <v>39</v>
      </c>
      <c r="V1018">
        <v>3</v>
      </c>
      <c r="W1018">
        <v>35</v>
      </c>
      <c r="X1018" t="s">
        <v>184</v>
      </c>
      <c r="Y1018" s="2" t="s">
        <v>184</v>
      </c>
      <c r="Z1018" s="2" t="s">
        <v>184</v>
      </c>
      <c r="AA1018" s="2" t="s">
        <v>184</v>
      </c>
      <c r="AB1018">
        <v>17</v>
      </c>
      <c r="AC1018">
        <v>15</v>
      </c>
      <c r="AD1018">
        <v>2</v>
      </c>
      <c r="AE1018" s="2" t="s">
        <v>184</v>
      </c>
      <c r="AF1018" s="2" t="s">
        <v>185</v>
      </c>
      <c r="AG1018" s="2" t="s">
        <v>185</v>
      </c>
      <c r="AH1018" t="s">
        <v>85</v>
      </c>
      <c r="AI1018" s="8" t="s">
        <v>184</v>
      </c>
      <c r="AJ1018" s="1" t="s">
        <v>184</v>
      </c>
    </row>
    <row r="1019" spans="1:36" x14ac:dyDescent="0.3">
      <c r="A1019" s="3" t="s">
        <v>7</v>
      </c>
      <c r="B1019">
        <v>133193</v>
      </c>
      <c r="C1019">
        <v>1018</v>
      </c>
      <c r="D1019" t="s">
        <v>181</v>
      </c>
      <c r="E1019" s="2" t="s">
        <v>184</v>
      </c>
      <c r="F1019" s="2" t="s">
        <v>184</v>
      </c>
      <c r="G1019" s="2" t="s">
        <v>183</v>
      </c>
      <c r="H1019" s="3" t="s">
        <v>183</v>
      </c>
      <c r="I1019" s="2" t="s">
        <v>15</v>
      </c>
      <c r="J1019" s="2" t="s">
        <v>15</v>
      </c>
      <c r="K1019" s="8" t="s">
        <v>183</v>
      </c>
      <c r="L1019" s="2"/>
      <c r="M1019" s="2" t="s">
        <v>60</v>
      </c>
      <c r="N1019" t="s">
        <v>186</v>
      </c>
      <c r="O1019" s="3" t="s">
        <v>185</v>
      </c>
      <c r="P1019" s="130">
        <v>-1.4224865386160892</v>
      </c>
      <c r="Q1019" s="130" t="s">
        <v>203</v>
      </c>
      <c r="R1019" s="6" t="s">
        <v>184</v>
      </c>
      <c r="S1019" s="2" t="s">
        <v>183</v>
      </c>
      <c r="T1019" s="2" t="s">
        <v>183</v>
      </c>
      <c r="U1019">
        <v>24</v>
      </c>
      <c r="V1019">
        <v>24</v>
      </c>
      <c r="W1019">
        <v>3</v>
      </c>
      <c r="X1019" t="s">
        <v>184</v>
      </c>
      <c r="Y1019" s="2" t="s">
        <v>184</v>
      </c>
      <c r="Z1019" s="2" t="s">
        <v>184</v>
      </c>
      <c r="AA1019" s="2" t="s">
        <v>183</v>
      </c>
      <c r="AB1019">
        <v>2</v>
      </c>
      <c r="AC1019">
        <v>0</v>
      </c>
      <c r="AD1019">
        <v>0</v>
      </c>
      <c r="AE1019" s="2" t="s">
        <v>184</v>
      </c>
      <c r="AF1019" s="2" t="s">
        <v>184</v>
      </c>
      <c r="AG1019" s="2" t="s">
        <v>184</v>
      </c>
      <c r="AH1019" t="s">
        <v>87</v>
      </c>
      <c r="AI1019" s="8" t="s">
        <v>183</v>
      </c>
      <c r="AJ1019" s="1" t="s">
        <v>184</v>
      </c>
    </row>
    <row r="1020" spans="1:36" x14ac:dyDescent="0.3">
      <c r="A1020" s="3" t="s">
        <v>7</v>
      </c>
      <c r="B1020">
        <v>133211</v>
      </c>
      <c r="C1020">
        <v>1019</v>
      </c>
      <c r="D1020" t="s">
        <v>182</v>
      </c>
      <c r="E1020" s="2" t="s">
        <v>184</v>
      </c>
      <c r="F1020" s="2" t="s">
        <v>184</v>
      </c>
      <c r="G1020" s="2" t="s">
        <v>184</v>
      </c>
      <c r="H1020" s="3" t="s">
        <v>183</v>
      </c>
      <c r="I1020" s="2" t="s">
        <v>15</v>
      </c>
      <c r="J1020" s="2" t="s">
        <v>14</v>
      </c>
      <c r="K1020" s="8" t="s">
        <v>183</v>
      </c>
      <c r="L1020" s="2"/>
      <c r="M1020" s="2" t="s">
        <v>60</v>
      </c>
      <c r="N1020" t="s">
        <v>186</v>
      </c>
      <c r="O1020" s="2" t="s">
        <v>189</v>
      </c>
      <c r="P1020" s="128">
        <v>-0.81497712682120482</v>
      </c>
      <c r="Q1020" s="128" t="s">
        <v>203</v>
      </c>
      <c r="R1020" s="7" t="s">
        <v>185</v>
      </c>
      <c r="S1020" s="2" t="s">
        <v>184</v>
      </c>
      <c r="T1020" s="2" t="s">
        <v>184</v>
      </c>
      <c r="U1020">
        <v>20</v>
      </c>
      <c r="V1020">
        <v>16</v>
      </c>
      <c r="W1020">
        <v>2</v>
      </c>
      <c r="X1020" t="s">
        <v>184</v>
      </c>
      <c r="Y1020" s="2" t="s">
        <v>184</v>
      </c>
      <c r="Z1020" s="2" t="s">
        <v>184</v>
      </c>
      <c r="AA1020" s="2" t="s">
        <v>184</v>
      </c>
      <c r="AB1020">
        <v>3</v>
      </c>
      <c r="AC1020">
        <v>0</v>
      </c>
      <c r="AD1020">
        <v>1</v>
      </c>
      <c r="AE1020" s="2" t="s">
        <v>184</v>
      </c>
      <c r="AF1020" s="2" t="s">
        <v>184</v>
      </c>
      <c r="AG1020" s="2" t="s">
        <v>183</v>
      </c>
      <c r="AH1020" t="s">
        <v>87</v>
      </c>
      <c r="AI1020" s="8" t="s">
        <v>183</v>
      </c>
      <c r="AJ1020" s="1" t="s">
        <v>183</v>
      </c>
    </row>
    <row r="1021" spans="1:36" x14ac:dyDescent="0.3">
      <c r="A1021" s="3" t="s">
        <v>7</v>
      </c>
      <c r="B1021">
        <v>133212</v>
      </c>
      <c r="C1021">
        <v>1020</v>
      </c>
      <c r="D1021" t="s">
        <v>182</v>
      </c>
      <c r="E1021" s="2" t="s">
        <v>183</v>
      </c>
      <c r="F1021" s="2" t="s">
        <v>184</v>
      </c>
      <c r="G1021" s="2" t="s">
        <v>183</v>
      </c>
      <c r="H1021" s="3" t="s">
        <v>184</v>
      </c>
      <c r="I1021" s="2" t="s">
        <v>13</v>
      </c>
      <c r="J1021" s="2" t="s">
        <v>12</v>
      </c>
      <c r="K1021" s="8" t="s">
        <v>184</v>
      </c>
      <c r="L1021" s="2" t="s">
        <v>162</v>
      </c>
      <c r="M1021" s="2" t="s">
        <v>60</v>
      </c>
      <c r="N1021" t="s">
        <v>187</v>
      </c>
      <c r="O1021" s="2" t="s">
        <v>188</v>
      </c>
      <c r="P1021" s="128">
        <v>-2.7244233705697982</v>
      </c>
      <c r="Q1021" s="128" t="s">
        <v>203</v>
      </c>
      <c r="R1021" s="6" t="s">
        <v>183</v>
      </c>
      <c r="S1021" s="2" t="s">
        <v>183</v>
      </c>
      <c r="T1021" s="2" t="s">
        <v>183</v>
      </c>
      <c r="U1021">
        <v>16</v>
      </c>
      <c r="V1021">
        <v>28</v>
      </c>
      <c r="W1021">
        <v>1</v>
      </c>
      <c r="X1021" t="s">
        <v>183</v>
      </c>
      <c r="Y1021" s="2" t="s">
        <v>184</v>
      </c>
      <c r="Z1021" s="2" t="s">
        <v>183</v>
      </c>
      <c r="AA1021" s="2" t="s">
        <v>184</v>
      </c>
      <c r="AB1021">
        <v>1</v>
      </c>
      <c r="AC1021">
        <v>0</v>
      </c>
      <c r="AD1021">
        <v>0</v>
      </c>
      <c r="AE1021" s="2" t="s">
        <v>184</v>
      </c>
      <c r="AF1021" s="2" t="s">
        <v>183</v>
      </c>
      <c r="AG1021" s="2" t="s">
        <v>183</v>
      </c>
      <c r="AH1021" t="s">
        <v>88</v>
      </c>
      <c r="AI1021" s="8" t="s">
        <v>183</v>
      </c>
      <c r="AJ1021" s="1" t="s">
        <v>184</v>
      </c>
    </row>
    <row r="1022" spans="1:36" x14ac:dyDescent="0.3">
      <c r="A1022" s="3" t="s">
        <v>7</v>
      </c>
      <c r="B1022">
        <v>133213</v>
      </c>
      <c r="C1022">
        <v>1021</v>
      </c>
      <c r="D1022" t="s">
        <v>182</v>
      </c>
      <c r="E1022" s="2" t="s">
        <v>184</v>
      </c>
      <c r="F1022" s="2" t="s">
        <v>184</v>
      </c>
      <c r="G1022" s="2" t="s">
        <v>184</v>
      </c>
      <c r="H1022" s="2" t="s">
        <v>183</v>
      </c>
      <c r="I1022" s="2" t="s">
        <v>16</v>
      </c>
      <c r="J1022" s="2" t="s">
        <v>15</v>
      </c>
      <c r="K1022" s="8" t="s">
        <v>184</v>
      </c>
      <c r="L1022" s="2" t="s">
        <v>60</v>
      </c>
      <c r="M1022" s="2"/>
      <c r="N1022" t="s">
        <v>187</v>
      </c>
      <c r="O1022" s="3" t="s">
        <v>189</v>
      </c>
      <c r="P1022" s="130" t="s">
        <v>67</v>
      </c>
      <c r="Q1022" s="130" t="s">
        <v>203</v>
      </c>
      <c r="R1022" s="7" t="s">
        <v>183</v>
      </c>
      <c r="S1022" s="2" t="s">
        <v>184</v>
      </c>
      <c r="T1022" s="2" t="s">
        <v>183</v>
      </c>
      <c r="U1022">
        <v>0</v>
      </c>
      <c r="V1022">
        <v>0</v>
      </c>
      <c r="W1022">
        <v>2</v>
      </c>
      <c r="X1022" t="s">
        <v>184</v>
      </c>
      <c r="Y1022" s="2" t="s">
        <v>184</v>
      </c>
      <c r="Z1022" s="2" t="s">
        <v>183</v>
      </c>
      <c r="AA1022" s="2" t="s">
        <v>184</v>
      </c>
      <c r="AB1022">
        <v>1</v>
      </c>
      <c r="AC1022">
        <v>1</v>
      </c>
      <c r="AD1022">
        <v>0</v>
      </c>
      <c r="AE1022" s="2" t="s">
        <v>183</v>
      </c>
      <c r="AF1022" s="2" t="s">
        <v>185</v>
      </c>
      <c r="AG1022" s="2" t="s">
        <v>185</v>
      </c>
      <c r="AH1022" t="s">
        <v>85</v>
      </c>
      <c r="AI1022" t="s">
        <v>184</v>
      </c>
      <c r="AJ1022" s="1" t="s">
        <v>184</v>
      </c>
    </row>
    <row r="1023" spans="1:36" hidden="1" x14ac:dyDescent="0.3">
      <c r="A1023" s="3" t="s">
        <v>7</v>
      </c>
      <c r="B1023">
        <v>133231</v>
      </c>
      <c r="C1023">
        <v>1022</v>
      </c>
      <c r="D1023" t="s">
        <v>181</v>
      </c>
      <c r="E1023" s="2" t="s">
        <v>184</v>
      </c>
      <c r="F1023" s="2" t="s">
        <v>184</v>
      </c>
      <c r="G1023" s="2" t="s">
        <v>183</v>
      </c>
      <c r="H1023" s="3" t="s">
        <v>183</v>
      </c>
      <c r="I1023" s="2" t="s">
        <v>16</v>
      </c>
      <c r="J1023" s="2" t="s">
        <v>14</v>
      </c>
      <c r="K1023" s="8" t="s">
        <v>184</v>
      </c>
      <c r="L1023" s="2" t="s">
        <v>60</v>
      </c>
      <c r="M1023" s="2"/>
      <c r="N1023" t="s">
        <v>187</v>
      </c>
      <c r="O1023" s="2" t="s">
        <v>189</v>
      </c>
      <c r="P1023" s="128">
        <v>0</v>
      </c>
      <c r="Q1023" s="128" t="s">
        <v>201</v>
      </c>
      <c r="R1023" s="7" t="s">
        <v>183</v>
      </c>
      <c r="S1023" s="2" t="s">
        <v>184</v>
      </c>
      <c r="T1023" s="2" t="s">
        <v>184</v>
      </c>
      <c r="U1023">
        <v>49</v>
      </c>
      <c r="V1023">
        <v>9</v>
      </c>
      <c r="W1023">
        <v>22</v>
      </c>
      <c r="X1023" t="s">
        <v>184</v>
      </c>
      <c r="Y1023" s="2" t="s">
        <v>184</v>
      </c>
      <c r="Z1023" s="2" t="s">
        <v>184</v>
      </c>
      <c r="AA1023" s="2" t="s">
        <v>184</v>
      </c>
      <c r="AB1023">
        <v>12</v>
      </c>
      <c r="AC1023">
        <v>1</v>
      </c>
      <c r="AD1023">
        <v>0</v>
      </c>
      <c r="AE1023" s="2" t="s">
        <v>184</v>
      </c>
      <c r="AF1023" s="2" t="s">
        <v>185</v>
      </c>
      <c r="AG1023" s="2" t="s">
        <v>185</v>
      </c>
      <c r="AH1023" t="s">
        <v>85</v>
      </c>
      <c r="AI1023" s="8" t="s">
        <v>184</v>
      </c>
      <c r="AJ1023" s="1" t="s">
        <v>184</v>
      </c>
    </row>
    <row r="1024" spans="1:36" x14ac:dyDescent="0.3">
      <c r="A1024" s="3" t="s">
        <v>7</v>
      </c>
      <c r="B1024">
        <v>133421</v>
      </c>
      <c r="C1024">
        <v>1023</v>
      </c>
      <c r="D1024" t="s">
        <v>181</v>
      </c>
      <c r="E1024" s="2" t="s">
        <v>183</v>
      </c>
      <c r="F1024" s="2" t="s">
        <v>184</v>
      </c>
      <c r="G1024" s="2" t="s">
        <v>184</v>
      </c>
      <c r="H1024" s="3" t="s">
        <v>183</v>
      </c>
      <c r="I1024" s="2" t="s">
        <v>16</v>
      </c>
      <c r="J1024" s="2" t="s">
        <v>13</v>
      </c>
      <c r="K1024" s="8" t="s">
        <v>184</v>
      </c>
      <c r="L1024" s="2"/>
      <c r="M1024" s="2" t="s">
        <v>60</v>
      </c>
      <c r="N1024" t="s">
        <v>187</v>
      </c>
      <c r="O1024" s="2" t="s">
        <v>189</v>
      </c>
      <c r="P1024" s="128">
        <v>-4.613078076346442E-2</v>
      </c>
      <c r="Q1024" s="128" t="s">
        <v>203</v>
      </c>
      <c r="R1024" s="6" t="s">
        <v>185</v>
      </c>
      <c r="S1024" s="2" t="s">
        <v>183</v>
      </c>
      <c r="T1024" s="2" t="s">
        <v>183</v>
      </c>
      <c r="U1024">
        <v>12</v>
      </c>
      <c r="V1024">
        <v>0</v>
      </c>
      <c r="W1024">
        <v>0</v>
      </c>
      <c r="X1024" t="s">
        <v>184</v>
      </c>
      <c r="Y1024" s="2" t="s">
        <v>184</v>
      </c>
      <c r="Z1024" s="2" t="s">
        <v>184</v>
      </c>
      <c r="AA1024" s="2" t="s">
        <v>184</v>
      </c>
      <c r="AB1024">
        <v>0</v>
      </c>
      <c r="AC1024">
        <v>0</v>
      </c>
      <c r="AD1024">
        <v>0</v>
      </c>
      <c r="AE1024" s="2" t="s">
        <v>184</v>
      </c>
      <c r="AF1024" s="2" t="s">
        <v>183</v>
      </c>
      <c r="AG1024" s="2" t="s">
        <v>184</v>
      </c>
      <c r="AH1024" t="s">
        <v>87</v>
      </c>
      <c r="AI1024" s="8" t="s">
        <v>183</v>
      </c>
      <c r="AJ1024" s="1" t="s">
        <v>183</v>
      </c>
    </row>
    <row r="1025" spans="1:36" x14ac:dyDescent="0.3">
      <c r="A1025" s="3" t="s">
        <v>7</v>
      </c>
      <c r="B1025">
        <v>133455</v>
      </c>
      <c r="C1025">
        <v>1024</v>
      </c>
      <c r="D1025" t="s">
        <v>181</v>
      </c>
      <c r="E1025" s="2" t="s">
        <v>183</v>
      </c>
      <c r="F1025" s="2" t="s">
        <v>184</v>
      </c>
      <c r="G1025" s="2" t="s">
        <v>183</v>
      </c>
      <c r="H1025" s="3" t="s">
        <v>183</v>
      </c>
      <c r="I1025" s="2" t="s">
        <v>16</v>
      </c>
      <c r="J1025" s="2" t="s">
        <v>15</v>
      </c>
      <c r="K1025" s="8" t="s">
        <v>183</v>
      </c>
      <c r="L1025" s="2"/>
      <c r="M1025" s="2" t="s">
        <v>60</v>
      </c>
      <c r="N1025" t="s">
        <v>186</v>
      </c>
      <c r="O1025" s="3" t="s">
        <v>188</v>
      </c>
      <c r="P1025" s="130">
        <v>-0.76911002982263377</v>
      </c>
      <c r="Q1025" s="130" t="s">
        <v>203</v>
      </c>
      <c r="R1025" s="6" t="s">
        <v>184</v>
      </c>
      <c r="S1025" s="2" t="s">
        <v>184</v>
      </c>
      <c r="T1025" s="2" t="s">
        <v>183</v>
      </c>
      <c r="U1025">
        <v>15</v>
      </c>
      <c r="V1025">
        <v>23</v>
      </c>
      <c r="W1025">
        <v>3</v>
      </c>
      <c r="X1025" t="s">
        <v>183</v>
      </c>
      <c r="Y1025" s="2" t="s">
        <v>184</v>
      </c>
      <c r="Z1025" s="2" t="s">
        <v>184</v>
      </c>
      <c r="AA1025" s="2" t="s">
        <v>184</v>
      </c>
      <c r="AB1025">
        <v>0</v>
      </c>
      <c r="AC1025">
        <v>0</v>
      </c>
      <c r="AD1025">
        <v>0</v>
      </c>
      <c r="AE1025" s="2" t="s">
        <v>183</v>
      </c>
      <c r="AF1025" s="2" t="s">
        <v>183</v>
      </c>
      <c r="AG1025" s="2" t="s">
        <v>184</v>
      </c>
      <c r="AH1025" t="s">
        <v>87</v>
      </c>
      <c r="AI1025" s="8" t="s">
        <v>183</v>
      </c>
      <c r="AJ1025" s="1" t="s">
        <v>183</v>
      </c>
    </row>
    <row r="1026" spans="1:36" x14ac:dyDescent="0.3">
      <c r="A1026" s="3" t="s">
        <v>7</v>
      </c>
      <c r="B1026">
        <v>133459</v>
      </c>
      <c r="C1026">
        <v>1025</v>
      </c>
      <c r="D1026" t="s">
        <v>182</v>
      </c>
      <c r="E1026" s="2" t="s">
        <v>183</v>
      </c>
      <c r="F1026" s="2" t="s">
        <v>184</v>
      </c>
      <c r="G1026" s="2" t="s">
        <v>184</v>
      </c>
      <c r="H1026" s="3" t="s">
        <v>183</v>
      </c>
      <c r="I1026" s="2" t="s">
        <v>17</v>
      </c>
      <c r="J1026" s="2" t="s">
        <v>15</v>
      </c>
      <c r="K1026" s="8" t="s">
        <v>183</v>
      </c>
      <c r="L1026" s="2" t="s">
        <v>162</v>
      </c>
      <c r="M1026" s="2" t="s">
        <v>60</v>
      </c>
      <c r="N1026" t="s">
        <v>187</v>
      </c>
      <c r="O1026" s="2" t="s">
        <v>188</v>
      </c>
      <c r="P1026" s="128">
        <v>-2.8905436784370244</v>
      </c>
      <c r="Q1026" s="128" t="s">
        <v>203</v>
      </c>
      <c r="R1026" s="7" t="s">
        <v>183</v>
      </c>
      <c r="S1026" s="2" t="s">
        <v>184</v>
      </c>
      <c r="T1026" s="2" t="s">
        <v>184</v>
      </c>
      <c r="U1026">
        <v>47</v>
      </c>
      <c r="V1026">
        <v>10</v>
      </c>
      <c r="W1026">
        <v>2</v>
      </c>
      <c r="X1026" t="s">
        <v>184</v>
      </c>
      <c r="Y1026" s="2" t="s">
        <v>184</v>
      </c>
      <c r="Z1026" s="2" t="s">
        <v>184</v>
      </c>
      <c r="AA1026" s="2" t="s">
        <v>184</v>
      </c>
      <c r="AB1026">
        <v>7</v>
      </c>
      <c r="AC1026">
        <v>1</v>
      </c>
      <c r="AD1026">
        <v>0</v>
      </c>
      <c r="AE1026" s="2" t="s">
        <v>184</v>
      </c>
      <c r="AF1026" s="2" t="s">
        <v>183</v>
      </c>
      <c r="AG1026" s="2" t="s">
        <v>184</v>
      </c>
      <c r="AH1026" t="s">
        <v>88</v>
      </c>
      <c r="AI1026" s="8" t="s">
        <v>183</v>
      </c>
      <c r="AJ1026" s="1" t="s">
        <v>184</v>
      </c>
    </row>
    <row r="1027" spans="1:36" x14ac:dyDescent="0.3">
      <c r="A1027" s="3" t="s">
        <v>7</v>
      </c>
      <c r="B1027">
        <v>133478</v>
      </c>
      <c r="C1027">
        <v>1026</v>
      </c>
      <c r="D1027" t="s">
        <v>182</v>
      </c>
      <c r="E1027" s="2" t="s">
        <v>184</v>
      </c>
      <c r="F1027" s="2" t="s">
        <v>184</v>
      </c>
      <c r="G1027" s="2" t="s">
        <v>184</v>
      </c>
      <c r="H1027" s="3" t="s">
        <v>183</v>
      </c>
      <c r="I1027" s="2" t="s">
        <v>17</v>
      </c>
      <c r="J1027" s="2" t="s">
        <v>13</v>
      </c>
      <c r="K1027" s="8" t="s">
        <v>183</v>
      </c>
      <c r="L1027" s="2" t="s">
        <v>60</v>
      </c>
      <c r="M1027" s="2" t="s">
        <v>162</v>
      </c>
      <c r="N1027" t="s">
        <v>187</v>
      </c>
      <c r="O1027" s="2" t="s">
        <v>188</v>
      </c>
      <c r="P1027" s="128">
        <v>-2.2798877241221285</v>
      </c>
      <c r="Q1027" s="128" t="s">
        <v>203</v>
      </c>
      <c r="R1027" s="6" t="s">
        <v>183</v>
      </c>
      <c r="S1027" s="2" t="s">
        <v>184</v>
      </c>
      <c r="T1027" s="2" t="s">
        <v>184</v>
      </c>
      <c r="U1027">
        <v>1</v>
      </c>
      <c r="V1027">
        <v>0</v>
      </c>
      <c r="W1027">
        <v>0</v>
      </c>
      <c r="X1027" t="s">
        <v>183</v>
      </c>
      <c r="Y1027" s="2" t="s">
        <v>184</v>
      </c>
      <c r="Z1027" s="2" t="s">
        <v>183</v>
      </c>
      <c r="AA1027" s="2" t="s">
        <v>183</v>
      </c>
      <c r="AB1027">
        <v>0</v>
      </c>
      <c r="AC1027">
        <v>1</v>
      </c>
      <c r="AD1027">
        <v>0</v>
      </c>
      <c r="AE1027" s="2" t="s">
        <v>184</v>
      </c>
      <c r="AF1027" s="2" t="s">
        <v>183</v>
      </c>
      <c r="AG1027" s="2" t="s">
        <v>184</v>
      </c>
      <c r="AH1027" t="s">
        <v>88</v>
      </c>
      <c r="AI1027" t="s">
        <v>183</v>
      </c>
      <c r="AJ1027" s="1" t="s">
        <v>184</v>
      </c>
    </row>
    <row r="1028" spans="1:36" hidden="1" x14ac:dyDescent="0.3">
      <c r="A1028" s="3" t="s">
        <v>7</v>
      </c>
      <c r="B1028">
        <v>133506</v>
      </c>
      <c r="C1028">
        <v>1027</v>
      </c>
      <c r="D1028" t="s">
        <v>182</v>
      </c>
      <c r="E1028" s="2" t="s">
        <v>183</v>
      </c>
      <c r="F1028" s="2" t="s">
        <v>183</v>
      </c>
      <c r="G1028" s="2" t="s">
        <v>184</v>
      </c>
      <c r="H1028" s="3" t="s">
        <v>183</v>
      </c>
      <c r="I1028" s="2" t="s">
        <v>12</v>
      </c>
      <c r="J1028" s="2" t="s">
        <v>16</v>
      </c>
      <c r="K1028" s="8" t="s">
        <v>183</v>
      </c>
      <c r="L1028" s="2" t="s">
        <v>60</v>
      </c>
      <c r="M1028" s="2" t="s">
        <v>162</v>
      </c>
      <c r="N1028" t="s">
        <v>186</v>
      </c>
      <c r="O1028" s="3" t="s">
        <v>188</v>
      </c>
      <c r="P1028" s="130">
        <v>-2.3705054419055216</v>
      </c>
      <c r="Q1028" s="130" t="s">
        <v>201</v>
      </c>
      <c r="R1028" s="7" t="s">
        <v>183</v>
      </c>
      <c r="S1028" s="2" t="s">
        <v>184</v>
      </c>
      <c r="T1028" s="2" t="s">
        <v>184</v>
      </c>
      <c r="U1028">
        <v>42</v>
      </c>
      <c r="V1028">
        <v>24</v>
      </c>
      <c r="W1028">
        <v>34</v>
      </c>
      <c r="X1028" t="s">
        <v>184</v>
      </c>
      <c r="Y1028" s="2" t="s">
        <v>184</v>
      </c>
      <c r="Z1028" s="2" t="s">
        <v>184</v>
      </c>
      <c r="AA1028" s="2" t="s">
        <v>184</v>
      </c>
      <c r="AB1028">
        <v>11</v>
      </c>
      <c r="AC1028">
        <v>4</v>
      </c>
      <c r="AD1028">
        <v>0</v>
      </c>
      <c r="AE1028" s="2" t="s">
        <v>184</v>
      </c>
      <c r="AF1028" s="2" t="s">
        <v>184</v>
      </c>
      <c r="AG1028" s="2" t="s">
        <v>183</v>
      </c>
      <c r="AH1028" t="s">
        <v>88</v>
      </c>
      <c r="AI1028" s="8" t="s">
        <v>183</v>
      </c>
      <c r="AJ1028" s="1" t="s">
        <v>184</v>
      </c>
    </row>
    <row r="1029" spans="1:36" x14ac:dyDescent="0.3">
      <c r="A1029" s="3" t="s">
        <v>7</v>
      </c>
      <c r="B1029">
        <v>133599</v>
      </c>
      <c r="C1029">
        <v>1028</v>
      </c>
      <c r="D1029" t="s">
        <v>182</v>
      </c>
      <c r="E1029" s="2" t="s">
        <v>184</v>
      </c>
      <c r="F1029" s="2" t="s">
        <v>184</v>
      </c>
      <c r="G1029" s="2" t="s">
        <v>184</v>
      </c>
      <c r="H1029" s="3" t="s">
        <v>185</v>
      </c>
      <c r="I1029" s="2" t="s">
        <v>12</v>
      </c>
      <c r="J1029" s="2" t="s">
        <v>12</v>
      </c>
      <c r="K1029" s="8" t="s">
        <v>183</v>
      </c>
      <c r="L1029" s="2" t="s">
        <v>60</v>
      </c>
      <c r="M1029" s="2"/>
      <c r="N1029" t="s">
        <v>186</v>
      </c>
      <c r="O1029" s="2" t="s">
        <v>189</v>
      </c>
      <c r="P1029" s="128">
        <v>-0.64959031519893706</v>
      </c>
      <c r="Q1029" s="128" t="s">
        <v>203</v>
      </c>
      <c r="R1029" s="7" t="s">
        <v>183</v>
      </c>
      <c r="S1029" s="2" t="s">
        <v>184</v>
      </c>
      <c r="T1029" s="2" t="s">
        <v>184</v>
      </c>
      <c r="U1029">
        <v>34</v>
      </c>
      <c r="V1029">
        <v>42</v>
      </c>
      <c r="W1029">
        <v>25</v>
      </c>
      <c r="X1029" t="s">
        <v>183</v>
      </c>
      <c r="Y1029" s="2" t="s">
        <v>184</v>
      </c>
      <c r="Z1029" s="2" t="s">
        <v>184</v>
      </c>
      <c r="AA1029" s="2" t="s">
        <v>184</v>
      </c>
      <c r="AB1029">
        <v>0</v>
      </c>
      <c r="AC1029">
        <v>0</v>
      </c>
      <c r="AD1029">
        <v>0</v>
      </c>
      <c r="AE1029" s="2" t="s">
        <v>184</v>
      </c>
      <c r="AF1029" s="2" t="s">
        <v>184</v>
      </c>
      <c r="AG1029" s="2" t="s">
        <v>183</v>
      </c>
      <c r="AH1029" t="s">
        <v>87</v>
      </c>
      <c r="AI1029" s="8" t="s">
        <v>183</v>
      </c>
      <c r="AJ1029" s="1" t="s">
        <v>184</v>
      </c>
    </row>
    <row r="1030" spans="1:36" x14ac:dyDescent="0.3">
      <c r="A1030" s="3" t="s">
        <v>7</v>
      </c>
      <c r="B1030">
        <v>133602</v>
      </c>
      <c r="C1030">
        <v>1029</v>
      </c>
      <c r="D1030" t="s">
        <v>182</v>
      </c>
      <c r="E1030" s="2" t="s">
        <v>184</v>
      </c>
      <c r="F1030" s="2" t="s">
        <v>184</v>
      </c>
      <c r="G1030" s="2" t="s">
        <v>184</v>
      </c>
      <c r="H1030" s="3" t="s">
        <v>183</v>
      </c>
      <c r="I1030" s="2" t="s">
        <v>16</v>
      </c>
      <c r="J1030" s="2" t="s">
        <v>14</v>
      </c>
      <c r="K1030" s="8" t="s">
        <v>183</v>
      </c>
      <c r="L1030" s="2" t="s">
        <v>162</v>
      </c>
      <c r="M1030" s="2" t="s">
        <v>60</v>
      </c>
      <c r="N1030" t="s">
        <v>187</v>
      </c>
      <c r="O1030" s="3" t="s">
        <v>189</v>
      </c>
      <c r="P1030" s="130">
        <v>-2.5999318369930373</v>
      </c>
      <c r="Q1030" s="130" t="s">
        <v>203</v>
      </c>
      <c r="R1030" s="6" t="s">
        <v>183</v>
      </c>
      <c r="S1030" s="2" t="s">
        <v>184</v>
      </c>
      <c r="T1030" s="2" t="s">
        <v>183</v>
      </c>
      <c r="U1030">
        <v>67</v>
      </c>
      <c r="V1030">
        <v>2</v>
      </c>
      <c r="W1030">
        <v>16</v>
      </c>
      <c r="X1030" t="s">
        <v>184</v>
      </c>
      <c r="Y1030" s="2" t="s">
        <v>184</v>
      </c>
      <c r="Z1030" s="2" t="s">
        <v>183</v>
      </c>
      <c r="AA1030" s="2" t="s">
        <v>184</v>
      </c>
      <c r="AB1030">
        <v>15</v>
      </c>
      <c r="AC1030">
        <v>1</v>
      </c>
      <c r="AD1030">
        <v>0</v>
      </c>
      <c r="AE1030" s="2" t="s">
        <v>183</v>
      </c>
      <c r="AF1030" s="2" t="s">
        <v>184</v>
      </c>
      <c r="AG1030" s="2" t="s">
        <v>183</v>
      </c>
      <c r="AH1030" t="s">
        <v>87</v>
      </c>
      <c r="AI1030" s="8" t="s">
        <v>183</v>
      </c>
      <c r="AJ1030" s="1" t="s">
        <v>184</v>
      </c>
    </row>
    <row r="1031" spans="1:36" hidden="1" x14ac:dyDescent="0.3">
      <c r="A1031" s="2" t="s">
        <v>8</v>
      </c>
      <c r="B1031">
        <v>133676</v>
      </c>
      <c r="C1031">
        <v>1030</v>
      </c>
      <c r="D1031" t="s">
        <v>181</v>
      </c>
      <c r="E1031" s="2" t="s">
        <v>183</v>
      </c>
      <c r="F1031" s="2" t="s">
        <v>183</v>
      </c>
      <c r="G1031" s="2" t="s">
        <v>184</v>
      </c>
      <c r="H1031" s="2" t="s">
        <v>183</v>
      </c>
      <c r="I1031" s="2" t="s">
        <v>17</v>
      </c>
      <c r="J1031" s="2" t="s">
        <v>14</v>
      </c>
      <c r="K1031" s="8" t="s">
        <v>183</v>
      </c>
      <c r="L1031" s="2" t="s">
        <v>60</v>
      </c>
      <c r="M1031" s="2"/>
      <c r="N1031" t="s">
        <v>186</v>
      </c>
      <c r="O1031" s="2" t="s">
        <v>188</v>
      </c>
      <c r="P1031" s="128">
        <v>-1.8152173913043479</v>
      </c>
      <c r="Q1031" s="128" t="s">
        <v>201</v>
      </c>
      <c r="R1031" s="7" t="s">
        <v>184</v>
      </c>
      <c r="S1031" s="2" t="s">
        <v>183</v>
      </c>
      <c r="T1031" s="2" t="s">
        <v>184</v>
      </c>
      <c r="U1031">
        <v>52</v>
      </c>
      <c r="V1031">
        <v>0</v>
      </c>
      <c r="W1031">
        <v>7</v>
      </c>
      <c r="X1031" t="s">
        <v>184</v>
      </c>
      <c r="Y1031" s="2" t="s">
        <v>184</v>
      </c>
      <c r="Z1031" s="2" t="s">
        <v>183</v>
      </c>
      <c r="AA1031" s="2" t="s">
        <v>183</v>
      </c>
      <c r="AB1031">
        <v>10</v>
      </c>
      <c r="AC1031">
        <v>1</v>
      </c>
      <c r="AD1031">
        <v>0</v>
      </c>
      <c r="AE1031" s="2" t="s">
        <v>183</v>
      </c>
      <c r="AF1031" s="2" t="s">
        <v>183</v>
      </c>
      <c r="AG1031" s="2" t="s">
        <v>183</v>
      </c>
      <c r="AH1031" t="s">
        <v>87</v>
      </c>
      <c r="AI1031" s="8" t="s">
        <v>183</v>
      </c>
      <c r="AJ1031" s="1" t="s">
        <v>183</v>
      </c>
    </row>
    <row r="1032" spans="1:36" x14ac:dyDescent="0.3">
      <c r="A1032" s="3" t="s">
        <v>7</v>
      </c>
      <c r="B1032">
        <v>133693</v>
      </c>
      <c r="C1032">
        <v>1031</v>
      </c>
      <c r="D1032" t="s">
        <v>181</v>
      </c>
      <c r="E1032" s="2" t="s">
        <v>184</v>
      </c>
      <c r="F1032" s="2" t="s">
        <v>184</v>
      </c>
      <c r="G1032" s="2" t="s">
        <v>184</v>
      </c>
      <c r="H1032" s="3" t="s">
        <v>183</v>
      </c>
      <c r="I1032" s="2" t="s">
        <v>17</v>
      </c>
      <c r="J1032" s="2" t="s">
        <v>15</v>
      </c>
      <c r="K1032" s="8" t="s">
        <v>183</v>
      </c>
      <c r="L1032" s="2"/>
      <c r="M1032" s="2" t="s">
        <v>60</v>
      </c>
      <c r="N1032" t="s">
        <v>186</v>
      </c>
      <c r="O1032" s="2" t="s">
        <v>188</v>
      </c>
      <c r="P1032" s="128">
        <v>-1.6153134562015228</v>
      </c>
      <c r="Q1032" s="128" t="s">
        <v>203</v>
      </c>
      <c r="R1032" s="6" t="s">
        <v>183</v>
      </c>
      <c r="S1032" s="2" t="s">
        <v>184</v>
      </c>
      <c r="T1032" s="2" t="s">
        <v>184</v>
      </c>
      <c r="U1032">
        <v>13</v>
      </c>
      <c r="V1032">
        <v>3</v>
      </c>
      <c r="W1032">
        <v>5</v>
      </c>
      <c r="X1032" t="s">
        <v>184</v>
      </c>
      <c r="Y1032" s="2" t="s">
        <v>184</v>
      </c>
      <c r="Z1032" s="2" t="s">
        <v>183</v>
      </c>
      <c r="AA1032" s="2" t="s">
        <v>184</v>
      </c>
      <c r="AB1032">
        <v>4</v>
      </c>
      <c r="AC1032">
        <v>0</v>
      </c>
      <c r="AD1032">
        <v>0</v>
      </c>
      <c r="AE1032" s="2" t="s">
        <v>184</v>
      </c>
      <c r="AF1032" s="2" t="s">
        <v>184</v>
      </c>
      <c r="AG1032" s="2" t="s">
        <v>183</v>
      </c>
      <c r="AH1032" t="s">
        <v>87</v>
      </c>
      <c r="AI1032" s="8" t="s">
        <v>183</v>
      </c>
      <c r="AJ1032" s="1" t="s">
        <v>183</v>
      </c>
    </row>
    <row r="1033" spans="1:36" x14ac:dyDescent="0.3">
      <c r="A1033" s="3" t="s">
        <v>7</v>
      </c>
      <c r="B1033">
        <v>133704</v>
      </c>
      <c r="C1033">
        <v>1032</v>
      </c>
      <c r="D1033" t="s">
        <v>182</v>
      </c>
      <c r="E1033" s="2" t="s">
        <v>184</v>
      </c>
      <c r="F1033" s="2" t="s">
        <v>184</v>
      </c>
      <c r="G1033" s="2" t="s">
        <v>184</v>
      </c>
      <c r="H1033" s="3" t="s">
        <v>183</v>
      </c>
      <c r="I1033" s="2" t="s">
        <v>17</v>
      </c>
      <c r="J1033" s="2" t="s">
        <v>12</v>
      </c>
      <c r="K1033" s="8" t="s">
        <v>184</v>
      </c>
      <c r="L1033" s="2" t="s">
        <v>60</v>
      </c>
      <c r="M1033" s="2"/>
      <c r="N1033" t="s">
        <v>186</v>
      </c>
      <c r="O1033" s="3" t="s">
        <v>188</v>
      </c>
      <c r="P1033" s="130">
        <v>-0.98469928798666861</v>
      </c>
      <c r="Q1033" s="130" t="s">
        <v>203</v>
      </c>
      <c r="R1033" s="7" t="s">
        <v>184</v>
      </c>
      <c r="S1033" s="2" t="s">
        <v>184</v>
      </c>
      <c r="T1033" s="2" t="s">
        <v>184</v>
      </c>
      <c r="U1033">
        <v>0</v>
      </c>
      <c r="V1033">
        <v>0</v>
      </c>
      <c r="W1033">
        <v>22</v>
      </c>
      <c r="X1033" t="s">
        <v>183</v>
      </c>
      <c r="Y1033" s="2" t="s">
        <v>183</v>
      </c>
      <c r="Z1033" s="2" t="s">
        <v>183</v>
      </c>
      <c r="AA1033" s="2" t="s">
        <v>184</v>
      </c>
      <c r="AB1033">
        <v>5</v>
      </c>
      <c r="AC1033">
        <v>0</v>
      </c>
      <c r="AD1033">
        <v>0</v>
      </c>
      <c r="AE1033" s="2" t="s">
        <v>184</v>
      </c>
      <c r="AF1033" s="2" t="s">
        <v>183</v>
      </c>
      <c r="AG1033" s="2" t="s">
        <v>183</v>
      </c>
      <c r="AH1033" t="s">
        <v>87</v>
      </c>
      <c r="AI1033" t="s">
        <v>183</v>
      </c>
      <c r="AJ1033" s="1" t="s">
        <v>184</v>
      </c>
    </row>
    <row r="1034" spans="1:36" x14ac:dyDescent="0.3">
      <c r="A1034" s="3" t="s">
        <v>7</v>
      </c>
      <c r="B1034">
        <v>133727</v>
      </c>
      <c r="C1034">
        <v>1033</v>
      </c>
      <c r="D1034" t="s">
        <v>182</v>
      </c>
      <c r="E1034" s="2" t="s">
        <v>183</v>
      </c>
      <c r="F1034" s="2" t="s">
        <v>184</v>
      </c>
      <c r="G1034" s="2" t="s">
        <v>184</v>
      </c>
      <c r="H1034" s="3" t="s">
        <v>183</v>
      </c>
      <c r="I1034" s="2" t="s">
        <v>16</v>
      </c>
      <c r="J1034" s="2" t="s">
        <v>12</v>
      </c>
      <c r="K1034" s="8" t="s">
        <v>183</v>
      </c>
      <c r="L1034" s="2" t="s">
        <v>60</v>
      </c>
      <c r="M1034" s="2"/>
      <c r="N1034" t="s">
        <v>187</v>
      </c>
      <c r="O1034" s="3" t="s">
        <v>188</v>
      </c>
      <c r="P1034" s="130">
        <v>0.92506938020351515</v>
      </c>
      <c r="Q1034" s="130" t="s">
        <v>203</v>
      </c>
      <c r="R1034" s="7" t="s">
        <v>185</v>
      </c>
      <c r="S1034" s="2" t="s">
        <v>184</v>
      </c>
      <c r="T1034" s="2" t="s">
        <v>183</v>
      </c>
      <c r="U1034">
        <v>0</v>
      </c>
      <c r="V1034">
        <v>0</v>
      </c>
      <c r="W1034">
        <v>16</v>
      </c>
      <c r="X1034" t="s">
        <v>184</v>
      </c>
      <c r="Y1034" s="2" t="s">
        <v>184</v>
      </c>
      <c r="Z1034" s="2" t="s">
        <v>183</v>
      </c>
      <c r="AA1034" s="2" t="s">
        <v>183</v>
      </c>
      <c r="AB1034">
        <v>2</v>
      </c>
      <c r="AC1034">
        <v>0</v>
      </c>
      <c r="AD1034">
        <v>0</v>
      </c>
      <c r="AE1034" s="2" t="s">
        <v>183</v>
      </c>
      <c r="AF1034" s="2" t="s">
        <v>184</v>
      </c>
      <c r="AG1034" s="2" t="s">
        <v>183</v>
      </c>
      <c r="AH1034" t="s">
        <v>87</v>
      </c>
      <c r="AI1034" t="s">
        <v>183</v>
      </c>
      <c r="AJ1034" s="1" t="s">
        <v>184</v>
      </c>
    </row>
    <row r="1035" spans="1:36" x14ac:dyDescent="0.3">
      <c r="A1035" s="3" t="s">
        <v>7</v>
      </c>
      <c r="B1035">
        <v>133828</v>
      </c>
      <c r="C1035">
        <v>1034</v>
      </c>
      <c r="D1035" t="s">
        <v>182</v>
      </c>
      <c r="E1035" s="2" t="s">
        <v>184</v>
      </c>
      <c r="F1035" s="2" t="s">
        <v>184</v>
      </c>
      <c r="G1035" s="2" t="s">
        <v>184</v>
      </c>
      <c r="H1035" s="2" t="s">
        <v>183</v>
      </c>
      <c r="I1035" s="2" t="s">
        <v>16</v>
      </c>
      <c r="J1035" s="2" t="s">
        <v>13</v>
      </c>
      <c r="K1035" s="8" t="s">
        <v>183</v>
      </c>
      <c r="L1035" s="2" t="s">
        <v>60</v>
      </c>
      <c r="M1035" s="2" t="s">
        <v>162</v>
      </c>
      <c r="N1035" t="s">
        <v>187</v>
      </c>
      <c r="O1035" s="2" t="s">
        <v>188</v>
      </c>
      <c r="P1035" s="128">
        <v>-3.4148917444111953</v>
      </c>
      <c r="Q1035" s="128" t="s">
        <v>203</v>
      </c>
      <c r="R1035" s="7" t="s">
        <v>183</v>
      </c>
      <c r="S1035" s="2" t="s">
        <v>184</v>
      </c>
      <c r="T1035" s="2" t="s">
        <v>184</v>
      </c>
      <c r="U1035">
        <v>32</v>
      </c>
      <c r="V1035">
        <v>40</v>
      </c>
      <c r="W1035">
        <v>12</v>
      </c>
      <c r="X1035" t="s">
        <v>184</v>
      </c>
      <c r="Y1035" s="2" t="s">
        <v>184</v>
      </c>
      <c r="Z1035" s="2" t="s">
        <v>183</v>
      </c>
      <c r="AA1035" s="2" t="s">
        <v>184</v>
      </c>
      <c r="AB1035">
        <v>12</v>
      </c>
      <c r="AC1035">
        <v>4</v>
      </c>
      <c r="AD1035">
        <v>0</v>
      </c>
      <c r="AE1035" s="2" t="s">
        <v>184</v>
      </c>
      <c r="AF1035" s="2" t="s">
        <v>184</v>
      </c>
      <c r="AG1035" s="2" t="s">
        <v>184</v>
      </c>
      <c r="AH1035" t="s">
        <v>87</v>
      </c>
      <c r="AI1035" s="8" t="s">
        <v>183</v>
      </c>
      <c r="AJ1035" s="9" t="s">
        <v>184</v>
      </c>
    </row>
    <row r="1036" spans="1:36" hidden="1" x14ac:dyDescent="0.3">
      <c r="A1036" s="2" t="s">
        <v>8</v>
      </c>
      <c r="B1036">
        <v>133834</v>
      </c>
      <c r="C1036">
        <v>1035</v>
      </c>
      <c r="D1036" t="s">
        <v>182</v>
      </c>
      <c r="E1036" s="2" t="s">
        <v>184</v>
      </c>
      <c r="F1036" s="2" t="s">
        <v>184</v>
      </c>
      <c r="G1036" s="2" t="s">
        <v>184</v>
      </c>
      <c r="H1036" s="3" t="s">
        <v>183</v>
      </c>
      <c r="I1036" s="2" t="s">
        <v>16</v>
      </c>
      <c r="J1036" s="2" t="s">
        <v>12</v>
      </c>
      <c r="K1036" s="8" t="s">
        <v>183</v>
      </c>
      <c r="L1036" s="2" t="s">
        <v>60</v>
      </c>
      <c r="M1036" s="2"/>
      <c r="N1036" t="s">
        <v>187</v>
      </c>
      <c r="O1036" s="3" t="s">
        <v>189</v>
      </c>
      <c r="P1036" s="130">
        <v>-9.3334370381893142E-2</v>
      </c>
      <c r="Q1036" s="130" t="s">
        <v>201</v>
      </c>
      <c r="R1036" s="7" t="s">
        <v>185</v>
      </c>
      <c r="S1036" s="2" t="s">
        <v>184</v>
      </c>
      <c r="T1036" s="2" t="s">
        <v>184</v>
      </c>
      <c r="U1036">
        <v>28</v>
      </c>
      <c r="V1036">
        <v>2</v>
      </c>
      <c r="W1036">
        <v>25</v>
      </c>
      <c r="X1036" t="s">
        <v>184</v>
      </c>
      <c r="Y1036" s="2" t="s">
        <v>184</v>
      </c>
      <c r="Z1036" s="2" t="s">
        <v>184</v>
      </c>
      <c r="AA1036" s="2" t="s">
        <v>184</v>
      </c>
      <c r="AB1036">
        <v>11</v>
      </c>
      <c r="AC1036">
        <v>0</v>
      </c>
      <c r="AD1036">
        <v>0</v>
      </c>
      <c r="AE1036" s="2" t="s">
        <v>184</v>
      </c>
      <c r="AF1036" s="2" t="s">
        <v>185</v>
      </c>
      <c r="AG1036" s="2" t="s">
        <v>185</v>
      </c>
      <c r="AH1036" t="s">
        <v>87</v>
      </c>
      <c r="AI1036" s="8" t="s">
        <v>184</v>
      </c>
      <c r="AJ1036" s="1" t="s">
        <v>184</v>
      </c>
    </row>
    <row r="1037" spans="1:36" x14ac:dyDescent="0.3">
      <c r="A1037" s="3" t="s">
        <v>7</v>
      </c>
      <c r="B1037">
        <v>133859</v>
      </c>
      <c r="C1037">
        <v>1036</v>
      </c>
      <c r="D1037" t="s">
        <v>181</v>
      </c>
      <c r="E1037" s="2" t="s">
        <v>183</v>
      </c>
      <c r="F1037" s="2" t="s">
        <v>183</v>
      </c>
      <c r="G1037" s="2" t="s">
        <v>184</v>
      </c>
      <c r="H1037" s="3" t="s">
        <v>183</v>
      </c>
      <c r="I1037" s="2" t="s">
        <v>16</v>
      </c>
      <c r="J1037" s="2" t="s">
        <v>15</v>
      </c>
      <c r="K1037" s="8" t="s">
        <v>183</v>
      </c>
      <c r="L1037" s="2"/>
      <c r="M1037" s="2" t="s">
        <v>61</v>
      </c>
      <c r="N1037" t="s">
        <v>187</v>
      </c>
      <c r="O1037" s="2" t="s">
        <v>189</v>
      </c>
      <c r="P1037" s="128">
        <v>-0.31910650179497402</v>
      </c>
      <c r="Q1037" s="128" t="s">
        <v>203</v>
      </c>
      <c r="R1037" s="7" t="s">
        <v>183</v>
      </c>
      <c r="S1037" s="2" t="s">
        <v>183</v>
      </c>
      <c r="T1037" s="2" t="s">
        <v>183</v>
      </c>
      <c r="U1037">
        <v>21</v>
      </c>
      <c r="V1037">
        <v>30</v>
      </c>
      <c r="W1037">
        <v>2</v>
      </c>
      <c r="X1037" t="s">
        <v>184</v>
      </c>
      <c r="Y1037" s="2" t="s">
        <v>184</v>
      </c>
      <c r="Z1037" s="2" t="s">
        <v>184</v>
      </c>
      <c r="AA1037" s="2" t="s">
        <v>184</v>
      </c>
      <c r="AB1037">
        <v>7</v>
      </c>
      <c r="AC1037">
        <v>0</v>
      </c>
      <c r="AD1037">
        <v>0</v>
      </c>
      <c r="AE1037" s="2" t="s">
        <v>183</v>
      </c>
      <c r="AF1037" s="2" t="s">
        <v>183</v>
      </c>
      <c r="AG1037" s="3" t="s">
        <v>184</v>
      </c>
      <c r="AH1037" t="s">
        <v>88</v>
      </c>
      <c r="AI1037" s="8" t="s">
        <v>183</v>
      </c>
      <c r="AJ1037" s="9" t="s">
        <v>184</v>
      </c>
    </row>
    <row r="1038" spans="1:36" x14ac:dyDescent="0.3">
      <c r="A1038" s="3" t="s">
        <v>7</v>
      </c>
      <c r="B1038">
        <v>133863</v>
      </c>
      <c r="C1038">
        <v>1037</v>
      </c>
      <c r="D1038" t="s">
        <v>182</v>
      </c>
      <c r="E1038" s="2" t="s">
        <v>184</v>
      </c>
      <c r="F1038" s="2" t="s">
        <v>184</v>
      </c>
      <c r="G1038" s="2" t="s">
        <v>184</v>
      </c>
      <c r="H1038" s="3" t="s">
        <v>183</v>
      </c>
      <c r="I1038" s="2" t="s">
        <v>16</v>
      </c>
      <c r="J1038" s="2" t="s">
        <v>12</v>
      </c>
      <c r="K1038" s="8" t="s">
        <v>183</v>
      </c>
      <c r="L1038" s="2" t="s">
        <v>60</v>
      </c>
      <c r="M1038" s="2"/>
      <c r="N1038" t="s">
        <v>186</v>
      </c>
      <c r="O1038" s="2" t="s">
        <v>188</v>
      </c>
      <c r="P1038" s="128">
        <v>0.21559468199784404</v>
      </c>
      <c r="Q1038" s="128" t="s">
        <v>203</v>
      </c>
      <c r="R1038" s="6" t="s">
        <v>183</v>
      </c>
      <c r="S1038" s="2" t="s">
        <v>184</v>
      </c>
      <c r="T1038" s="2" t="s">
        <v>184</v>
      </c>
      <c r="U1038">
        <v>43</v>
      </c>
      <c r="V1038">
        <v>14</v>
      </c>
      <c r="W1038">
        <v>40</v>
      </c>
      <c r="X1038" t="s">
        <v>183</v>
      </c>
      <c r="Y1038" s="2" t="s">
        <v>184</v>
      </c>
      <c r="Z1038" s="2" t="s">
        <v>184</v>
      </c>
      <c r="AA1038" s="2" t="s">
        <v>184</v>
      </c>
      <c r="AB1038">
        <v>4</v>
      </c>
      <c r="AC1038">
        <v>0</v>
      </c>
      <c r="AD1038">
        <v>0</v>
      </c>
      <c r="AE1038" s="2" t="s">
        <v>184</v>
      </c>
      <c r="AF1038" s="2" t="s">
        <v>184</v>
      </c>
      <c r="AG1038" s="2" t="s">
        <v>183</v>
      </c>
      <c r="AH1038" t="s">
        <v>87</v>
      </c>
      <c r="AI1038" s="8" t="s">
        <v>183</v>
      </c>
      <c r="AJ1038" s="1" t="s">
        <v>183</v>
      </c>
    </row>
    <row r="1039" spans="1:36" x14ac:dyDescent="0.3">
      <c r="A1039" s="2" t="s">
        <v>8</v>
      </c>
      <c r="B1039">
        <v>133901</v>
      </c>
      <c r="C1039">
        <v>1038</v>
      </c>
      <c r="D1039" t="s">
        <v>181</v>
      </c>
      <c r="E1039" s="2" t="s">
        <v>184</v>
      </c>
      <c r="F1039" s="2" t="s">
        <v>184</v>
      </c>
      <c r="G1039" s="2" t="s">
        <v>183</v>
      </c>
      <c r="H1039" s="2" t="s">
        <v>184</v>
      </c>
      <c r="I1039" s="2" t="s">
        <v>16</v>
      </c>
      <c r="J1039" s="2" t="s">
        <v>15</v>
      </c>
      <c r="K1039" s="8" t="s">
        <v>184</v>
      </c>
      <c r="L1039" s="2"/>
      <c r="M1039" s="2" t="s">
        <v>61</v>
      </c>
      <c r="N1039" t="s">
        <v>187</v>
      </c>
      <c r="O1039" s="2" t="s">
        <v>188</v>
      </c>
      <c r="P1039" s="128">
        <v>4.3696744592527856E-2</v>
      </c>
      <c r="Q1039" s="128" t="s">
        <v>203</v>
      </c>
      <c r="R1039" s="7" t="s">
        <v>183</v>
      </c>
      <c r="S1039" s="2" t="s">
        <v>183</v>
      </c>
      <c r="T1039" s="2" t="s">
        <v>184</v>
      </c>
      <c r="U1039">
        <v>27</v>
      </c>
      <c r="V1039">
        <v>12</v>
      </c>
      <c r="W1039">
        <v>4</v>
      </c>
      <c r="X1039" t="s">
        <v>183</v>
      </c>
      <c r="Y1039" s="2" t="s">
        <v>184</v>
      </c>
      <c r="Z1039" s="2" t="s">
        <v>184</v>
      </c>
      <c r="AA1039" s="2" t="s">
        <v>184</v>
      </c>
      <c r="AB1039">
        <v>6</v>
      </c>
      <c r="AC1039">
        <v>1</v>
      </c>
      <c r="AD1039">
        <v>0</v>
      </c>
      <c r="AE1039" s="2" t="s">
        <v>183</v>
      </c>
      <c r="AF1039" s="2" t="s">
        <v>185</v>
      </c>
      <c r="AG1039" s="2" t="s">
        <v>185</v>
      </c>
      <c r="AH1039" t="s">
        <v>87</v>
      </c>
      <c r="AI1039" s="8" t="s">
        <v>184</v>
      </c>
      <c r="AJ1039" s="1" t="s">
        <v>184</v>
      </c>
    </row>
    <row r="1040" spans="1:36" hidden="1" x14ac:dyDescent="0.3">
      <c r="A1040" s="3" t="s">
        <v>7</v>
      </c>
      <c r="B1040">
        <v>133907</v>
      </c>
      <c r="C1040">
        <v>1039</v>
      </c>
      <c r="D1040" t="s">
        <v>181</v>
      </c>
      <c r="E1040" s="2" t="s">
        <v>184</v>
      </c>
      <c r="F1040" s="2" t="s">
        <v>184</v>
      </c>
      <c r="G1040" s="2" t="s">
        <v>184</v>
      </c>
      <c r="H1040" s="3" t="s">
        <v>183</v>
      </c>
      <c r="I1040" s="2" t="s">
        <v>15</v>
      </c>
      <c r="J1040" s="2" t="s">
        <v>15</v>
      </c>
      <c r="K1040" s="8" t="s">
        <v>183</v>
      </c>
      <c r="L1040" s="2"/>
      <c r="M1040" s="2" t="s">
        <v>61</v>
      </c>
      <c r="N1040" t="s">
        <v>186</v>
      </c>
      <c r="O1040" s="2" t="s">
        <v>188</v>
      </c>
      <c r="P1040" s="128">
        <v>-0.53667911665518364</v>
      </c>
      <c r="Q1040" s="128" t="s">
        <v>201</v>
      </c>
      <c r="R1040" s="6" t="s">
        <v>184</v>
      </c>
      <c r="S1040" s="2" t="s">
        <v>184</v>
      </c>
      <c r="T1040" s="2" t="s">
        <v>184</v>
      </c>
      <c r="U1040">
        <v>21</v>
      </c>
      <c r="V1040">
        <v>26</v>
      </c>
      <c r="W1040">
        <v>3</v>
      </c>
      <c r="X1040" t="s">
        <v>184</v>
      </c>
      <c r="Y1040" s="2" t="s">
        <v>184</v>
      </c>
      <c r="Z1040" s="2" t="s">
        <v>184</v>
      </c>
      <c r="AA1040" s="2" t="s">
        <v>184</v>
      </c>
      <c r="AB1040">
        <v>2</v>
      </c>
      <c r="AC1040">
        <v>0</v>
      </c>
      <c r="AD1040">
        <v>0</v>
      </c>
      <c r="AE1040" s="2" t="s">
        <v>184</v>
      </c>
      <c r="AF1040" s="2" t="s">
        <v>184</v>
      </c>
      <c r="AG1040" s="2" t="s">
        <v>183</v>
      </c>
      <c r="AH1040" t="s">
        <v>88</v>
      </c>
      <c r="AI1040" s="8" t="s">
        <v>183</v>
      </c>
      <c r="AJ1040" s="1" t="s">
        <v>184</v>
      </c>
    </row>
    <row r="1041" spans="1:36" hidden="1" x14ac:dyDescent="0.3">
      <c r="A1041" s="3" t="s">
        <v>7</v>
      </c>
      <c r="B1041">
        <v>133908</v>
      </c>
      <c r="C1041">
        <v>1040</v>
      </c>
      <c r="D1041" t="s">
        <v>181</v>
      </c>
      <c r="E1041" s="2" t="s">
        <v>183</v>
      </c>
      <c r="F1041" s="2" t="s">
        <v>184</v>
      </c>
      <c r="G1041" s="2" t="s">
        <v>184</v>
      </c>
      <c r="H1041" s="2" t="s">
        <v>183</v>
      </c>
      <c r="I1041" s="2" t="s">
        <v>15</v>
      </c>
      <c r="J1041" s="2" t="s">
        <v>15</v>
      </c>
      <c r="K1041" s="8" t="s">
        <v>183</v>
      </c>
      <c r="L1041" s="2"/>
      <c r="M1041" s="2" t="s">
        <v>61</v>
      </c>
      <c r="N1041" t="s">
        <v>187</v>
      </c>
      <c r="O1041" s="2" t="s">
        <v>188</v>
      </c>
      <c r="P1041" s="128">
        <v>-0.70984915705412599</v>
      </c>
      <c r="Q1041" s="128" t="s">
        <v>201</v>
      </c>
      <c r="R1041" s="6" t="s">
        <v>185</v>
      </c>
      <c r="S1041" s="2" t="s">
        <v>184</v>
      </c>
      <c r="T1041" s="2" t="s">
        <v>184</v>
      </c>
      <c r="U1041">
        <v>1</v>
      </c>
      <c r="V1041">
        <v>0</v>
      </c>
      <c r="W1041">
        <v>2</v>
      </c>
      <c r="X1041" t="s">
        <v>183</v>
      </c>
      <c r="Y1041" s="2" t="s">
        <v>184</v>
      </c>
      <c r="Z1041" s="2" t="s">
        <v>183</v>
      </c>
      <c r="AA1041" s="2" t="s">
        <v>184</v>
      </c>
      <c r="AB1041">
        <v>2</v>
      </c>
      <c r="AC1041">
        <v>1</v>
      </c>
      <c r="AD1041">
        <v>0</v>
      </c>
      <c r="AE1041" s="2" t="s">
        <v>184</v>
      </c>
      <c r="AF1041" s="2" t="s">
        <v>184</v>
      </c>
      <c r="AG1041" s="2" t="s">
        <v>183</v>
      </c>
      <c r="AH1041" t="s">
        <v>88</v>
      </c>
      <c r="AI1041" t="s">
        <v>183</v>
      </c>
      <c r="AJ1041" s="1" t="s">
        <v>184</v>
      </c>
    </row>
    <row r="1042" spans="1:36" x14ac:dyDescent="0.3">
      <c r="A1042" s="3" t="s">
        <v>7</v>
      </c>
      <c r="B1042">
        <v>133955</v>
      </c>
      <c r="C1042">
        <v>1041</v>
      </c>
      <c r="D1042" t="s">
        <v>181</v>
      </c>
      <c r="E1042" s="2" t="s">
        <v>184</v>
      </c>
      <c r="F1042" s="2" t="s">
        <v>184</v>
      </c>
      <c r="G1042" s="2" t="s">
        <v>183</v>
      </c>
      <c r="H1042" s="3" t="s">
        <v>183</v>
      </c>
      <c r="I1042" s="2" t="s">
        <v>13</v>
      </c>
      <c r="J1042" s="2" t="s">
        <v>13</v>
      </c>
      <c r="K1042" s="8" t="s">
        <v>183</v>
      </c>
      <c r="L1042" s="2"/>
      <c r="M1042" s="2" t="s">
        <v>60</v>
      </c>
      <c r="N1042" t="s">
        <v>186</v>
      </c>
      <c r="O1042" s="3" t="s">
        <v>188</v>
      </c>
      <c r="P1042" s="130">
        <v>-0.57294121913188523</v>
      </c>
      <c r="Q1042" s="130" t="s">
        <v>203</v>
      </c>
      <c r="R1042" s="6" t="s">
        <v>183</v>
      </c>
      <c r="S1042" s="2" t="s">
        <v>183</v>
      </c>
      <c r="T1042" s="2" t="s">
        <v>184</v>
      </c>
      <c r="U1042">
        <v>1</v>
      </c>
      <c r="V1042">
        <v>0</v>
      </c>
      <c r="W1042">
        <v>0</v>
      </c>
      <c r="X1042" t="s">
        <v>184</v>
      </c>
      <c r="Y1042" s="2" t="s">
        <v>184</v>
      </c>
      <c r="Z1042" s="2" t="s">
        <v>184</v>
      </c>
      <c r="AA1042" s="2" t="s">
        <v>184</v>
      </c>
      <c r="AB1042">
        <v>2</v>
      </c>
      <c r="AC1042">
        <v>0</v>
      </c>
      <c r="AD1042">
        <v>0</v>
      </c>
      <c r="AE1042" s="2" t="s">
        <v>184</v>
      </c>
      <c r="AF1042" s="2" t="s">
        <v>184</v>
      </c>
      <c r="AG1042" s="2" t="s">
        <v>183</v>
      </c>
      <c r="AH1042" t="s">
        <v>87</v>
      </c>
      <c r="AI1042" s="8" t="s">
        <v>183</v>
      </c>
      <c r="AJ1042" s="1" t="s">
        <v>183</v>
      </c>
    </row>
    <row r="1043" spans="1:36" x14ac:dyDescent="0.3">
      <c r="A1043" s="3" t="s">
        <v>7</v>
      </c>
      <c r="B1043">
        <v>133984</v>
      </c>
      <c r="C1043">
        <v>1042</v>
      </c>
      <c r="D1043" t="s">
        <v>181</v>
      </c>
      <c r="E1043" s="2" t="s">
        <v>184</v>
      </c>
      <c r="F1043" s="2" t="s">
        <v>184</v>
      </c>
      <c r="G1043" s="2" t="s">
        <v>184</v>
      </c>
      <c r="H1043" s="3" t="s">
        <v>183</v>
      </c>
      <c r="I1043" s="2" t="s">
        <v>15</v>
      </c>
      <c r="J1043" s="2" t="s">
        <v>17</v>
      </c>
      <c r="K1043" s="8" t="s">
        <v>184</v>
      </c>
      <c r="L1043" s="2" t="s">
        <v>60</v>
      </c>
      <c r="M1043" s="2"/>
      <c r="N1043" t="s">
        <v>186</v>
      </c>
      <c r="O1043" s="3" t="s">
        <v>189</v>
      </c>
      <c r="P1043" s="130">
        <v>-1.3472137170851195</v>
      </c>
      <c r="Q1043" s="130" t="s">
        <v>203</v>
      </c>
      <c r="R1043" s="7" t="s">
        <v>183</v>
      </c>
      <c r="S1043" s="2" t="s">
        <v>184</v>
      </c>
      <c r="T1043" s="2" t="s">
        <v>184</v>
      </c>
      <c r="U1043">
        <v>63</v>
      </c>
      <c r="V1043">
        <v>0</v>
      </c>
      <c r="W1043">
        <v>19</v>
      </c>
      <c r="X1043" t="s">
        <v>184</v>
      </c>
      <c r="Y1043" s="2" t="s">
        <v>184</v>
      </c>
      <c r="Z1043" s="2" t="s">
        <v>184</v>
      </c>
      <c r="AA1043" s="2" t="s">
        <v>184</v>
      </c>
      <c r="AB1043">
        <v>8</v>
      </c>
      <c r="AC1043">
        <v>3</v>
      </c>
      <c r="AD1043">
        <v>0</v>
      </c>
      <c r="AE1043" s="2" t="s">
        <v>184</v>
      </c>
      <c r="AF1043" s="2" t="s">
        <v>185</v>
      </c>
      <c r="AG1043" s="2" t="s">
        <v>185</v>
      </c>
      <c r="AH1043" t="s">
        <v>87</v>
      </c>
      <c r="AI1043" s="8" t="s">
        <v>184</v>
      </c>
      <c r="AJ1043" s="1" t="s">
        <v>184</v>
      </c>
    </row>
    <row r="1044" spans="1:36" x14ac:dyDescent="0.3">
      <c r="A1044" s="3" t="s">
        <v>7</v>
      </c>
      <c r="B1044">
        <v>133987</v>
      </c>
      <c r="C1044">
        <v>1043</v>
      </c>
      <c r="D1044" t="s">
        <v>181</v>
      </c>
      <c r="E1044" s="2" t="s">
        <v>183</v>
      </c>
      <c r="F1044" s="2" t="s">
        <v>184</v>
      </c>
      <c r="G1044" s="2" t="s">
        <v>183</v>
      </c>
      <c r="H1044" s="3" t="s">
        <v>183</v>
      </c>
      <c r="I1044" s="2" t="s">
        <v>13</v>
      </c>
      <c r="J1044" s="2" t="s">
        <v>17</v>
      </c>
      <c r="K1044" s="8" t="s">
        <v>183</v>
      </c>
      <c r="L1044" s="2"/>
      <c r="M1044" s="2" t="s">
        <v>60</v>
      </c>
      <c r="N1044" t="s">
        <v>186</v>
      </c>
      <c r="O1044" s="3" t="s">
        <v>188</v>
      </c>
      <c r="P1044" s="130">
        <v>-1.0722962218312808</v>
      </c>
      <c r="Q1044" s="130" t="s">
        <v>203</v>
      </c>
      <c r="R1044" s="6" t="s">
        <v>184</v>
      </c>
      <c r="S1044" s="2" t="s">
        <v>183</v>
      </c>
      <c r="T1044" s="2" t="s">
        <v>184</v>
      </c>
      <c r="U1044">
        <v>12</v>
      </c>
      <c r="V1044">
        <v>0</v>
      </c>
      <c r="W1044">
        <v>20</v>
      </c>
      <c r="X1044" t="s">
        <v>183</v>
      </c>
      <c r="Y1044" s="2" t="s">
        <v>184</v>
      </c>
      <c r="Z1044" s="2" t="s">
        <v>184</v>
      </c>
      <c r="AA1044" s="2" t="s">
        <v>183</v>
      </c>
      <c r="AB1044">
        <v>4</v>
      </c>
      <c r="AC1044">
        <v>3</v>
      </c>
      <c r="AD1044">
        <v>0</v>
      </c>
      <c r="AE1044" s="2" t="s">
        <v>184</v>
      </c>
      <c r="AF1044" s="2" t="s">
        <v>184</v>
      </c>
      <c r="AG1044" s="2" t="s">
        <v>183</v>
      </c>
      <c r="AH1044" t="s">
        <v>87</v>
      </c>
      <c r="AI1044" t="s">
        <v>183</v>
      </c>
      <c r="AJ1044" s="1" t="s">
        <v>183</v>
      </c>
    </row>
    <row r="1045" spans="1:36" x14ac:dyDescent="0.3">
      <c r="A1045" s="3" t="s">
        <v>7</v>
      </c>
      <c r="B1045">
        <v>134007</v>
      </c>
      <c r="C1045">
        <v>1044</v>
      </c>
      <c r="D1045" t="s">
        <v>182</v>
      </c>
      <c r="E1045" s="2" t="s">
        <v>184</v>
      </c>
      <c r="F1045" s="2" t="s">
        <v>184</v>
      </c>
      <c r="G1045" s="2" t="s">
        <v>184</v>
      </c>
      <c r="H1045" s="3" t="s">
        <v>183</v>
      </c>
      <c r="I1045" s="2" t="s">
        <v>13</v>
      </c>
      <c r="J1045" s="2" t="s">
        <v>14</v>
      </c>
      <c r="K1045" s="8" t="s">
        <v>183</v>
      </c>
      <c r="L1045" s="2"/>
      <c r="M1045" s="2" t="s">
        <v>60</v>
      </c>
      <c r="N1045" t="s">
        <v>186</v>
      </c>
      <c r="O1045" s="2" t="s">
        <v>189</v>
      </c>
      <c r="P1045" s="128">
        <v>-1.2346227294932717</v>
      </c>
      <c r="Q1045" s="128" t="s">
        <v>203</v>
      </c>
      <c r="R1045" s="7" t="s">
        <v>185</v>
      </c>
      <c r="S1045" s="2" t="s">
        <v>184</v>
      </c>
      <c r="T1045" s="2" t="s">
        <v>184</v>
      </c>
      <c r="U1045">
        <v>15</v>
      </c>
      <c r="V1045">
        <v>58</v>
      </c>
      <c r="W1045">
        <v>1</v>
      </c>
      <c r="X1045" t="s">
        <v>184</v>
      </c>
      <c r="Y1045" s="2" t="s">
        <v>184</v>
      </c>
      <c r="Z1045" s="2" t="s">
        <v>184</v>
      </c>
      <c r="AA1045" s="2" t="s">
        <v>184</v>
      </c>
      <c r="AB1045">
        <v>2</v>
      </c>
      <c r="AC1045">
        <v>0</v>
      </c>
      <c r="AD1045">
        <v>0</v>
      </c>
      <c r="AE1045" s="2" t="s">
        <v>184</v>
      </c>
      <c r="AF1045" s="2" t="s">
        <v>184</v>
      </c>
      <c r="AG1045" s="2" t="s">
        <v>184</v>
      </c>
      <c r="AH1045" t="s">
        <v>87</v>
      </c>
      <c r="AI1045" s="8" t="s">
        <v>183</v>
      </c>
      <c r="AJ1045" s="1" t="s">
        <v>184</v>
      </c>
    </row>
    <row r="1046" spans="1:36" x14ac:dyDescent="0.3">
      <c r="A1046" s="2" t="s">
        <v>8</v>
      </c>
      <c r="B1046">
        <v>134024</v>
      </c>
      <c r="C1046">
        <v>1045</v>
      </c>
      <c r="D1046" t="s">
        <v>181</v>
      </c>
      <c r="E1046" s="2" t="s">
        <v>184</v>
      </c>
      <c r="F1046" s="2" t="s">
        <v>184</v>
      </c>
      <c r="G1046" s="2" t="s">
        <v>184</v>
      </c>
      <c r="H1046" s="3" t="s">
        <v>185</v>
      </c>
      <c r="I1046" s="2" t="s">
        <v>12</v>
      </c>
      <c r="J1046" s="2" t="s">
        <v>14</v>
      </c>
      <c r="K1046" s="8" t="s">
        <v>184</v>
      </c>
      <c r="L1046" s="2" t="s">
        <v>60</v>
      </c>
      <c r="M1046" s="2"/>
      <c r="N1046" t="s">
        <v>186</v>
      </c>
      <c r="O1046" s="3" t="s">
        <v>188</v>
      </c>
      <c r="P1046" s="130">
        <v>-0.2044620843105418</v>
      </c>
      <c r="Q1046" s="130" t="s">
        <v>203</v>
      </c>
      <c r="R1046" s="6" t="s">
        <v>183</v>
      </c>
      <c r="S1046" s="2" t="s">
        <v>184</v>
      </c>
      <c r="T1046" s="2" t="s">
        <v>184</v>
      </c>
      <c r="U1046">
        <v>47</v>
      </c>
      <c r="V1046">
        <v>2</v>
      </c>
      <c r="W1046">
        <v>20</v>
      </c>
      <c r="X1046" t="s">
        <v>184</v>
      </c>
      <c r="Y1046" s="2" t="s">
        <v>184</v>
      </c>
      <c r="Z1046" s="2" t="s">
        <v>184</v>
      </c>
      <c r="AA1046" s="2" t="s">
        <v>184</v>
      </c>
      <c r="AB1046">
        <v>10</v>
      </c>
      <c r="AC1046">
        <v>4</v>
      </c>
      <c r="AD1046">
        <v>0</v>
      </c>
      <c r="AE1046" s="2" t="s">
        <v>184</v>
      </c>
      <c r="AF1046" s="2" t="s">
        <v>184</v>
      </c>
      <c r="AG1046" s="2" t="s">
        <v>184</v>
      </c>
      <c r="AH1046" t="s">
        <v>88</v>
      </c>
      <c r="AI1046" s="8" t="s">
        <v>183</v>
      </c>
      <c r="AJ1046" s="1" t="s">
        <v>183</v>
      </c>
    </row>
    <row r="1047" spans="1:36" hidden="1" x14ac:dyDescent="0.3">
      <c r="A1047" s="2" t="s">
        <v>8</v>
      </c>
      <c r="B1047">
        <v>134074</v>
      </c>
      <c r="C1047">
        <v>1046</v>
      </c>
      <c r="D1047" t="s">
        <v>182</v>
      </c>
      <c r="E1047" s="2" t="s">
        <v>184</v>
      </c>
      <c r="F1047" s="2" t="s">
        <v>184</v>
      </c>
      <c r="G1047" s="2" t="s">
        <v>183</v>
      </c>
      <c r="H1047" s="2" t="s">
        <v>183</v>
      </c>
      <c r="I1047" s="2" t="s">
        <v>13</v>
      </c>
      <c r="J1047" s="2" t="s">
        <v>15</v>
      </c>
      <c r="K1047" s="8" t="s">
        <v>183</v>
      </c>
      <c r="L1047" s="2" t="s">
        <v>162</v>
      </c>
      <c r="M1047" s="2" t="s">
        <v>60</v>
      </c>
      <c r="N1047" t="s">
        <v>186</v>
      </c>
      <c r="O1047" s="2" t="s">
        <v>188</v>
      </c>
      <c r="P1047" s="128">
        <v>-4.181748498914108</v>
      </c>
      <c r="Q1047" s="128" t="s">
        <v>201</v>
      </c>
      <c r="R1047" s="6" t="s">
        <v>183</v>
      </c>
      <c r="S1047" s="2" t="s">
        <v>184</v>
      </c>
      <c r="T1047" s="2" t="s">
        <v>184</v>
      </c>
      <c r="U1047">
        <v>42</v>
      </c>
      <c r="V1047">
        <v>20</v>
      </c>
      <c r="W1047">
        <v>5</v>
      </c>
      <c r="X1047" t="s">
        <v>184</v>
      </c>
      <c r="Y1047" s="2" t="s">
        <v>184</v>
      </c>
      <c r="Z1047" s="2" t="s">
        <v>184</v>
      </c>
      <c r="AA1047" s="2" t="s">
        <v>184</v>
      </c>
      <c r="AB1047">
        <v>12</v>
      </c>
      <c r="AC1047">
        <v>1</v>
      </c>
      <c r="AD1047">
        <v>0</v>
      </c>
      <c r="AE1047" s="2" t="s">
        <v>184</v>
      </c>
      <c r="AF1047" s="2" t="s">
        <v>185</v>
      </c>
      <c r="AG1047" s="2" t="s">
        <v>185</v>
      </c>
      <c r="AH1047" t="s">
        <v>87</v>
      </c>
      <c r="AI1047" s="8" t="s">
        <v>184</v>
      </c>
      <c r="AJ1047" s="1" t="s">
        <v>184</v>
      </c>
    </row>
    <row r="1048" spans="1:36" hidden="1" x14ac:dyDescent="0.3">
      <c r="A1048" s="3" t="s">
        <v>7</v>
      </c>
      <c r="B1048">
        <v>134194</v>
      </c>
      <c r="C1048">
        <v>1047</v>
      </c>
      <c r="D1048" t="s">
        <v>182</v>
      </c>
      <c r="E1048" s="2" t="s">
        <v>183</v>
      </c>
      <c r="F1048" s="2" t="s">
        <v>184</v>
      </c>
      <c r="G1048" s="2" t="s">
        <v>184</v>
      </c>
      <c r="H1048" s="3" t="s">
        <v>183</v>
      </c>
      <c r="I1048" s="2" t="s">
        <v>14</v>
      </c>
      <c r="J1048" s="2" t="s">
        <v>14</v>
      </c>
      <c r="K1048" s="8" t="s">
        <v>184</v>
      </c>
      <c r="L1048" s="2" t="s">
        <v>60</v>
      </c>
      <c r="M1048" s="2"/>
      <c r="N1048" t="s">
        <v>186</v>
      </c>
      <c r="O1048" s="3" t="s">
        <v>188</v>
      </c>
      <c r="P1048" s="130">
        <v>-0.44044547914176052</v>
      </c>
      <c r="Q1048" s="130" t="s">
        <v>201</v>
      </c>
      <c r="R1048" s="7" t="s">
        <v>185</v>
      </c>
      <c r="S1048" s="2" t="s">
        <v>184</v>
      </c>
      <c r="T1048" s="2" t="s">
        <v>183</v>
      </c>
      <c r="U1048">
        <v>106</v>
      </c>
      <c r="V1048">
        <v>12</v>
      </c>
      <c r="W1048">
        <v>38</v>
      </c>
      <c r="X1048" t="s">
        <v>184</v>
      </c>
      <c r="Y1048" s="2" t="s">
        <v>184</v>
      </c>
      <c r="Z1048" s="2" t="s">
        <v>184</v>
      </c>
      <c r="AA1048" s="2" t="s">
        <v>184</v>
      </c>
      <c r="AB1048">
        <v>21</v>
      </c>
      <c r="AC1048">
        <v>2</v>
      </c>
      <c r="AD1048">
        <v>0</v>
      </c>
      <c r="AE1048" s="2" t="s">
        <v>184</v>
      </c>
      <c r="AF1048" s="2" t="s">
        <v>184</v>
      </c>
      <c r="AG1048" s="2" t="s">
        <v>183</v>
      </c>
      <c r="AH1048" t="s">
        <v>88</v>
      </c>
      <c r="AI1048" s="8" t="s">
        <v>183</v>
      </c>
      <c r="AJ1048" s="1" t="s">
        <v>184</v>
      </c>
    </row>
    <row r="1049" spans="1:36" x14ac:dyDescent="0.3">
      <c r="A1049" s="3" t="s">
        <v>7</v>
      </c>
      <c r="B1049">
        <v>134232</v>
      </c>
      <c r="C1049">
        <v>1048</v>
      </c>
      <c r="D1049" t="s">
        <v>182</v>
      </c>
      <c r="E1049" s="2" t="s">
        <v>184</v>
      </c>
      <c r="F1049" s="2" t="s">
        <v>184</v>
      </c>
      <c r="G1049" s="2" t="s">
        <v>184</v>
      </c>
      <c r="H1049" s="3" t="s">
        <v>183</v>
      </c>
      <c r="I1049" s="2" t="s">
        <v>13</v>
      </c>
      <c r="J1049" s="2" t="s">
        <v>16</v>
      </c>
      <c r="K1049" s="8" t="s">
        <v>183</v>
      </c>
      <c r="L1049" s="2"/>
      <c r="M1049" s="2" t="s">
        <v>60</v>
      </c>
      <c r="N1049" t="s">
        <v>186</v>
      </c>
      <c r="O1049" s="3" t="s">
        <v>188</v>
      </c>
      <c r="P1049" s="130">
        <v>-0.16022139683926881</v>
      </c>
      <c r="Q1049" s="130" t="s">
        <v>203</v>
      </c>
      <c r="R1049" s="6" t="s">
        <v>184</v>
      </c>
      <c r="S1049" s="2" t="s">
        <v>184</v>
      </c>
      <c r="T1049" s="2" t="s">
        <v>184</v>
      </c>
      <c r="U1049">
        <v>6</v>
      </c>
      <c r="V1049">
        <v>0</v>
      </c>
      <c r="W1049">
        <v>3</v>
      </c>
      <c r="X1049" t="s">
        <v>184</v>
      </c>
      <c r="Y1049" s="2" t="s">
        <v>184</v>
      </c>
      <c r="Z1049" s="2" t="s">
        <v>184</v>
      </c>
      <c r="AA1049" s="2" t="s">
        <v>184</v>
      </c>
      <c r="AB1049">
        <v>2</v>
      </c>
      <c r="AC1049">
        <v>6</v>
      </c>
      <c r="AD1049">
        <v>0</v>
      </c>
      <c r="AE1049" s="2" t="s">
        <v>184</v>
      </c>
      <c r="AF1049" s="2" t="s">
        <v>184</v>
      </c>
      <c r="AG1049" s="2" t="s">
        <v>184</v>
      </c>
      <c r="AH1049" t="s">
        <v>88</v>
      </c>
      <c r="AI1049" t="s">
        <v>183</v>
      </c>
      <c r="AJ1049" s="1" t="s">
        <v>183</v>
      </c>
    </row>
    <row r="1050" spans="1:36" x14ac:dyDescent="0.3">
      <c r="A1050" s="2" t="s">
        <v>8</v>
      </c>
      <c r="B1050">
        <v>134240</v>
      </c>
      <c r="C1050">
        <v>1049</v>
      </c>
      <c r="D1050" t="s">
        <v>182</v>
      </c>
      <c r="E1050" s="2" t="s">
        <v>183</v>
      </c>
      <c r="F1050" s="2" t="s">
        <v>184</v>
      </c>
      <c r="G1050" s="2" t="s">
        <v>184</v>
      </c>
      <c r="H1050" s="3" t="s">
        <v>183</v>
      </c>
      <c r="I1050" s="2" t="s">
        <v>16</v>
      </c>
      <c r="J1050" s="2" t="s">
        <v>17</v>
      </c>
      <c r="K1050" s="8" t="s">
        <v>183</v>
      </c>
      <c r="L1050" s="2"/>
      <c r="M1050" s="2" t="s">
        <v>60</v>
      </c>
      <c r="N1050" t="s">
        <v>187</v>
      </c>
      <c r="O1050" s="2" t="s">
        <v>189</v>
      </c>
      <c r="P1050" s="128">
        <v>-1.1535048802129546</v>
      </c>
      <c r="Q1050" s="128" t="s">
        <v>203</v>
      </c>
      <c r="R1050" s="6" t="s">
        <v>183</v>
      </c>
      <c r="S1050" s="2" t="s">
        <v>184</v>
      </c>
      <c r="T1050" s="2" t="s">
        <v>183</v>
      </c>
      <c r="U1050">
        <v>47</v>
      </c>
      <c r="V1050">
        <v>21</v>
      </c>
      <c r="W1050">
        <v>3</v>
      </c>
      <c r="X1050" t="s">
        <v>184</v>
      </c>
      <c r="Y1050" s="2" t="s">
        <v>184</v>
      </c>
      <c r="Z1050" s="2" t="s">
        <v>183</v>
      </c>
      <c r="AA1050" s="2" t="s">
        <v>184</v>
      </c>
      <c r="AB1050">
        <v>5</v>
      </c>
      <c r="AC1050">
        <v>0</v>
      </c>
      <c r="AD1050">
        <v>0</v>
      </c>
      <c r="AE1050" s="2" t="s">
        <v>184</v>
      </c>
      <c r="AF1050" s="2" t="s">
        <v>183</v>
      </c>
      <c r="AG1050" s="2" t="s">
        <v>183</v>
      </c>
      <c r="AH1050" t="s">
        <v>88</v>
      </c>
      <c r="AI1050" s="8" t="s">
        <v>183</v>
      </c>
      <c r="AJ1050" s="1" t="s">
        <v>184</v>
      </c>
    </row>
    <row r="1051" spans="1:36" x14ac:dyDescent="0.3">
      <c r="A1051" s="3" t="s">
        <v>7</v>
      </c>
      <c r="B1051">
        <v>134243</v>
      </c>
      <c r="C1051">
        <v>1050</v>
      </c>
      <c r="D1051" t="s">
        <v>181</v>
      </c>
      <c r="E1051" s="2" t="s">
        <v>183</v>
      </c>
      <c r="F1051" s="2" t="s">
        <v>184</v>
      </c>
      <c r="G1051" s="2" t="s">
        <v>184</v>
      </c>
      <c r="H1051" s="3" t="s">
        <v>183</v>
      </c>
      <c r="I1051" s="2" t="s">
        <v>16</v>
      </c>
      <c r="J1051" s="2" t="s">
        <v>17</v>
      </c>
      <c r="K1051" s="8" t="s">
        <v>183</v>
      </c>
      <c r="L1051" s="2" t="s">
        <v>60</v>
      </c>
      <c r="M1051" s="2"/>
      <c r="N1051" t="s">
        <v>186</v>
      </c>
      <c r="O1051" s="2" t="s">
        <v>188</v>
      </c>
      <c r="P1051" s="128">
        <v>-1.1133997661860491E-2</v>
      </c>
      <c r="Q1051" s="128" t="s">
        <v>203</v>
      </c>
      <c r="R1051" s="6" t="s">
        <v>184</v>
      </c>
      <c r="S1051" s="2" t="s">
        <v>183</v>
      </c>
      <c r="T1051" s="2" t="s">
        <v>183</v>
      </c>
      <c r="U1051">
        <v>104</v>
      </c>
      <c r="V1051">
        <v>0</v>
      </c>
      <c r="W1051">
        <v>8</v>
      </c>
      <c r="X1051" t="s">
        <v>184</v>
      </c>
      <c r="Y1051" s="2" t="s">
        <v>184</v>
      </c>
      <c r="Z1051" s="2" t="s">
        <v>183</v>
      </c>
      <c r="AA1051" s="2" t="s">
        <v>183</v>
      </c>
      <c r="AB1051">
        <v>10</v>
      </c>
      <c r="AC1051">
        <v>5</v>
      </c>
      <c r="AD1051">
        <v>0</v>
      </c>
      <c r="AE1051" s="2" t="s">
        <v>183</v>
      </c>
      <c r="AF1051" s="2" t="s">
        <v>184</v>
      </c>
      <c r="AG1051" s="2" t="s">
        <v>184</v>
      </c>
      <c r="AH1051" t="s">
        <v>88</v>
      </c>
      <c r="AI1051" s="8" t="s">
        <v>183</v>
      </c>
      <c r="AJ1051" s="1" t="s">
        <v>183</v>
      </c>
    </row>
    <row r="1052" spans="1:36" x14ac:dyDescent="0.3">
      <c r="A1052" s="3" t="s">
        <v>7</v>
      </c>
      <c r="B1052">
        <v>134279</v>
      </c>
      <c r="C1052">
        <v>1051</v>
      </c>
      <c r="D1052" t="s">
        <v>182</v>
      </c>
      <c r="E1052" s="2" t="s">
        <v>183</v>
      </c>
      <c r="F1052" s="2" t="s">
        <v>184</v>
      </c>
      <c r="G1052" s="2" t="s">
        <v>184</v>
      </c>
      <c r="H1052" s="2" t="s">
        <v>183</v>
      </c>
      <c r="I1052" s="2" t="s">
        <v>14</v>
      </c>
      <c r="J1052" s="2" t="s">
        <v>12</v>
      </c>
      <c r="K1052" s="8" t="s">
        <v>183</v>
      </c>
      <c r="L1052" s="2" t="s">
        <v>61</v>
      </c>
      <c r="M1052" s="2" t="s">
        <v>162</v>
      </c>
      <c r="N1052" t="s">
        <v>186</v>
      </c>
      <c r="O1052" s="2" t="s">
        <v>188</v>
      </c>
      <c r="P1052" s="128">
        <v>-3.7711397654376984</v>
      </c>
      <c r="Q1052" s="128" t="s">
        <v>203</v>
      </c>
      <c r="R1052" s="7" t="s">
        <v>185</v>
      </c>
      <c r="S1052" s="2" t="s">
        <v>184</v>
      </c>
      <c r="T1052" s="2" t="s">
        <v>184</v>
      </c>
      <c r="U1052">
        <v>51</v>
      </c>
      <c r="V1052">
        <v>34</v>
      </c>
      <c r="W1052">
        <v>29</v>
      </c>
      <c r="X1052" t="s">
        <v>183</v>
      </c>
      <c r="Y1052" s="2" t="s">
        <v>184</v>
      </c>
      <c r="Z1052" s="2" t="s">
        <v>183</v>
      </c>
      <c r="AA1052" s="2" t="s">
        <v>184</v>
      </c>
      <c r="AB1052">
        <v>14</v>
      </c>
      <c r="AC1052">
        <v>6</v>
      </c>
      <c r="AD1052">
        <v>6</v>
      </c>
      <c r="AE1052" s="2" t="s">
        <v>184</v>
      </c>
      <c r="AF1052" s="2" t="s">
        <v>184</v>
      </c>
      <c r="AG1052" s="2" t="s">
        <v>183</v>
      </c>
      <c r="AH1052" t="s">
        <v>88</v>
      </c>
      <c r="AI1052" s="8" t="s">
        <v>183</v>
      </c>
      <c r="AJ1052" s="1" t="s">
        <v>184</v>
      </c>
    </row>
    <row r="1053" spans="1:36" x14ac:dyDescent="0.3">
      <c r="A1053" s="3" t="s">
        <v>7</v>
      </c>
      <c r="B1053">
        <v>134288</v>
      </c>
      <c r="C1053">
        <v>1052</v>
      </c>
      <c r="D1053" t="s">
        <v>181</v>
      </c>
      <c r="E1053" s="2" t="s">
        <v>184</v>
      </c>
      <c r="F1053" s="2" t="s">
        <v>184</v>
      </c>
      <c r="G1053" s="2" t="s">
        <v>184</v>
      </c>
      <c r="H1053" s="3" t="s">
        <v>183</v>
      </c>
      <c r="I1053" s="2" t="s">
        <v>16</v>
      </c>
      <c r="J1053" s="2" t="s">
        <v>16</v>
      </c>
      <c r="K1053" s="8" t="s">
        <v>183</v>
      </c>
      <c r="L1053" s="2" t="s">
        <v>60</v>
      </c>
      <c r="M1053" s="2"/>
      <c r="N1053" t="s">
        <v>187</v>
      </c>
      <c r="O1053" s="2" t="s">
        <v>189</v>
      </c>
      <c r="P1053" s="128">
        <v>-0.29938082601891541</v>
      </c>
      <c r="Q1053" s="128" t="s">
        <v>203</v>
      </c>
      <c r="R1053" s="7" t="s">
        <v>185</v>
      </c>
      <c r="S1053" s="2" t="s">
        <v>184</v>
      </c>
      <c r="T1053" s="2" t="s">
        <v>184</v>
      </c>
      <c r="U1053">
        <v>35</v>
      </c>
      <c r="V1053">
        <v>32</v>
      </c>
      <c r="W1053">
        <v>19</v>
      </c>
      <c r="X1053" t="s">
        <v>184</v>
      </c>
      <c r="Y1053" s="2" t="s">
        <v>184</v>
      </c>
      <c r="Z1053" s="2" t="s">
        <v>184</v>
      </c>
      <c r="AA1053" s="2" t="s">
        <v>184</v>
      </c>
      <c r="AB1053">
        <v>9</v>
      </c>
      <c r="AC1053">
        <v>2</v>
      </c>
      <c r="AD1053">
        <v>0</v>
      </c>
      <c r="AE1053" s="2" t="s">
        <v>184</v>
      </c>
      <c r="AF1053" s="2" t="s">
        <v>185</v>
      </c>
      <c r="AG1053" s="2" t="s">
        <v>185</v>
      </c>
      <c r="AH1053" t="s">
        <v>87</v>
      </c>
      <c r="AI1053" s="8" t="s">
        <v>184</v>
      </c>
      <c r="AJ1053" s="1" t="s">
        <v>184</v>
      </c>
    </row>
    <row r="1054" spans="1:36" x14ac:dyDescent="0.3">
      <c r="A1054" s="3" t="s">
        <v>7</v>
      </c>
      <c r="B1054">
        <v>134291</v>
      </c>
      <c r="C1054">
        <v>1053</v>
      </c>
      <c r="D1054" t="s">
        <v>182</v>
      </c>
      <c r="E1054" s="2" t="s">
        <v>184</v>
      </c>
      <c r="F1054" s="2" t="s">
        <v>184</v>
      </c>
      <c r="G1054" s="2" t="s">
        <v>184</v>
      </c>
      <c r="H1054" s="3" t="s">
        <v>183</v>
      </c>
      <c r="I1054" s="2" t="s">
        <v>16</v>
      </c>
      <c r="J1054" s="2" t="s">
        <v>16</v>
      </c>
      <c r="K1054" s="8" t="s">
        <v>183</v>
      </c>
      <c r="L1054" s="2" t="s">
        <v>162</v>
      </c>
      <c r="M1054" s="2" t="s">
        <v>60</v>
      </c>
      <c r="N1054" t="s">
        <v>186</v>
      </c>
      <c r="O1054" s="2" t="s">
        <v>188</v>
      </c>
      <c r="P1054" s="128">
        <v>-3.5217391304347827</v>
      </c>
      <c r="Q1054" s="128" t="s">
        <v>203</v>
      </c>
      <c r="R1054" s="7" t="s">
        <v>185</v>
      </c>
      <c r="S1054" s="2" t="s">
        <v>184</v>
      </c>
      <c r="T1054" s="2" t="s">
        <v>183</v>
      </c>
      <c r="U1054">
        <v>27</v>
      </c>
      <c r="V1054">
        <v>13</v>
      </c>
      <c r="W1054">
        <v>31</v>
      </c>
      <c r="X1054" t="s">
        <v>184</v>
      </c>
      <c r="Y1054" s="2" t="s">
        <v>184</v>
      </c>
      <c r="Z1054" s="2" t="s">
        <v>184</v>
      </c>
      <c r="AA1054" s="2" t="s">
        <v>184</v>
      </c>
      <c r="AB1054">
        <v>21</v>
      </c>
      <c r="AC1054">
        <v>13</v>
      </c>
      <c r="AD1054">
        <v>7</v>
      </c>
      <c r="AE1054" s="2" t="s">
        <v>184</v>
      </c>
      <c r="AF1054" s="2" t="s">
        <v>184</v>
      </c>
      <c r="AG1054" s="2" t="s">
        <v>184</v>
      </c>
      <c r="AH1054" t="s">
        <v>87</v>
      </c>
      <c r="AI1054" s="8" t="s">
        <v>183</v>
      </c>
      <c r="AJ1054" s="9" t="s">
        <v>184</v>
      </c>
    </row>
    <row r="1055" spans="1:36" x14ac:dyDescent="0.3">
      <c r="A1055" s="3" t="s">
        <v>7</v>
      </c>
      <c r="B1055">
        <v>134293</v>
      </c>
      <c r="C1055">
        <v>1054</v>
      </c>
      <c r="D1055" t="s">
        <v>182</v>
      </c>
      <c r="E1055" s="2" t="s">
        <v>184</v>
      </c>
      <c r="F1055" s="2" t="s">
        <v>184</v>
      </c>
      <c r="G1055" s="2" t="s">
        <v>184</v>
      </c>
      <c r="H1055" s="3" t="s">
        <v>183</v>
      </c>
      <c r="I1055" s="2" t="s">
        <v>16</v>
      </c>
      <c r="J1055" s="2" t="s">
        <v>16</v>
      </c>
      <c r="K1055" s="8" t="s">
        <v>183</v>
      </c>
      <c r="L1055" s="2"/>
      <c r="M1055" s="2" t="s">
        <v>60</v>
      </c>
      <c r="N1055" t="s">
        <v>187</v>
      </c>
      <c r="O1055" s="3" t="s">
        <v>189</v>
      </c>
      <c r="P1055" s="130">
        <v>4.1506692954238866E-2</v>
      </c>
      <c r="Q1055" s="130" t="s">
        <v>203</v>
      </c>
      <c r="R1055" s="7" t="s">
        <v>185</v>
      </c>
      <c r="S1055" s="2" t="s">
        <v>184</v>
      </c>
      <c r="T1055" s="2" t="s">
        <v>183</v>
      </c>
      <c r="U1055">
        <v>37</v>
      </c>
      <c r="V1055">
        <v>3</v>
      </c>
      <c r="W1055">
        <v>21</v>
      </c>
      <c r="X1055" t="s">
        <v>184</v>
      </c>
      <c r="Y1055" s="2" t="s">
        <v>183</v>
      </c>
      <c r="Z1055" s="2" t="s">
        <v>184</v>
      </c>
      <c r="AA1055" s="2" t="s">
        <v>184</v>
      </c>
      <c r="AB1055">
        <v>3</v>
      </c>
      <c r="AC1055">
        <v>1</v>
      </c>
      <c r="AD1055">
        <v>0</v>
      </c>
      <c r="AE1055" s="2" t="s">
        <v>184</v>
      </c>
      <c r="AF1055" s="2" t="s">
        <v>184</v>
      </c>
      <c r="AG1055" s="2" t="s">
        <v>184</v>
      </c>
      <c r="AH1055" t="s">
        <v>88</v>
      </c>
      <c r="AI1055" s="8" t="s">
        <v>183</v>
      </c>
      <c r="AJ1055" s="1" t="s">
        <v>183</v>
      </c>
    </row>
    <row r="1056" spans="1:36" x14ac:dyDescent="0.3">
      <c r="A1056" s="2" t="s">
        <v>8</v>
      </c>
      <c r="B1056">
        <v>134294</v>
      </c>
      <c r="C1056">
        <v>1055</v>
      </c>
      <c r="D1056" t="s">
        <v>181</v>
      </c>
      <c r="E1056" s="2" t="s">
        <v>183</v>
      </c>
      <c r="F1056" s="2" t="s">
        <v>183</v>
      </c>
      <c r="G1056" s="2" t="s">
        <v>184</v>
      </c>
      <c r="H1056" s="3" t="s">
        <v>183</v>
      </c>
      <c r="I1056" s="2" t="s">
        <v>12</v>
      </c>
      <c r="J1056" s="2" t="s">
        <v>16</v>
      </c>
      <c r="K1056" s="8" t="s">
        <v>183</v>
      </c>
      <c r="L1056" s="2" t="s">
        <v>162</v>
      </c>
      <c r="M1056" s="2" t="s">
        <v>60</v>
      </c>
      <c r="N1056" t="s">
        <v>187</v>
      </c>
      <c r="O1056" s="2" t="s">
        <v>188</v>
      </c>
      <c r="P1056" s="128">
        <v>-3.1452358926919515</v>
      </c>
      <c r="Q1056" s="128" t="s">
        <v>203</v>
      </c>
      <c r="R1056" s="7" t="s">
        <v>185</v>
      </c>
      <c r="S1056" s="2" t="s">
        <v>184</v>
      </c>
      <c r="T1056" s="2" t="s">
        <v>184</v>
      </c>
      <c r="U1056">
        <v>53</v>
      </c>
      <c r="V1056">
        <v>16</v>
      </c>
      <c r="W1056">
        <v>11</v>
      </c>
      <c r="X1056" t="s">
        <v>184</v>
      </c>
      <c r="Y1056" s="2" t="s">
        <v>184</v>
      </c>
      <c r="Z1056" s="2" t="s">
        <v>184</v>
      </c>
      <c r="AA1056" s="2" t="s">
        <v>183</v>
      </c>
      <c r="AB1056">
        <v>6</v>
      </c>
      <c r="AC1056">
        <v>0</v>
      </c>
      <c r="AD1056">
        <v>0</v>
      </c>
      <c r="AE1056" s="2" t="s">
        <v>184</v>
      </c>
      <c r="AF1056" s="2" t="s">
        <v>184</v>
      </c>
      <c r="AG1056" s="2" t="s">
        <v>184</v>
      </c>
      <c r="AH1056" t="s">
        <v>88</v>
      </c>
      <c r="AI1056" s="8" t="s">
        <v>183</v>
      </c>
      <c r="AJ1056" s="1" t="s">
        <v>184</v>
      </c>
    </row>
    <row r="1057" spans="1:36" x14ac:dyDescent="0.3">
      <c r="A1057" s="3" t="s">
        <v>7</v>
      </c>
      <c r="B1057">
        <v>134315</v>
      </c>
      <c r="C1057">
        <v>1056</v>
      </c>
      <c r="D1057" t="s">
        <v>182</v>
      </c>
      <c r="E1057" s="2" t="s">
        <v>183</v>
      </c>
      <c r="F1057" s="2" t="s">
        <v>183</v>
      </c>
      <c r="G1057" s="2" t="s">
        <v>184</v>
      </c>
      <c r="H1057" s="3" t="s">
        <v>185</v>
      </c>
      <c r="I1057" s="2" t="s">
        <v>12</v>
      </c>
      <c r="J1057" s="2" t="s">
        <v>17</v>
      </c>
      <c r="K1057" s="8" t="s">
        <v>184</v>
      </c>
      <c r="L1057" s="2"/>
      <c r="M1057" s="2" t="s">
        <v>60</v>
      </c>
      <c r="N1057" t="s">
        <v>186</v>
      </c>
      <c r="O1057" s="2" t="s">
        <v>189</v>
      </c>
      <c r="P1057" s="128">
        <v>-0.50251256281407031</v>
      </c>
      <c r="Q1057" s="128" t="s">
        <v>203</v>
      </c>
      <c r="R1057" s="6" t="s">
        <v>183</v>
      </c>
      <c r="S1057" s="2" t="s">
        <v>184</v>
      </c>
      <c r="T1057" s="2" t="s">
        <v>184</v>
      </c>
      <c r="U1057">
        <v>45</v>
      </c>
      <c r="V1057">
        <v>20</v>
      </c>
      <c r="W1057">
        <v>5</v>
      </c>
      <c r="X1057" t="s">
        <v>183</v>
      </c>
      <c r="Y1057" s="2" t="s">
        <v>184</v>
      </c>
      <c r="Z1057" s="2" t="s">
        <v>184</v>
      </c>
      <c r="AA1057" s="2" t="s">
        <v>184</v>
      </c>
      <c r="AB1057">
        <v>10</v>
      </c>
      <c r="AC1057">
        <v>4</v>
      </c>
      <c r="AD1057">
        <v>0</v>
      </c>
      <c r="AE1057" s="2" t="s">
        <v>184</v>
      </c>
      <c r="AF1057" s="2" t="s">
        <v>184</v>
      </c>
      <c r="AG1057" s="2" t="s">
        <v>185</v>
      </c>
      <c r="AH1057" t="s">
        <v>88</v>
      </c>
      <c r="AI1057" s="8" t="s">
        <v>184</v>
      </c>
      <c r="AJ1057" s="9" t="s">
        <v>184</v>
      </c>
    </row>
    <row r="1058" spans="1:36" x14ac:dyDescent="0.3">
      <c r="A1058" s="3" t="s">
        <v>7</v>
      </c>
      <c r="B1058">
        <v>134317</v>
      </c>
      <c r="C1058">
        <v>1057</v>
      </c>
      <c r="D1058" t="s">
        <v>182</v>
      </c>
      <c r="E1058" s="2" t="s">
        <v>183</v>
      </c>
      <c r="F1058" s="2" t="s">
        <v>184</v>
      </c>
      <c r="G1058" s="2" t="s">
        <v>184</v>
      </c>
      <c r="H1058" s="3" t="s">
        <v>183</v>
      </c>
      <c r="I1058" s="2" t="s">
        <v>17</v>
      </c>
      <c r="J1058" s="2" t="s">
        <v>16</v>
      </c>
      <c r="K1058" s="8" t="s">
        <v>184</v>
      </c>
      <c r="L1058" s="2"/>
      <c r="M1058" s="2" t="s">
        <v>61</v>
      </c>
      <c r="N1058" t="s">
        <v>186</v>
      </c>
      <c r="O1058" s="2" t="s">
        <v>188</v>
      </c>
      <c r="P1058" s="128">
        <v>-1.457736519563404</v>
      </c>
      <c r="Q1058" s="128" t="s">
        <v>203</v>
      </c>
      <c r="R1058" s="7" t="s">
        <v>184</v>
      </c>
      <c r="S1058" s="2" t="s">
        <v>183</v>
      </c>
      <c r="T1058" s="2" t="s">
        <v>184</v>
      </c>
      <c r="U1058">
        <v>21</v>
      </c>
      <c r="V1058">
        <v>12</v>
      </c>
      <c r="W1058">
        <v>3</v>
      </c>
      <c r="X1058" t="s">
        <v>184</v>
      </c>
      <c r="Y1058" s="2" t="s">
        <v>184</v>
      </c>
      <c r="Z1058" s="2" t="s">
        <v>184</v>
      </c>
      <c r="AA1058" s="2" t="s">
        <v>184</v>
      </c>
      <c r="AB1058">
        <v>7</v>
      </c>
      <c r="AC1058">
        <v>10</v>
      </c>
      <c r="AD1058">
        <v>5</v>
      </c>
      <c r="AE1058" s="2" t="s">
        <v>184</v>
      </c>
      <c r="AF1058" s="2" t="s">
        <v>184</v>
      </c>
      <c r="AG1058" s="2" t="s">
        <v>183</v>
      </c>
      <c r="AH1058" t="s">
        <v>88</v>
      </c>
      <c r="AI1058" s="8" t="s">
        <v>183</v>
      </c>
      <c r="AJ1058" s="1" t="s">
        <v>183</v>
      </c>
    </row>
    <row r="1059" spans="1:36" x14ac:dyDescent="0.3">
      <c r="A1059" s="3" t="s">
        <v>7</v>
      </c>
      <c r="B1059">
        <v>134320</v>
      </c>
      <c r="C1059">
        <v>1058</v>
      </c>
      <c r="D1059" t="s">
        <v>181</v>
      </c>
      <c r="E1059" s="2" t="s">
        <v>184</v>
      </c>
      <c r="F1059" s="2" t="s">
        <v>184</v>
      </c>
      <c r="G1059" s="2" t="s">
        <v>184</v>
      </c>
      <c r="H1059" s="3" t="s">
        <v>183</v>
      </c>
      <c r="I1059" s="2" t="s">
        <v>17</v>
      </c>
      <c r="J1059" s="2" t="s">
        <v>16</v>
      </c>
      <c r="K1059" s="8" t="s">
        <v>184</v>
      </c>
      <c r="L1059" s="2" t="s">
        <v>162</v>
      </c>
      <c r="M1059" s="2" t="s">
        <v>60</v>
      </c>
      <c r="N1059" t="s">
        <v>186</v>
      </c>
      <c r="O1059" s="2" t="s">
        <v>188</v>
      </c>
      <c r="P1059" s="128">
        <v>-4.5053560176433516</v>
      </c>
      <c r="Q1059" s="128" t="s">
        <v>203</v>
      </c>
      <c r="R1059" s="6" t="s">
        <v>185</v>
      </c>
      <c r="S1059" s="2" t="s">
        <v>183</v>
      </c>
      <c r="T1059" s="2" t="s">
        <v>184</v>
      </c>
      <c r="U1059">
        <v>19</v>
      </c>
      <c r="V1059">
        <v>0</v>
      </c>
      <c r="W1059">
        <v>0</v>
      </c>
      <c r="X1059" t="s">
        <v>184</v>
      </c>
      <c r="Y1059" s="2" t="s">
        <v>184</v>
      </c>
      <c r="Z1059" s="2" t="s">
        <v>184</v>
      </c>
      <c r="AA1059" s="2" t="s">
        <v>184</v>
      </c>
      <c r="AB1059">
        <v>6</v>
      </c>
      <c r="AC1059">
        <v>1</v>
      </c>
      <c r="AD1059">
        <v>2</v>
      </c>
      <c r="AE1059" s="2" t="s">
        <v>184</v>
      </c>
      <c r="AF1059" s="2" t="s">
        <v>184</v>
      </c>
      <c r="AG1059" s="2" t="s">
        <v>185</v>
      </c>
      <c r="AH1059" t="s">
        <v>87</v>
      </c>
      <c r="AI1059" s="8" t="s">
        <v>183</v>
      </c>
      <c r="AJ1059" s="1" t="s">
        <v>183</v>
      </c>
    </row>
    <row r="1060" spans="1:36" x14ac:dyDescent="0.3">
      <c r="A1060" s="3" t="s">
        <v>7</v>
      </c>
      <c r="B1060">
        <v>134331</v>
      </c>
      <c r="C1060">
        <v>1059</v>
      </c>
      <c r="D1060" t="s">
        <v>181</v>
      </c>
      <c r="E1060" s="2" t="s">
        <v>183</v>
      </c>
      <c r="F1060" s="2" t="s">
        <v>184</v>
      </c>
      <c r="G1060" s="2" t="s">
        <v>184</v>
      </c>
      <c r="H1060" s="3" t="s">
        <v>184</v>
      </c>
      <c r="I1060" s="2" t="s">
        <v>12</v>
      </c>
      <c r="J1060" s="2" t="s">
        <v>16</v>
      </c>
      <c r="K1060" s="8" t="s">
        <v>184</v>
      </c>
      <c r="L1060" s="2"/>
      <c r="M1060" s="2" t="s">
        <v>60</v>
      </c>
      <c r="N1060" t="s">
        <v>186</v>
      </c>
      <c r="O1060" s="3" t="s">
        <v>189</v>
      </c>
      <c r="P1060" s="130">
        <v>-1.8225950687731549</v>
      </c>
      <c r="Q1060" s="130" t="s">
        <v>203</v>
      </c>
      <c r="R1060" s="6" t="s">
        <v>183</v>
      </c>
      <c r="S1060" s="2" t="s">
        <v>184</v>
      </c>
      <c r="T1060" s="2" t="s">
        <v>184</v>
      </c>
      <c r="U1060">
        <v>28</v>
      </c>
      <c r="V1060">
        <v>13</v>
      </c>
      <c r="W1060">
        <v>6</v>
      </c>
      <c r="X1060" t="s">
        <v>184</v>
      </c>
      <c r="Y1060" s="2" t="s">
        <v>184</v>
      </c>
      <c r="Z1060" s="2" t="s">
        <v>184</v>
      </c>
      <c r="AA1060" s="2" t="s">
        <v>184</v>
      </c>
      <c r="AB1060">
        <v>5</v>
      </c>
      <c r="AC1060">
        <v>1</v>
      </c>
      <c r="AD1060">
        <v>0</v>
      </c>
      <c r="AE1060" s="2" t="s">
        <v>184</v>
      </c>
      <c r="AF1060" s="2" t="s">
        <v>184</v>
      </c>
      <c r="AG1060" s="2" t="s">
        <v>184</v>
      </c>
      <c r="AH1060" t="s">
        <v>88</v>
      </c>
      <c r="AI1060" s="8" t="s">
        <v>183</v>
      </c>
      <c r="AJ1060" s="1" t="s">
        <v>184</v>
      </c>
    </row>
    <row r="1061" spans="1:36" x14ac:dyDescent="0.3">
      <c r="A1061" s="3" t="s">
        <v>7</v>
      </c>
      <c r="B1061">
        <v>134346</v>
      </c>
      <c r="C1061">
        <v>1060</v>
      </c>
      <c r="D1061" t="s">
        <v>182</v>
      </c>
      <c r="E1061" s="2" t="s">
        <v>184</v>
      </c>
      <c r="F1061" s="2" t="s">
        <v>184</v>
      </c>
      <c r="G1061" s="2" t="s">
        <v>184</v>
      </c>
      <c r="H1061" s="2" t="s">
        <v>183</v>
      </c>
      <c r="I1061" s="2" t="s">
        <v>15</v>
      </c>
      <c r="J1061" s="2" t="s">
        <v>17</v>
      </c>
      <c r="K1061" s="8" t="s">
        <v>183</v>
      </c>
      <c r="L1061" s="2" t="s">
        <v>60</v>
      </c>
      <c r="M1061" s="2"/>
      <c r="N1061" t="s">
        <v>186</v>
      </c>
      <c r="O1061" s="3" t="s">
        <v>189</v>
      </c>
      <c r="P1061" s="130">
        <v>0.11865412323078225</v>
      </c>
      <c r="Q1061" s="130" t="s">
        <v>203</v>
      </c>
      <c r="R1061" s="7" t="s">
        <v>184</v>
      </c>
      <c r="S1061" s="2" t="s">
        <v>184</v>
      </c>
      <c r="T1061" s="2" t="s">
        <v>184</v>
      </c>
      <c r="U1061">
        <v>0</v>
      </c>
      <c r="V1061">
        <v>0</v>
      </c>
      <c r="W1061">
        <v>9</v>
      </c>
      <c r="X1061" t="s">
        <v>184</v>
      </c>
      <c r="Y1061" s="2" t="s">
        <v>183</v>
      </c>
      <c r="Z1061" s="2" t="s">
        <v>183</v>
      </c>
      <c r="AA1061" s="2" t="s">
        <v>184</v>
      </c>
      <c r="AB1061">
        <v>7</v>
      </c>
      <c r="AC1061">
        <v>11</v>
      </c>
      <c r="AD1061">
        <v>5</v>
      </c>
      <c r="AE1061" s="2" t="s">
        <v>183</v>
      </c>
      <c r="AF1061" s="2" t="s">
        <v>184</v>
      </c>
      <c r="AG1061" s="2" t="s">
        <v>184</v>
      </c>
      <c r="AH1061" t="s">
        <v>88</v>
      </c>
      <c r="AI1061" t="s">
        <v>183</v>
      </c>
      <c r="AJ1061" s="1" t="s">
        <v>184</v>
      </c>
    </row>
    <row r="1062" spans="1:36" x14ac:dyDescent="0.3">
      <c r="A1062" s="3" t="s">
        <v>7</v>
      </c>
      <c r="B1062">
        <v>134369</v>
      </c>
      <c r="C1062">
        <v>1061</v>
      </c>
      <c r="D1062" t="s">
        <v>181</v>
      </c>
      <c r="E1062" s="2" t="s">
        <v>183</v>
      </c>
      <c r="F1062" s="2" t="s">
        <v>184</v>
      </c>
      <c r="G1062" s="2" t="s">
        <v>184</v>
      </c>
      <c r="H1062" s="3" t="s">
        <v>183</v>
      </c>
      <c r="I1062" s="2" t="s">
        <v>16</v>
      </c>
      <c r="J1062" s="2" t="s">
        <v>16</v>
      </c>
      <c r="K1062" s="8" t="s">
        <v>183</v>
      </c>
      <c r="L1062" s="2" t="s">
        <v>60</v>
      </c>
      <c r="M1062" s="2" t="s">
        <v>162</v>
      </c>
      <c r="N1062" t="s">
        <v>186</v>
      </c>
      <c r="O1062" s="3" t="s">
        <v>188</v>
      </c>
      <c r="P1062" s="130">
        <v>-2.2997890725998502</v>
      </c>
      <c r="Q1062" s="130" t="s">
        <v>203</v>
      </c>
      <c r="R1062" s="7" t="s">
        <v>184</v>
      </c>
      <c r="S1062" s="2" t="s">
        <v>184</v>
      </c>
      <c r="T1062" s="2" t="s">
        <v>183</v>
      </c>
      <c r="U1062">
        <v>27</v>
      </c>
      <c r="V1062">
        <v>17</v>
      </c>
      <c r="W1062">
        <v>39</v>
      </c>
      <c r="X1062" t="s">
        <v>184</v>
      </c>
      <c r="Y1062" s="2" t="s">
        <v>184</v>
      </c>
      <c r="Z1062" s="2" t="s">
        <v>183</v>
      </c>
      <c r="AA1062" s="2" t="s">
        <v>184</v>
      </c>
      <c r="AB1062">
        <v>10</v>
      </c>
      <c r="AC1062">
        <v>1</v>
      </c>
      <c r="AD1062">
        <v>1</v>
      </c>
      <c r="AE1062" s="2" t="s">
        <v>184</v>
      </c>
      <c r="AF1062" s="2" t="s">
        <v>184</v>
      </c>
      <c r="AG1062" s="2" t="s">
        <v>184</v>
      </c>
      <c r="AH1062" t="s">
        <v>88</v>
      </c>
      <c r="AI1062" s="8" t="s">
        <v>183</v>
      </c>
      <c r="AJ1062" s="9" t="s">
        <v>184</v>
      </c>
    </row>
    <row r="1063" spans="1:36" hidden="1" x14ac:dyDescent="0.3">
      <c r="A1063" s="2" t="s">
        <v>8</v>
      </c>
      <c r="B1063">
        <v>134377</v>
      </c>
      <c r="C1063">
        <v>1062</v>
      </c>
      <c r="D1063" t="s">
        <v>181</v>
      </c>
      <c r="E1063" s="2" t="s">
        <v>183</v>
      </c>
      <c r="F1063" s="2" t="s">
        <v>184</v>
      </c>
      <c r="G1063" s="2" t="s">
        <v>184</v>
      </c>
      <c r="H1063" s="3" t="s">
        <v>183</v>
      </c>
      <c r="I1063" s="2" t="s">
        <v>16</v>
      </c>
      <c r="J1063" s="2" t="s">
        <v>15</v>
      </c>
      <c r="K1063" s="8" t="s">
        <v>183</v>
      </c>
      <c r="L1063" s="2"/>
      <c r="M1063" s="2" t="s">
        <v>60</v>
      </c>
      <c r="N1063" t="s">
        <v>186</v>
      </c>
      <c r="O1063" s="3" t="s">
        <v>188</v>
      </c>
      <c r="P1063" s="130">
        <v>0.32293635790800251</v>
      </c>
      <c r="Q1063" s="130" t="s">
        <v>201</v>
      </c>
      <c r="R1063" s="6" t="s">
        <v>184</v>
      </c>
      <c r="S1063" s="2" t="s">
        <v>184</v>
      </c>
      <c r="T1063" s="2" t="s">
        <v>183</v>
      </c>
      <c r="U1063">
        <v>8</v>
      </c>
      <c r="V1063">
        <v>14</v>
      </c>
      <c r="W1063">
        <v>0</v>
      </c>
      <c r="X1063" t="s">
        <v>184</v>
      </c>
      <c r="Y1063" s="2" t="s">
        <v>184</v>
      </c>
      <c r="Z1063" s="2" t="s">
        <v>183</v>
      </c>
      <c r="AA1063" s="2" t="s">
        <v>184</v>
      </c>
      <c r="AB1063">
        <v>2</v>
      </c>
      <c r="AC1063">
        <v>0</v>
      </c>
      <c r="AD1063">
        <v>0</v>
      </c>
      <c r="AE1063" s="2" t="s">
        <v>184</v>
      </c>
      <c r="AF1063" s="2" t="s">
        <v>184</v>
      </c>
      <c r="AG1063" s="2" t="s">
        <v>184</v>
      </c>
      <c r="AH1063" t="s">
        <v>88</v>
      </c>
      <c r="AI1063" s="8" t="s">
        <v>183</v>
      </c>
      <c r="AJ1063" s="1" t="s">
        <v>184</v>
      </c>
    </row>
    <row r="1064" spans="1:36" x14ac:dyDescent="0.3">
      <c r="A1064" s="3" t="s">
        <v>7</v>
      </c>
      <c r="B1064">
        <v>134392</v>
      </c>
      <c r="C1064">
        <v>1063</v>
      </c>
      <c r="D1064" t="s">
        <v>182</v>
      </c>
      <c r="E1064" s="2" t="s">
        <v>184</v>
      </c>
      <c r="F1064" s="2" t="s">
        <v>184</v>
      </c>
      <c r="G1064" s="2" t="s">
        <v>184</v>
      </c>
      <c r="H1064" s="3" t="s">
        <v>183</v>
      </c>
      <c r="I1064" s="2" t="s">
        <v>15</v>
      </c>
      <c r="J1064" s="2" t="s">
        <v>15</v>
      </c>
      <c r="K1064" s="8" t="s">
        <v>183</v>
      </c>
      <c r="L1064" s="2"/>
      <c r="M1064" s="2" t="s">
        <v>61</v>
      </c>
      <c r="N1064" t="s">
        <v>186</v>
      </c>
      <c r="O1064" s="2" t="s">
        <v>189</v>
      </c>
      <c r="P1064" s="128">
        <v>-1.1873581281648331</v>
      </c>
      <c r="Q1064" s="128" t="s">
        <v>203</v>
      </c>
      <c r="R1064" s="6" t="s">
        <v>185</v>
      </c>
      <c r="S1064" s="2" t="s">
        <v>183</v>
      </c>
      <c r="T1064" s="2" t="s">
        <v>184</v>
      </c>
      <c r="U1064">
        <v>8</v>
      </c>
      <c r="V1064">
        <v>31</v>
      </c>
      <c r="W1064">
        <v>0</v>
      </c>
      <c r="X1064" t="s">
        <v>184</v>
      </c>
      <c r="Y1064" s="2" t="s">
        <v>184</v>
      </c>
      <c r="Z1064" s="2" t="s">
        <v>183</v>
      </c>
      <c r="AA1064" s="2" t="s">
        <v>183</v>
      </c>
      <c r="AB1064">
        <v>1</v>
      </c>
      <c r="AC1064">
        <v>1</v>
      </c>
      <c r="AD1064">
        <v>0</v>
      </c>
      <c r="AE1064" s="2" t="s">
        <v>183</v>
      </c>
      <c r="AF1064" s="2" t="s">
        <v>184</v>
      </c>
      <c r="AG1064" s="2" t="s">
        <v>185</v>
      </c>
      <c r="AH1064" t="s">
        <v>87</v>
      </c>
      <c r="AI1064" s="8" t="s">
        <v>183</v>
      </c>
      <c r="AJ1064" s="1" t="s">
        <v>184</v>
      </c>
    </row>
    <row r="1065" spans="1:36" x14ac:dyDescent="0.3">
      <c r="A1065" s="3" t="s">
        <v>7</v>
      </c>
      <c r="B1065">
        <v>134495</v>
      </c>
      <c r="C1065">
        <v>1064</v>
      </c>
      <c r="D1065" t="s">
        <v>182</v>
      </c>
      <c r="E1065" s="2" t="s">
        <v>183</v>
      </c>
      <c r="F1065" s="2" t="s">
        <v>184</v>
      </c>
      <c r="G1065" s="2" t="s">
        <v>183</v>
      </c>
      <c r="H1065" s="3" t="s">
        <v>183</v>
      </c>
      <c r="I1065" s="2" t="s">
        <v>14</v>
      </c>
      <c r="J1065" s="2" t="s">
        <v>15</v>
      </c>
      <c r="K1065" s="8" t="s">
        <v>183</v>
      </c>
      <c r="L1065" s="2"/>
      <c r="M1065" s="2" t="s">
        <v>60</v>
      </c>
      <c r="N1065" t="s">
        <v>186</v>
      </c>
      <c r="O1065" s="3" t="s">
        <v>188</v>
      </c>
      <c r="P1065" s="130">
        <v>-1.4628963713631906</v>
      </c>
      <c r="Q1065" s="130" t="s">
        <v>203</v>
      </c>
      <c r="R1065" s="7" t="s">
        <v>184</v>
      </c>
      <c r="S1065" s="2" t="s">
        <v>184</v>
      </c>
      <c r="T1065" s="2" t="s">
        <v>183</v>
      </c>
      <c r="U1065">
        <v>29</v>
      </c>
      <c r="V1065">
        <v>11</v>
      </c>
      <c r="W1065">
        <v>12</v>
      </c>
      <c r="X1065" t="s">
        <v>184</v>
      </c>
      <c r="Y1065" s="2" t="s">
        <v>183</v>
      </c>
      <c r="Z1065" s="2" t="s">
        <v>184</v>
      </c>
      <c r="AA1065" s="2" t="s">
        <v>184</v>
      </c>
      <c r="AB1065">
        <v>7</v>
      </c>
      <c r="AC1065">
        <v>1</v>
      </c>
      <c r="AD1065">
        <v>0</v>
      </c>
      <c r="AE1065" s="2" t="s">
        <v>184</v>
      </c>
      <c r="AF1065" s="2" t="s">
        <v>184</v>
      </c>
      <c r="AG1065" s="2" t="s">
        <v>185</v>
      </c>
      <c r="AH1065" t="s">
        <v>90</v>
      </c>
      <c r="AI1065" s="8" t="s">
        <v>183</v>
      </c>
      <c r="AJ1065" s="1" t="s">
        <v>184</v>
      </c>
    </row>
    <row r="1066" spans="1:36" x14ac:dyDescent="0.3">
      <c r="A1066" s="3" t="s">
        <v>7</v>
      </c>
      <c r="B1066">
        <v>134503</v>
      </c>
      <c r="C1066">
        <v>1065</v>
      </c>
      <c r="D1066" t="s">
        <v>181</v>
      </c>
      <c r="E1066" s="2" t="s">
        <v>184</v>
      </c>
      <c r="F1066" s="2" t="s">
        <v>184</v>
      </c>
      <c r="G1066" s="2" t="s">
        <v>183</v>
      </c>
      <c r="H1066" s="3" t="s">
        <v>183</v>
      </c>
      <c r="I1066" s="2" t="s">
        <v>15</v>
      </c>
      <c r="J1066" s="2" t="s">
        <v>12</v>
      </c>
      <c r="K1066" s="8" t="s">
        <v>183</v>
      </c>
      <c r="L1066" s="2"/>
      <c r="M1066" s="2" t="s">
        <v>60</v>
      </c>
      <c r="N1066" t="s">
        <v>186</v>
      </c>
      <c r="O1066" s="2" t="s">
        <v>188</v>
      </c>
      <c r="P1066" s="128">
        <v>-1.3125512715340442</v>
      </c>
      <c r="Q1066" s="128" t="s">
        <v>203</v>
      </c>
      <c r="R1066" s="7" t="s">
        <v>184</v>
      </c>
      <c r="S1066" s="2" t="s">
        <v>184</v>
      </c>
      <c r="T1066" s="2" t="s">
        <v>184</v>
      </c>
      <c r="U1066">
        <v>31</v>
      </c>
      <c r="V1066">
        <v>29</v>
      </c>
      <c r="W1066">
        <v>2</v>
      </c>
      <c r="X1066" t="s">
        <v>184</v>
      </c>
      <c r="Y1066" s="2" t="s">
        <v>183</v>
      </c>
      <c r="Z1066" s="2" t="s">
        <v>184</v>
      </c>
      <c r="AA1066" s="2" t="s">
        <v>183</v>
      </c>
      <c r="AB1066">
        <v>3</v>
      </c>
      <c r="AC1066">
        <v>0</v>
      </c>
      <c r="AD1066">
        <v>0</v>
      </c>
      <c r="AE1066" s="2" t="s">
        <v>183</v>
      </c>
      <c r="AF1066" s="2" t="s">
        <v>185</v>
      </c>
      <c r="AG1066" s="2" t="s">
        <v>185</v>
      </c>
      <c r="AH1066" t="s">
        <v>87</v>
      </c>
      <c r="AI1066" s="8" t="s">
        <v>183</v>
      </c>
      <c r="AJ1066" s="1" t="s">
        <v>184</v>
      </c>
    </row>
    <row r="1067" spans="1:36" hidden="1" x14ac:dyDescent="0.3">
      <c r="A1067" s="3" t="s">
        <v>7</v>
      </c>
      <c r="B1067">
        <v>134548</v>
      </c>
      <c r="C1067">
        <v>1066</v>
      </c>
      <c r="D1067" t="s">
        <v>181</v>
      </c>
      <c r="E1067" s="2" t="s">
        <v>183</v>
      </c>
      <c r="F1067" s="2" t="s">
        <v>184</v>
      </c>
      <c r="G1067" s="2" t="s">
        <v>184</v>
      </c>
      <c r="H1067" s="2" t="s">
        <v>185</v>
      </c>
      <c r="I1067" s="2" t="s">
        <v>13</v>
      </c>
      <c r="J1067" s="2" t="s">
        <v>12</v>
      </c>
      <c r="K1067" s="8" t="s">
        <v>183</v>
      </c>
      <c r="L1067" s="2" t="s">
        <v>60</v>
      </c>
      <c r="M1067" s="2"/>
      <c r="N1067" t="s">
        <v>187</v>
      </c>
      <c r="O1067" s="2" t="s">
        <v>189</v>
      </c>
      <c r="P1067" s="128">
        <v>-0.56527752721149793</v>
      </c>
      <c r="Q1067" s="128" t="s">
        <v>201</v>
      </c>
      <c r="R1067" s="7" t="s">
        <v>183</v>
      </c>
      <c r="S1067" s="2" t="s">
        <v>183</v>
      </c>
      <c r="T1067" s="2" t="s">
        <v>183</v>
      </c>
      <c r="U1067">
        <v>12</v>
      </c>
      <c r="V1067">
        <v>18</v>
      </c>
      <c r="W1067">
        <v>71</v>
      </c>
      <c r="X1067" t="s">
        <v>183</v>
      </c>
      <c r="Y1067" s="2" t="s">
        <v>183</v>
      </c>
      <c r="Z1067" s="2" t="s">
        <v>183</v>
      </c>
      <c r="AA1067" s="2" t="s">
        <v>184</v>
      </c>
      <c r="AB1067">
        <v>1</v>
      </c>
      <c r="AC1067">
        <v>0</v>
      </c>
      <c r="AD1067">
        <v>0</v>
      </c>
      <c r="AE1067" s="2" t="s">
        <v>183</v>
      </c>
      <c r="AF1067" s="2" t="s">
        <v>184</v>
      </c>
      <c r="AG1067" s="2" t="s">
        <v>183</v>
      </c>
      <c r="AH1067" t="s">
        <v>88</v>
      </c>
      <c r="AI1067" s="8" t="s">
        <v>183</v>
      </c>
      <c r="AJ1067" s="1" t="s">
        <v>183</v>
      </c>
    </row>
    <row r="1068" spans="1:36" x14ac:dyDescent="0.3">
      <c r="A1068" s="2" t="s">
        <v>8</v>
      </c>
      <c r="B1068">
        <v>134591</v>
      </c>
      <c r="C1068">
        <v>1067</v>
      </c>
      <c r="D1068" t="s">
        <v>182</v>
      </c>
      <c r="E1068" s="2" t="s">
        <v>184</v>
      </c>
      <c r="F1068" s="2" t="s">
        <v>184</v>
      </c>
      <c r="G1068" s="2" t="s">
        <v>184</v>
      </c>
      <c r="H1068" s="3" t="s">
        <v>183</v>
      </c>
      <c r="I1068" s="2" t="s">
        <v>14</v>
      </c>
      <c r="J1068" s="2" t="s">
        <v>12</v>
      </c>
      <c r="K1068" s="8" t="s">
        <v>183</v>
      </c>
      <c r="L1068" s="2"/>
      <c r="M1068" s="2" t="s">
        <v>61</v>
      </c>
      <c r="N1068" t="s">
        <v>186</v>
      </c>
      <c r="O1068" s="2" t="s">
        <v>188</v>
      </c>
      <c r="P1068" s="128">
        <v>-0.27071369975389664</v>
      </c>
      <c r="Q1068" s="128" t="s">
        <v>203</v>
      </c>
      <c r="R1068" s="6" t="s">
        <v>183</v>
      </c>
      <c r="S1068" s="2" t="s">
        <v>184</v>
      </c>
      <c r="T1068" s="2" t="s">
        <v>183</v>
      </c>
      <c r="U1068">
        <v>0</v>
      </c>
      <c r="V1068">
        <v>4</v>
      </c>
      <c r="W1068">
        <v>0</v>
      </c>
      <c r="X1068" t="s">
        <v>183</v>
      </c>
      <c r="Y1068" s="2" t="s">
        <v>184</v>
      </c>
      <c r="Z1068" s="2" t="s">
        <v>183</v>
      </c>
      <c r="AA1068" s="2" t="s">
        <v>184</v>
      </c>
      <c r="AB1068">
        <v>0</v>
      </c>
      <c r="AC1068">
        <v>0</v>
      </c>
      <c r="AD1068">
        <v>0</v>
      </c>
      <c r="AE1068" s="2" t="s">
        <v>184</v>
      </c>
      <c r="AF1068" s="2" t="s">
        <v>184</v>
      </c>
      <c r="AG1068" s="2" t="s">
        <v>183</v>
      </c>
      <c r="AH1068" t="s">
        <v>88</v>
      </c>
      <c r="AI1068" s="8" t="s">
        <v>183</v>
      </c>
      <c r="AJ1068" s="9" t="s">
        <v>184</v>
      </c>
    </row>
    <row r="1069" spans="1:36" x14ac:dyDescent="0.3">
      <c r="A1069" s="3" t="s">
        <v>7</v>
      </c>
      <c r="B1069">
        <v>134603</v>
      </c>
      <c r="C1069">
        <v>1068</v>
      </c>
      <c r="D1069" t="s">
        <v>182</v>
      </c>
      <c r="E1069" s="2" t="s">
        <v>184</v>
      </c>
      <c r="F1069" s="2" t="s">
        <v>184</v>
      </c>
      <c r="G1069" s="2" t="s">
        <v>184</v>
      </c>
      <c r="H1069" s="3" t="s">
        <v>183</v>
      </c>
      <c r="I1069" s="2" t="s">
        <v>14</v>
      </c>
      <c r="J1069" s="2" t="s">
        <v>12</v>
      </c>
      <c r="K1069" s="8" t="s">
        <v>183</v>
      </c>
      <c r="L1069" s="2" t="s">
        <v>60</v>
      </c>
      <c r="M1069" s="2"/>
      <c r="N1069" t="s">
        <v>186</v>
      </c>
      <c r="O1069" s="2" t="s">
        <v>188</v>
      </c>
      <c r="P1069" s="128">
        <v>-0.22206638616175783</v>
      </c>
      <c r="Q1069" s="128" t="s">
        <v>203</v>
      </c>
      <c r="R1069" s="7" t="s">
        <v>184</v>
      </c>
      <c r="S1069" s="2" t="s">
        <v>184</v>
      </c>
      <c r="T1069" s="2" t="s">
        <v>183</v>
      </c>
      <c r="U1069">
        <v>2</v>
      </c>
      <c r="V1069">
        <v>0</v>
      </c>
      <c r="W1069">
        <v>63</v>
      </c>
      <c r="X1069" t="s">
        <v>184</v>
      </c>
      <c r="Y1069" s="2" t="s">
        <v>184</v>
      </c>
      <c r="Z1069" s="2" t="s">
        <v>183</v>
      </c>
      <c r="AA1069" s="2" t="s">
        <v>184</v>
      </c>
      <c r="AB1069">
        <v>9</v>
      </c>
      <c r="AC1069">
        <v>3</v>
      </c>
      <c r="AD1069">
        <v>0</v>
      </c>
      <c r="AE1069" s="2" t="s">
        <v>184</v>
      </c>
      <c r="AF1069" s="2" t="s">
        <v>184</v>
      </c>
      <c r="AG1069" s="2" t="s">
        <v>183</v>
      </c>
      <c r="AH1069" t="s">
        <v>88</v>
      </c>
      <c r="AI1069" t="s">
        <v>183</v>
      </c>
      <c r="AJ1069" s="1" t="s">
        <v>184</v>
      </c>
    </row>
    <row r="1070" spans="1:36" x14ac:dyDescent="0.3">
      <c r="A1070" s="3" t="s">
        <v>7</v>
      </c>
      <c r="B1070">
        <v>134621</v>
      </c>
      <c r="C1070">
        <v>1069</v>
      </c>
      <c r="D1070" t="s">
        <v>181</v>
      </c>
      <c r="E1070" s="2" t="s">
        <v>184</v>
      </c>
      <c r="F1070" s="2" t="s">
        <v>184</v>
      </c>
      <c r="G1070" s="2" t="s">
        <v>184</v>
      </c>
      <c r="H1070" s="3" t="s">
        <v>183</v>
      </c>
      <c r="I1070" s="2" t="s">
        <v>14</v>
      </c>
      <c r="J1070" s="2" t="s">
        <v>17</v>
      </c>
      <c r="K1070" s="8" t="s">
        <v>183</v>
      </c>
      <c r="L1070" s="2" t="s">
        <v>60</v>
      </c>
      <c r="M1070" s="2"/>
      <c r="N1070" t="s">
        <v>186</v>
      </c>
      <c r="O1070" s="3" t="s">
        <v>189</v>
      </c>
      <c r="P1070" s="130">
        <v>0.44215180545320554</v>
      </c>
      <c r="Q1070" s="130" t="s">
        <v>203</v>
      </c>
      <c r="R1070" s="7" t="s">
        <v>183</v>
      </c>
      <c r="S1070" s="2" t="s">
        <v>184</v>
      </c>
      <c r="T1070" s="2" t="s">
        <v>183</v>
      </c>
      <c r="U1070">
        <v>78</v>
      </c>
      <c r="V1070">
        <v>0</v>
      </c>
      <c r="W1070">
        <v>17</v>
      </c>
      <c r="X1070" t="s">
        <v>184</v>
      </c>
      <c r="Y1070" s="2" t="s">
        <v>183</v>
      </c>
      <c r="Z1070" s="2" t="s">
        <v>184</v>
      </c>
      <c r="AA1070" s="2" t="s">
        <v>184</v>
      </c>
      <c r="AB1070">
        <v>15</v>
      </c>
      <c r="AC1070">
        <v>5</v>
      </c>
      <c r="AD1070">
        <v>4</v>
      </c>
      <c r="AE1070" s="2" t="s">
        <v>184</v>
      </c>
      <c r="AF1070" s="2" t="s">
        <v>184</v>
      </c>
      <c r="AG1070" s="2" t="s">
        <v>185</v>
      </c>
      <c r="AH1070" t="s">
        <v>87</v>
      </c>
      <c r="AI1070" t="s">
        <v>183</v>
      </c>
      <c r="AJ1070" s="1" t="s">
        <v>184</v>
      </c>
    </row>
    <row r="1071" spans="1:36" x14ac:dyDescent="0.3">
      <c r="A1071" s="3" t="s">
        <v>7</v>
      </c>
      <c r="B1071">
        <v>134728</v>
      </c>
      <c r="C1071">
        <v>1070</v>
      </c>
      <c r="D1071" t="s">
        <v>181</v>
      </c>
      <c r="E1071" s="2" t="s">
        <v>184</v>
      </c>
      <c r="F1071" s="2" t="s">
        <v>184</v>
      </c>
      <c r="G1071" s="2" t="s">
        <v>184</v>
      </c>
      <c r="H1071" s="3" t="s">
        <v>183</v>
      </c>
      <c r="I1071" s="2" t="s">
        <v>13</v>
      </c>
      <c r="J1071" s="2" t="s">
        <v>17</v>
      </c>
      <c r="K1071" s="8" t="s">
        <v>183</v>
      </c>
      <c r="L1071" s="2"/>
      <c r="M1071" s="2" t="s">
        <v>60</v>
      </c>
      <c r="N1071" t="s">
        <v>187</v>
      </c>
      <c r="O1071" s="3" t="s">
        <v>188</v>
      </c>
      <c r="P1071" s="130">
        <v>-0.49893086243763363</v>
      </c>
      <c r="Q1071" s="130" t="s">
        <v>203</v>
      </c>
      <c r="R1071" s="6" t="s">
        <v>183</v>
      </c>
      <c r="S1071" s="2" t="s">
        <v>183</v>
      </c>
      <c r="T1071" s="2" t="s">
        <v>183</v>
      </c>
      <c r="U1071">
        <v>17</v>
      </c>
      <c r="V1071">
        <v>32</v>
      </c>
      <c r="W1071">
        <v>0</v>
      </c>
      <c r="X1071" t="s">
        <v>184</v>
      </c>
      <c r="Y1071" s="2" t="s">
        <v>184</v>
      </c>
      <c r="Z1071" s="2" t="s">
        <v>183</v>
      </c>
      <c r="AA1071" s="2" t="s">
        <v>183</v>
      </c>
      <c r="AB1071">
        <v>5</v>
      </c>
      <c r="AC1071">
        <v>2</v>
      </c>
      <c r="AD1071">
        <v>1</v>
      </c>
      <c r="AE1071" s="2" t="s">
        <v>184</v>
      </c>
      <c r="AF1071" s="2" t="s">
        <v>183</v>
      </c>
      <c r="AG1071" s="2" t="s">
        <v>184</v>
      </c>
      <c r="AH1071" t="s">
        <v>88</v>
      </c>
      <c r="AI1071" s="8" t="s">
        <v>183</v>
      </c>
      <c r="AJ1071" s="9" t="s">
        <v>183</v>
      </c>
    </row>
    <row r="1072" spans="1:36" x14ac:dyDescent="0.3">
      <c r="A1072" s="3" t="s">
        <v>7</v>
      </c>
      <c r="B1072">
        <v>134749</v>
      </c>
      <c r="C1072">
        <v>1071</v>
      </c>
      <c r="D1072" t="s">
        <v>181</v>
      </c>
      <c r="E1072" s="2" t="s">
        <v>184</v>
      </c>
      <c r="F1072" s="2" t="s">
        <v>184</v>
      </c>
      <c r="G1072" s="2" t="s">
        <v>183</v>
      </c>
      <c r="H1072" s="2" t="s">
        <v>183</v>
      </c>
      <c r="I1072" s="2" t="s">
        <v>13</v>
      </c>
      <c r="J1072" s="2" t="s">
        <v>15</v>
      </c>
      <c r="K1072" s="8" t="s">
        <v>183</v>
      </c>
      <c r="L1072" s="2" t="s">
        <v>61</v>
      </c>
      <c r="M1072" s="2"/>
      <c r="N1072" t="s">
        <v>186</v>
      </c>
      <c r="O1072" s="3" t="s">
        <v>188</v>
      </c>
      <c r="P1072" s="130">
        <v>-1.1622901420576841</v>
      </c>
      <c r="Q1072" s="130" t="s">
        <v>203</v>
      </c>
      <c r="R1072" s="6" t="s">
        <v>183</v>
      </c>
      <c r="S1072" s="2" t="s">
        <v>184</v>
      </c>
      <c r="T1072" s="2" t="s">
        <v>184</v>
      </c>
      <c r="U1072">
        <v>0</v>
      </c>
      <c r="V1072">
        <v>0</v>
      </c>
      <c r="W1072">
        <v>0</v>
      </c>
      <c r="X1072" t="s">
        <v>184</v>
      </c>
      <c r="Y1072" s="2" t="s">
        <v>184</v>
      </c>
      <c r="Z1072" s="2" t="s">
        <v>184</v>
      </c>
      <c r="AA1072" s="2" t="s">
        <v>184</v>
      </c>
      <c r="AB1072">
        <v>0</v>
      </c>
      <c r="AC1072">
        <v>0</v>
      </c>
      <c r="AD1072">
        <v>0</v>
      </c>
      <c r="AE1072" s="2" t="s">
        <v>183</v>
      </c>
      <c r="AF1072" s="2" t="s">
        <v>185</v>
      </c>
      <c r="AG1072" s="2" t="s">
        <v>185</v>
      </c>
      <c r="AH1072" t="s">
        <v>85</v>
      </c>
      <c r="AI1072" t="s">
        <v>184</v>
      </c>
      <c r="AJ1072" s="1" t="s">
        <v>184</v>
      </c>
    </row>
    <row r="1073" spans="1:36" x14ac:dyDescent="0.3">
      <c r="A1073" s="3" t="s">
        <v>7</v>
      </c>
      <c r="B1073">
        <v>134839</v>
      </c>
      <c r="C1073">
        <v>1072</v>
      </c>
      <c r="D1073" t="s">
        <v>182</v>
      </c>
      <c r="E1073" s="2" t="s">
        <v>184</v>
      </c>
      <c r="F1073" s="2" t="s">
        <v>184</v>
      </c>
      <c r="G1073" s="2" t="s">
        <v>184</v>
      </c>
      <c r="H1073" s="3" t="s">
        <v>183</v>
      </c>
      <c r="I1073" s="2" t="s">
        <v>14</v>
      </c>
      <c r="J1073" s="2" t="s">
        <v>15</v>
      </c>
      <c r="K1073" s="8" t="s">
        <v>183</v>
      </c>
      <c r="L1073" s="2"/>
      <c r="M1073" s="2" t="s">
        <v>60</v>
      </c>
      <c r="N1073" t="s">
        <v>187</v>
      </c>
      <c r="O1073" s="2" t="s">
        <v>189</v>
      </c>
      <c r="P1073" s="128">
        <v>-0.35868353448693713</v>
      </c>
      <c r="Q1073" s="128" t="s">
        <v>203</v>
      </c>
      <c r="R1073" s="6" t="s">
        <v>183</v>
      </c>
      <c r="S1073" s="2" t="s">
        <v>184</v>
      </c>
      <c r="T1073" s="2" t="s">
        <v>184</v>
      </c>
      <c r="U1073">
        <v>57</v>
      </c>
      <c r="V1073">
        <v>22</v>
      </c>
      <c r="W1073">
        <v>5</v>
      </c>
      <c r="X1073" t="s">
        <v>184</v>
      </c>
      <c r="Y1073" s="2" t="s">
        <v>183</v>
      </c>
      <c r="Z1073" s="2" t="s">
        <v>184</v>
      </c>
      <c r="AA1073" s="2" t="s">
        <v>184</v>
      </c>
      <c r="AB1073">
        <v>4</v>
      </c>
      <c r="AC1073">
        <v>0</v>
      </c>
      <c r="AD1073">
        <v>0</v>
      </c>
      <c r="AE1073" s="2" t="s">
        <v>183</v>
      </c>
      <c r="AF1073" s="2" t="s">
        <v>185</v>
      </c>
      <c r="AG1073" s="2" t="s">
        <v>185</v>
      </c>
      <c r="AH1073" t="s">
        <v>87</v>
      </c>
      <c r="AI1073" s="8" t="s">
        <v>184</v>
      </c>
      <c r="AJ1073" s="1" t="s">
        <v>184</v>
      </c>
    </row>
    <row r="1074" spans="1:36" x14ac:dyDescent="0.3">
      <c r="A1074" s="3" t="s">
        <v>7</v>
      </c>
      <c r="B1074">
        <v>134846</v>
      </c>
      <c r="C1074">
        <v>1073</v>
      </c>
      <c r="D1074" t="s">
        <v>182</v>
      </c>
      <c r="E1074" s="2" t="s">
        <v>183</v>
      </c>
      <c r="F1074" s="2" t="s">
        <v>184</v>
      </c>
      <c r="G1074" s="2" t="s">
        <v>184</v>
      </c>
      <c r="H1074" s="3" t="s">
        <v>183</v>
      </c>
      <c r="I1074" s="2" t="s">
        <v>12</v>
      </c>
      <c r="J1074" s="2" t="s">
        <v>15</v>
      </c>
      <c r="K1074" s="8" t="s">
        <v>183</v>
      </c>
      <c r="L1074" s="2" t="s">
        <v>60</v>
      </c>
      <c r="M1074" s="2"/>
      <c r="N1074" t="s">
        <v>187</v>
      </c>
      <c r="O1074" s="3" t="s">
        <v>188</v>
      </c>
      <c r="P1074" s="130">
        <v>-0.34389584868582657</v>
      </c>
      <c r="Q1074" s="130" t="s">
        <v>203</v>
      </c>
      <c r="R1074" s="7" t="s">
        <v>183</v>
      </c>
      <c r="S1074" s="2" t="s">
        <v>184</v>
      </c>
      <c r="T1074" s="2" t="s">
        <v>184</v>
      </c>
      <c r="U1074">
        <v>0</v>
      </c>
      <c r="V1074">
        <v>0</v>
      </c>
      <c r="W1074">
        <v>23</v>
      </c>
      <c r="X1074" t="s">
        <v>184</v>
      </c>
      <c r="Y1074" s="2" t="s">
        <v>184</v>
      </c>
      <c r="Z1074" s="2" t="s">
        <v>183</v>
      </c>
      <c r="AA1074" s="2" t="s">
        <v>184</v>
      </c>
      <c r="AB1074">
        <v>10</v>
      </c>
      <c r="AC1074">
        <v>2</v>
      </c>
      <c r="AD1074">
        <v>0</v>
      </c>
      <c r="AE1074" s="2" t="s">
        <v>184</v>
      </c>
      <c r="AF1074" s="2" t="s">
        <v>183</v>
      </c>
      <c r="AG1074" s="2" t="s">
        <v>183</v>
      </c>
      <c r="AH1074" t="s">
        <v>88</v>
      </c>
      <c r="AI1074" t="s">
        <v>183</v>
      </c>
      <c r="AJ1074" s="1" t="s">
        <v>183</v>
      </c>
    </row>
    <row r="1075" spans="1:36" hidden="1" x14ac:dyDescent="0.3">
      <c r="A1075" s="3" t="s">
        <v>7</v>
      </c>
      <c r="B1075">
        <v>134897</v>
      </c>
      <c r="C1075">
        <v>1074</v>
      </c>
      <c r="D1075" t="s">
        <v>181</v>
      </c>
      <c r="E1075" s="2" t="s">
        <v>183</v>
      </c>
      <c r="F1075" s="2" t="s">
        <v>184</v>
      </c>
      <c r="G1075" s="2" t="s">
        <v>183</v>
      </c>
      <c r="H1075" s="3" t="s">
        <v>183</v>
      </c>
      <c r="I1075" s="2" t="s">
        <v>12</v>
      </c>
      <c r="J1075" s="2" t="s">
        <v>13</v>
      </c>
      <c r="K1075" s="8" t="s">
        <v>184</v>
      </c>
      <c r="L1075" s="2"/>
      <c r="M1075" s="2" t="s">
        <v>60</v>
      </c>
      <c r="N1075" t="s">
        <v>186</v>
      </c>
      <c r="O1075" s="3" t="s">
        <v>188</v>
      </c>
      <c r="P1075" s="130">
        <v>-0.80393765381460214</v>
      </c>
      <c r="Q1075" s="130" t="s">
        <v>201</v>
      </c>
      <c r="R1075" s="6" t="s">
        <v>183</v>
      </c>
      <c r="S1075" s="2" t="s">
        <v>184</v>
      </c>
      <c r="T1075" s="2" t="s">
        <v>184</v>
      </c>
      <c r="U1075">
        <v>2</v>
      </c>
      <c r="V1075">
        <v>0</v>
      </c>
      <c r="W1075">
        <v>0</v>
      </c>
      <c r="X1075" t="s">
        <v>183</v>
      </c>
      <c r="Y1075" s="2" t="s">
        <v>184</v>
      </c>
      <c r="Z1075" s="2" t="s">
        <v>184</v>
      </c>
      <c r="AA1075" s="2" t="s">
        <v>184</v>
      </c>
      <c r="AB1075">
        <v>1</v>
      </c>
      <c r="AC1075">
        <v>0</v>
      </c>
      <c r="AD1075">
        <v>0</v>
      </c>
      <c r="AE1075" s="2" t="s">
        <v>184</v>
      </c>
      <c r="AF1075" s="2" t="s">
        <v>183</v>
      </c>
      <c r="AG1075" s="2" t="s">
        <v>184</v>
      </c>
      <c r="AH1075" t="s">
        <v>90</v>
      </c>
      <c r="AI1075" s="8" t="s">
        <v>183</v>
      </c>
      <c r="AJ1075" s="1" t="s">
        <v>184</v>
      </c>
    </row>
    <row r="1076" spans="1:36" x14ac:dyDescent="0.3">
      <c r="A1076" s="3" t="s">
        <v>7</v>
      </c>
      <c r="B1076">
        <v>134943</v>
      </c>
      <c r="C1076">
        <v>1075</v>
      </c>
      <c r="D1076" t="s">
        <v>181</v>
      </c>
      <c r="E1076" s="2" t="s">
        <v>184</v>
      </c>
      <c r="F1076" s="2" t="s">
        <v>184</v>
      </c>
      <c r="G1076" s="2" t="s">
        <v>184</v>
      </c>
      <c r="H1076" s="3" t="s">
        <v>183</v>
      </c>
      <c r="I1076" s="2" t="s">
        <v>12</v>
      </c>
      <c r="J1076" s="2" t="s">
        <v>15</v>
      </c>
      <c r="K1076" s="8" t="s">
        <v>183</v>
      </c>
      <c r="L1076" s="2"/>
      <c r="M1076" s="2" t="s">
        <v>60</v>
      </c>
      <c r="N1076" t="s">
        <v>187</v>
      </c>
      <c r="O1076" s="2" t="s">
        <v>188</v>
      </c>
      <c r="P1076" s="128">
        <v>-0.43579608797000102</v>
      </c>
      <c r="Q1076" s="128" t="s">
        <v>203</v>
      </c>
      <c r="R1076" s="7" t="s">
        <v>185</v>
      </c>
      <c r="S1076" s="2" t="s">
        <v>184</v>
      </c>
      <c r="T1076" s="2" t="s">
        <v>184</v>
      </c>
      <c r="U1076">
        <v>18</v>
      </c>
      <c r="V1076">
        <v>9</v>
      </c>
      <c r="W1076">
        <v>16</v>
      </c>
      <c r="X1076" t="s">
        <v>184</v>
      </c>
      <c r="Y1076" s="2" t="s">
        <v>184</v>
      </c>
      <c r="Z1076" s="2" t="s">
        <v>184</v>
      </c>
      <c r="AA1076" s="2" t="s">
        <v>184</v>
      </c>
      <c r="AB1076">
        <v>6</v>
      </c>
      <c r="AC1076">
        <v>1</v>
      </c>
      <c r="AD1076">
        <v>0</v>
      </c>
      <c r="AE1076" s="2" t="s">
        <v>184</v>
      </c>
      <c r="AF1076" s="2" t="s">
        <v>184</v>
      </c>
      <c r="AG1076" s="2" t="s">
        <v>184</v>
      </c>
      <c r="AH1076" t="s">
        <v>88</v>
      </c>
      <c r="AI1076" s="8" t="s">
        <v>183</v>
      </c>
      <c r="AJ1076" s="1" t="s">
        <v>184</v>
      </c>
    </row>
    <row r="1077" spans="1:36" hidden="1" x14ac:dyDescent="0.3">
      <c r="A1077" s="3" t="s">
        <v>7</v>
      </c>
      <c r="B1077">
        <v>134970</v>
      </c>
      <c r="C1077">
        <v>1076</v>
      </c>
      <c r="D1077" t="s">
        <v>181</v>
      </c>
      <c r="E1077" s="2" t="s">
        <v>184</v>
      </c>
      <c r="F1077" s="2" t="s">
        <v>184</v>
      </c>
      <c r="G1077" s="2" t="s">
        <v>184</v>
      </c>
      <c r="H1077" s="3" t="s">
        <v>183</v>
      </c>
      <c r="I1077" s="2" t="s">
        <v>12</v>
      </c>
      <c r="J1077" s="2" t="s">
        <v>13</v>
      </c>
      <c r="K1077" s="8" t="s">
        <v>183</v>
      </c>
      <c r="L1077" s="2"/>
      <c r="M1077" s="2" t="s">
        <v>60</v>
      </c>
      <c r="N1077" t="s">
        <v>187</v>
      </c>
      <c r="O1077" s="2" t="s">
        <v>188</v>
      </c>
      <c r="P1077" s="128">
        <v>-1.6395143716924354</v>
      </c>
      <c r="Q1077" s="128" t="s">
        <v>201</v>
      </c>
      <c r="R1077" s="6" t="s">
        <v>183</v>
      </c>
      <c r="S1077" s="2" t="s">
        <v>184</v>
      </c>
      <c r="T1077" s="2" t="s">
        <v>184</v>
      </c>
      <c r="U1077">
        <v>36</v>
      </c>
      <c r="V1077">
        <v>30</v>
      </c>
      <c r="W1077">
        <v>19</v>
      </c>
      <c r="X1077" t="s">
        <v>183</v>
      </c>
      <c r="Y1077" s="2" t="s">
        <v>184</v>
      </c>
      <c r="Z1077" s="2" t="s">
        <v>184</v>
      </c>
      <c r="AA1077" s="2" t="s">
        <v>183</v>
      </c>
      <c r="AB1077">
        <v>8</v>
      </c>
      <c r="AC1077">
        <v>4</v>
      </c>
      <c r="AD1077">
        <v>4</v>
      </c>
      <c r="AE1077" s="2" t="s">
        <v>183</v>
      </c>
      <c r="AF1077" s="2" t="s">
        <v>183</v>
      </c>
      <c r="AG1077" s="2" t="s">
        <v>185</v>
      </c>
      <c r="AH1077" t="s">
        <v>88</v>
      </c>
      <c r="AI1077" s="8" t="s">
        <v>184</v>
      </c>
      <c r="AJ1077" s="1" t="s">
        <v>184</v>
      </c>
    </row>
    <row r="1078" spans="1:36" x14ac:dyDescent="0.3">
      <c r="A1078" s="3" t="s">
        <v>7</v>
      </c>
      <c r="B1078">
        <v>134971</v>
      </c>
      <c r="C1078">
        <v>1077</v>
      </c>
      <c r="D1078" t="s">
        <v>181</v>
      </c>
      <c r="E1078" s="2" t="s">
        <v>184</v>
      </c>
      <c r="F1078" s="2" t="s">
        <v>184</v>
      </c>
      <c r="G1078" s="2" t="s">
        <v>184</v>
      </c>
      <c r="H1078" s="3" t="s">
        <v>183</v>
      </c>
      <c r="I1078" s="2" t="s">
        <v>17</v>
      </c>
      <c r="J1078" s="2" t="s">
        <v>13</v>
      </c>
      <c r="K1078" s="8" t="s">
        <v>183</v>
      </c>
      <c r="L1078" s="2"/>
      <c r="M1078" s="2" t="s">
        <v>60</v>
      </c>
      <c r="N1078" t="s">
        <v>186</v>
      </c>
      <c r="O1078" s="3" t="s">
        <v>188</v>
      </c>
      <c r="P1078" s="130">
        <v>-0.16120620169740649</v>
      </c>
      <c r="Q1078" s="130" t="s">
        <v>203</v>
      </c>
      <c r="R1078" s="7" t="s">
        <v>184</v>
      </c>
      <c r="S1078" s="2" t="s">
        <v>184</v>
      </c>
      <c r="T1078" s="2" t="s">
        <v>184</v>
      </c>
      <c r="U1078">
        <v>42</v>
      </c>
      <c r="V1078">
        <v>17</v>
      </c>
      <c r="W1078">
        <v>6</v>
      </c>
      <c r="X1078" t="s">
        <v>183</v>
      </c>
      <c r="Y1078" s="2" t="s">
        <v>183</v>
      </c>
      <c r="Z1078" s="2" t="s">
        <v>184</v>
      </c>
      <c r="AA1078" s="2" t="s">
        <v>184</v>
      </c>
      <c r="AB1078">
        <v>7</v>
      </c>
      <c r="AC1078">
        <v>1</v>
      </c>
      <c r="AD1078">
        <v>0</v>
      </c>
      <c r="AE1078" s="2" t="s">
        <v>184</v>
      </c>
      <c r="AF1078" s="2" t="s">
        <v>184</v>
      </c>
      <c r="AG1078" s="2" t="s">
        <v>184</v>
      </c>
      <c r="AH1078" t="s">
        <v>88</v>
      </c>
      <c r="AI1078" s="8" t="s">
        <v>183</v>
      </c>
      <c r="AJ1078" s="1" t="s">
        <v>184</v>
      </c>
    </row>
    <row r="1079" spans="1:36" x14ac:dyDescent="0.3">
      <c r="A1079" s="3" t="s">
        <v>7</v>
      </c>
      <c r="B1079">
        <v>135001</v>
      </c>
      <c r="C1079">
        <v>1078</v>
      </c>
      <c r="D1079" t="s">
        <v>181</v>
      </c>
      <c r="E1079" s="2" t="s">
        <v>183</v>
      </c>
      <c r="F1079" s="2" t="s">
        <v>184</v>
      </c>
      <c r="G1079" s="2" t="s">
        <v>184</v>
      </c>
      <c r="H1079" s="3" t="s">
        <v>183</v>
      </c>
      <c r="I1079" s="2" t="s">
        <v>13</v>
      </c>
      <c r="J1079" s="2" t="s">
        <v>15</v>
      </c>
      <c r="K1079" s="8" t="s">
        <v>183</v>
      </c>
      <c r="L1079" s="2" t="s">
        <v>60</v>
      </c>
      <c r="M1079" s="2"/>
      <c r="N1079" t="s">
        <v>187</v>
      </c>
      <c r="O1079" s="3" t="s">
        <v>188</v>
      </c>
      <c r="P1079" s="130">
        <v>-0.6097560975609756</v>
      </c>
      <c r="Q1079" s="130" t="s">
        <v>203</v>
      </c>
      <c r="R1079" s="7" t="s">
        <v>185</v>
      </c>
      <c r="S1079" s="2" t="s">
        <v>184</v>
      </c>
      <c r="T1079" s="2" t="s">
        <v>183</v>
      </c>
      <c r="U1079">
        <v>0</v>
      </c>
      <c r="V1079">
        <v>0</v>
      </c>
      <c r="W1079">
        <v>1</v>
      </c>
      <c r="X1079" t="s">
        <v>184</v>
      </c>
      <c r="Y1079" s="2" t="s">
        <v>184</v>
      </c>
      <c r="Z1079" s="2" t="s">
        <v>184</v>
      </c>
      <c r="AA1079" s="2" t="s">
        <v>184</v>
      </c>
      <c r="AB1079">
        <v>0</v>
      </c>
      <c r="AC1079">
        <v>0</v>
      </c>
      <c r="AD1079">
        <v>0</v>
      </c>
      <c r="AE1079" s="2" t="s">
        <v>184</v>
      </c>
      <c r="AF1079" s="2" t="s">
        <v>184</v>
      </c>
      <c r="AG1079" s="2" t="s">
        <v>184</v>
      </c>
      <c r="AH1079" t="s">
        <v>88</v>
      </c>
      <c r="AI1079" t="s">
        <v>183</v>
      </c>
      <c r="AJ1079" s="1" t="s">
        <v>184</v>
      </c>
    </row>
    <row r="1080" spans="1:36" x14ac:dyDescent="0.3">
      <c r="A1080" s="3" t="s">
        <v>7</v>
      </c>
      <c r="B1080">
        <v>135019</v>
      </c>
      <c r="C1080">
        <v>1079</v>
      </c>
      <c r="D1080" t="s">
        <v>181</v>
      </c>
      <c r="E1080" s="2" t="s">
        <v>184</v>
      </c>
      <c r="F1080" s="2" t="s">
        <v>184</v>
      </c>
      <c r="G1080" s="2" t="s">
        <v>183</v>
      </c>
      <c r="H1080" s="3" t="s">
        <v>184</v>
      </c>
      <c r="I1080" s="2" t="s">
        <v>17</v>
      </c>
      <c r="J1080" s="2" t="s">
        <v>15</v>
      </c>
      <c r="K1080" s="8" t="s">
        <v>184</v>
      </c>
      <c r="L1080" s="2"/>
      <c r="M1080" s="2" t="s">
        <v>60</v>
      </c>
      <c r="N1080" t="s">
        <v>186</v>
      </c>
      <c r="O1080" s="3" t="s">
        <v>188</v>
      </c>
      <c r="P1080" s="130">
        <v>-0.52791473678968071</v>
      </c>
      <c r="Q1080" s="130" t="s">
        <v>203</v>
      </c>
      <c r="R1080" s="6" t="s">
        <v>183</v>
      </c>
      <c r="S1080" s="2" t="s">
        <v>184</v>
      </c>
      <c r="T1080" s="2" t="s">
        <v>184</v>
      </c>
      <c r="U1080">
        <v>18</v>
      </c>
      <c r="V1080">
        <v>36</v>
      </c>
      <c r="W1080">
        <v>21</v>
      </c>
      <c r="X1080" t="s">
        <v>184</v>
      </c>
      <c r="Y1080" s="2" t="s">
        <v>183</v>
      </c>
      <c r="Z1080" s="2" t="s">
        <v>184</v>
      </c>
      <c r="AA1080" s="2" t="s">
        <v>184</v>
      </c>
      <c r="AB1080">
        <v>16</v>
      </c>
      <c r="AC1080">
        <v>9</v>
      </c>
      <c r="AD1080">
        <v>3</v>
      </c>
      <c r="AE1080" s="2" t="s">
        <v>184</v>
      </c>
      <c r="AF1080" s="2" t="s">
        <v>185</v>
      </c>
      <c r="AG1080" s="2" t="s">
        <v>185</v>
      </c>
      <c r="AH1080" t="s">
        <v>87</v>
      </c>
      <c r="AI1080" s="8" t="s">
        <v>184</v>
      </c>
      <c r="AJ1080" s="9" t="s">
        <v>184</v>
      </c>
    </row>
    <row r="1081" spans="1:36" x14ac:dyDescent="0.3">
      <c r="A1081" s="3" t="s">
        <v>7</v>
      </c>
      <c r="B1081">
        <v>135045</v>
      </c>
      <c r="C1081">
        <v>1080</v>
      </c>
      <c r="D1081" t="s">
        <v>181</v>
      </c>
      <c r="E1081" s="2" t="s">
        <v>184</v>
      </c>
      <c r="F1081" s="2" t="s">
        <v>184</v>
      </c>
      <c r="G1081" s="2" t="s">
        <v>184</v>
      </c>
      <c r="H1081" s="3" t="s">
        <v>183</v>
      </c>
      <c r="I1081" s="2" t="s">
        <v>15</v>
      </c>
      <c r="J1081" s="2" t="s">
        <v>15</v>
      </c>
      <c r="K1081" s="8" t="s">
        <v>183</v>
      </c>
      <c r="L1081" s="2" t="s">
        <v>162</v>
      </c>
      <c r="M1081" s="2" t="s">
        <v>60</v>
      </c>
      <c r="N1081" t="s">
        <v>186</v>
      </c>
      <c r="O1081" s="2" t="s">
        <v>188</v>
      </c>
      <c r="P1081" s="128">
        <v>-2.5349238738031707</v>
      </c>
      <c r="Q1081" s="128" t="s">
        <v>203</v>
      </c>
      <c r="R1081" s="7" t="s">
        <v>184</v>
      </c>
      <c r="S1081" s="2" t="s">
        <v>183</v>
      </c>
      <c r="T1081" s="2" t="s">
        <v>184</v>
      </c>
      <c r="U1081">
        <v>33</v>
      </c>
      <c r="V1081">
        <v>15</v>
      </c>
      <c r="W1081">
        <v>15</v>
      </c>
      <c r="X1081" t="s">
        <v>184</v>
      </c>
      <c r="Y1081" s="2" t="s">
        <v>183</v>
      </c>
      <c r="Z1081" s="2" t="s">
        <v>184</v>
      </c>
      <c r="AA1081" s="2" t="s">
        <v>183</v>
      </c>
      <c r="AB1081">
        <v>7</v>
      </c>
      <c r="AC1081">
        <v>6</v>
      </c>
      <c r="AD1081">
        <v>0</v>
      </c>
      <c r="AE1081" s="2" t="s">
        <v>183</v>
      </c>
      <c r="AF1081" s="2" t="s">
        <v>184</v>
      </c>
      <c r="AG1081" s="2" t="s">
        <v>185</v>
      </c>
      <c r="AH1081" t="s">
        <v>88</v>
      </c>
      <c r="AI1081" s="8" t="s">
        <v>184</v>
      </c>
      <c r="AJ1081" s="1" t="s">
        <v>184</v>
      </c>
    </row>
    <row r="1082" spans="1:36" x14ac:dyDescent="0.3">
      <c r="A1082" s="3" t="s">
        <v>7</v>
      </c>
      <c r="B1082">
        <v>135048</v>
      </c>
      <c r="C1082">
        <v>1081</v>
      </c>
      <c r="D1082" t="s">
        <v>182</v>
      </c>
      <c r="E1082" s="2" t="s">
        <v>183</v>
      </c>
      <c r="F1082" s="2" t="s">
        <v>184</v>
      </c>
      <c r="G1082" s="2" t="s">
        <v>184</v>
      </c>
      <c r="H1082" s="3" t="s">
        <v>183</v>
      </c>
      <c r="I1082" s="2" t="s">
        <v>13</v>
      </c>
      <c r="J1082" s="2" t="s">
        <v>15</v>
      </c>
      <c r="K1082" s="8" t="s">
        <v>183</v>
      </c>
      <c r="L1082" s="2" t="s">
        <v>162</v>
      </c>
      <c r="M1082" s="2" t="s">
        <v>60</v>
      </c>
      <c r="N1082" t="s">
        <v>186</v>
      </c>
      <c r="O1082" s="2" t="s">
        <v>188</v>
      </c>
      <c r="P1082" s="128">
        <v>-2.8096060273112542</v>
      </c>
      <c r="Q1082" s="128" t="s">
        <v>203</v>
      </c>
      <c r="R1082" s="7" t="s">
        <v>184</v>
      </c>
      <c r="S1082" s="2" t="s">
        <v>184</v>
      </c>
      <c r="T1082" s="2" t="s">
        <v>183</v>
      </c>
      <c r="U1082">
        <v>66</v>
      </c>
      <c r="V1082">
        <v>14</v>
      </c>
      <c r="W1082">
        <v>35</v>
      </c>
      <c r="X1082" t="s">
        <v>184</v>
      </c>
      <c r="Y1082" s="2" t="s">
        <v>184</v>
      </c>
      <c r="Z1082" s="2" t="s">
        <v>184</v>
      </c>
      <c r="AA1082" s="2" t="s">
        <v>184</v>
      </c>
      <c r="AB1082">
        <v>13</v>
      </c>
      <c r="AC1082">
        <v>10</v>
      </c>
      <c r="AD1082">
        <v>2</v>
      </c>
      <c r="AE1082" s="2" t="s">
        <v>184</v>
      </c>
      <c r="AF1082" s="2" t="s">
        <v>184</v>
      </c>
      <c r="AG1082" s="2" t="s">
        <v>183</v>
      </c>
      <c r="AH1082" t="s">
        <v>88</v>
      </c>
      <c r="AI1082" s="8" t="s">
        <v>183</v>
      </c>
      <c r="AJ1082" s="1" t="s">
        <v>184</v>
      </c>
    </row>
    <row r="1083" spans="1:36" x14ac:dyDescent="0.3">
      <c r="A1083" s="3" t="s">
        <v>7</v>
      </c>
      <c r="B1083">
        <v>135056</v>
      </c>
      <c r="C1083">
        <v>1082</v>
      </c>
      <c r="D1083" t="s">
        <v>182</v>
      </c>
      <c r="E1083" s="2" t="s">
        <v>184</v>
      </c>
      <c r="F1083" s="2" t="s">
        <v>184</v>
      </c>
      <c r="G1083" s="2" t="s">
        <v>184</v>
      </c>
      <c r="H1083" s="3" t="s">
        <v>183</v>
      </c>
      <c r="I1083" s="2" t="s">
        <v>16</v>
      </c>
      <c r="J1083" s="2" t="s">
        <v>12</v>
      </c>
      <c r="K1083" s="8" t="s">
        <v>183</v>
      </c>
      <c r="L1083" s="2"/>
      <c r="M1083" s="2" t="s">
        <v>61</v>
      </c>
      <c r="N1083" t="s">
        <v>187</v>
      </c>
      <c r="O1083" s="3" t="s">
        <v>188</v>
      </c>
      <c r="P1083" s="130">
        <v>-0.12435049074032951</v>
      </c>
      <c r="Q1083" s="130" t="s">
        <v>203</v>
      </c>
      <c r="R1083" s="7" t="s">
        <v>183</v>
      </c>
      <c r="S1083" s="2" t="s">
        <v>183</v>
      </c>
      <c r="T1083" s="2" t="s">
        <v>183</v>
      </c>
      <c r="U1083">
        <v>21</v>
      </c>
      <c r="V1083">
        <v>37</v>
      </c>
      <c r="W1083">
        <v>1</v>
      </c>
      <c r="X1083" t="s">
        <v>184</v>
      </c>
      <c r="Y1083" s="2" t="s">
        <v>184</v>
      </c>
      <c r="Z1083" s="2" t="s">
        <v>184</v>
      </c>
      <c r="AA1083" s="2" t="s">
        <v>183</v>
      </c>
      <c r="AB1083">
        <v>0</v>
      </c>
      <c r="AC1083">
        <v>0</v>
      </c>
      <c r="AD1083">
        <v>0</v>
      </c>
      <c r="AE1083" s="2" t="s">
        <v>183</v>
      </c>
      <c r="AF1083" s="2" t="s">
        <v>185</v>
      </c>
      <c r="AG1083" s="2" t="s">
        <v>185</v>
      </c>
      <c r="AH1083" t="s">
        <v>85</v>
      </c>
      <c r="AI1083" s="8" t="s">
        <v>184</v>
      </c>
      <c r="AJ1083" s="9" t="s">
        <v>184</v>
      </c>
    </row>
    <row r="1084" spans="1:36" x14ac:dyDescent="0.3">
      <c r="A1084" s="3" t="s">
        <v>7</v>
      </c>
      <c r="B1084">
        <v>135156</v>
      </c>
      <c r="C1084">
        <v>1083</v>
      </c>
      <c r="D1084" t="s">
        <v>182</v>
      </c>
      <c r="E1084" s="2" t="s">
        <v>184</v>
      </c>
      <c r="F1084" s="2" t="s">
        <v>184</v>
      </c>
      <c r="G1084" s="2" t="s">
        <v>184</v>
      </c>
      <c r="H1084" s="3" t="s">
        <v>183</v>
      </c>
      <c r="I1084" s="2" t="s">
        <v>15</v>
      </c>
      <c r="J1084" s="2" t="s">
        <v>17</v>
      </c>
      <c r="K1084" s="8" t="s">
        <v>183</v>
      </c>
      <c r="L1084" s="2"/>
      <c r="M1084" s="2" t="s">
        <v>60</v>
      </c>
      <c r="N1084" t="s">
        <v>186</v>
      </c>
      <c r="O1084" s="3" t="s">
        <v>189</v>
      </c>
      <c r="P1084" s="130">
        <v>0.75383553644423207</v>
      </c>
      <c r="Q1084" s="130" t="s">
        <v>203</v>
      </c>
      <c r="R1084" s="7" t="s">
        <v>185</v>
      </c>
      <c r="S1084" s="2" t="s">
        <v>184</v>
      </c>
      <c r="T1084" s="2" t="s">
        <v>184</v>
      </c>
      <c r="U1084">
        <v>58</v>
      </c>
      <c r="V1084">
        <v>8</v>
      </c>
      <c r="W1084">
        <v>5</v>
      </c>
      <c r="X1084" t="s">
        <v>184</v>
      </c>
      <c r="Y1084" s="2" t="s">
        <v>184</v>
      </c>
      <c r="Z1084" s="2" t="s">
        <v>184</v>
      </c>
      <c r="AA1084" s="2" t="s">
        <v>184</v>
      </c>
      <c r="AB1084">
        <v>6</v>
      </c>
      <c r="AC1084">
        <v>1</v>
      </c>
      <c r="AD1084">
        <v>0</v>
      </c>
      <c r="AE1084" s="2" t="s">
        <v>184</v>
      </c>
      <c r="AF1084" s="2" t="s">
        <v>184</v>
      </c>
      <c r="AG1084" s="2" t="s">
        <v>184</v>
      </c>
      <c r="AH1084" t="s">
        <v>88</v>
      </c>
      <c r="AI1084" s="8" t="s">
        <v>183</v>
      </c>
      <c r="AJ1084" s="1" t="s">
        <v>184</v>
      </c>
    </row>
    <row r="1085" spans="1:36" x14ac:dyDescent="0.3">
      <c r="A1085" s="3" t="s">
        <v>7</v>
      </c>
      <c r="B1085">
        <v>135165</v>
      </c>
      <c r="C1085">
        <v>1084</v>
      </c>
      <c r="D1085" t="s">
        <v>181</v>
      </c>
      <c r="E1085" s="2" t="s">
        <v>184</v>
      </c>
      <c r="F1085" s="2" t="s">
        <v>184</v>
      </c>
      <c r="G1085" s="2" t="s">
        <v>183</v>
      </c>
      <c r="H1085" s="3" t="s">
        <v>183</v>
      </c>
      <c r="I1085" s="2" t="s">
        <v>16</v>
      </c>
      <c r="J1085" s="2" t="s">
        <v>14</v>
      </c>
      <c r="K1085" s="8" t="s">
        <v>183</v>
      </c>
      <c r="L1085" s="2" t="s">
        <v>162</v>
      </c>
      <c r="M1085" s="2" t="s">
        <v>60</v>
      </c>
      <c r="N1085" t="s">
        <v>187</v>
      </c>
      <c r="O1085" s="2" t="s">
        <v>189</v>
      </c>
      <c r="P1085" s="128">
        <v>-3.8147731805490075</v>
      </c>
      <c r="Q1085" s="128" t="s">
        <v>203</v>
      </c>
      <c r="R1085" s="6" t="s">
        <v>183</v>
      </c>
      <c r="S1085" s="2" t="s">
        <v>183</v>
      </c>
      <c r="T1085" s="2" t="s">
        <v>184</v>
      </c>
      <c r="U1085">
        <v>31</v>
      </c>
      <c r="V1085">
        <v>0</v>
      </c>
      <c r="W1085">
        <v>3</v>
      </c>
      <c r="X1085" t="s">
        <v>183</v>
      </c>
      <c r="Y1085" s="2" t="s">
        <v>183</v>
      </c>
      <c r="Z1085" s="2" t="s">
        <v>184</v>
      </c>
      <c r="AA1085" s="2" t="s">
        <v>184</v>
      </c>
      <c r="AB1085">
        <v>10</v>
      </c>
      <c r="AC1085">
        <v>1</v>
      </c>
      <c r="AD1085">
        <v>0</v>
      </c>
      <c r="AE1085" s="2" t="s">
        <v>183</v>
      </c>
      <c r="AF1085" s="2" t="s">
        <v>185</v>
      </c>
      <c r="AG1085" s="2" t="s">
        <v>185</v>
      </c>
      <c r="AH1085" t="s">
        <v>87</v>
      </c>
      <c r="AI1085" s="8" t="s">
        <v>184</v>
      </c>
      <c r="AJ1085" s="1" t="s">
        <v>184</v>
      </c>
    </row>
    <row r="1086" spans="1:36" x14ac:dyDescent="0.3">
      <c r="A1086" s="3" t="s">
        <v>7</v>
      </c>
      <c r="B1086">
        <v>135195</v>
      </c>
      <c r="C1086">
        <v>1085</v>
      </c>
      <c r="D1086" t="s">
        <v>181</v>
      </c>
      <c r="E1086" s="2" t="s">
        <v>184</v>
      </c>
      <c r="F1086" s="2" t="s">
        <v>184</v>
      </c>
      <c r="G1086" s="2" t="s">
        <v>183</v>
      </c>
      <c r="H1086" s="3" t="s">
        <v>183</v>
      </c>
      <c r="I1086" s="2" t="s">
        <v>16</v>
      </c>
      <c r="J1086" s="2" t="s">
        <v>17</v>
      </c>
      <c r="K1086" s="8" t="s">
        <v>183</v>
      </c>
      <c r="L1086" s="2" t="s">
        <v>162</v>
      </c>
      <c r="M1086" s="2" t="s">
        <v>60</v>
      </c>
      <c r="N1086" t="s">
        <v>187</v>
      </c>
      <c r="O1086" s="2" t="s">
        <v>189</v>
      </c>
      <c r="P1086" s="128">
        <v>-2.1134277378495696</v>
      </c>
      <c r="Q1086" s="128" t="s">
        <v>203</v>
      </c>
      <c r="R1086" s="6" t="s">
        <v>183</v>
      </c>
      <c r="S1086" s="2" t="s">
        <v>184</v>
      </c>
      <c r="T1086" s="2" t="s">
        <v>183</v>
      </c>
      <c r="U1086">
        <v>18</v>
      </c>
      <c r="V1086">
        <v>11</v>
      </c>
      <c r="W1086">
        <v>0</v>
      </c>
      <c r="X1086" t="s">
        <v>183</v>
      </c>
      <c r="Y1086" s="2" t="s">
        <v>184</v>
      </c>
      <c r="Z1086" s="2" t="s">
        <v>184</v>
      </c>
      <c r="AA1086" s="2" t="s">
        <v>184</v>
      </c>
      <c r="AB1086">
        <v>2</v>
      </c>
      <c r="AC1086">
        <v>0</v>
      </c>
      <c r="AD1086">
        <v>0</v>
      </c>
      <c r="AE1086" s="2" t="s">
        <v>184</v>
      </c>
      <c r="AF1086" s="2" t="s">
        <v>185</v>
      </c>
      <c r="AG1086" s="2" t="s">
        <v>185</v>
      </c>
      <c r="AH1086" t="s">
        <v>87</v>
      </c>
      <c r="AI1086" s="8" t="s">
        <v>184</v>
      </c>
      <c r="AJ1086" s="1" t="s">
        <v>184</v>
      </c>
    </row>
    <row r="1087" spans="1:36" x14ac:dyDescent="0.3">
      <c r="A1087" s="3" t="s">
        <v>7</v>
      </c>
      <c r="B1087">
        <v>135196</v>
      </c>
      <c r="C1087">
        <v>1086</v>
      </c>
      <c r="D1087" t="s">
        <v>182</v>
      </c>
      <c r="E1087" s="2" t="s">
        <v>184</v>
      </c>
      <c r="F1087" s="2" t="s">
        <v>184</v>
      </c>
      <c r="G1087" s="2" t="s">
        <v>184</v>
      </c>
      <c r="H1087" s="3" t="s">
        <v>183</v>
      </c>
      <c r="I1087" s="2" t="s">
        <v>12</v>
      </c>
      <c r="J1087" s="2" t="s">
        <v>17</v>
      </c>
      <c r="K1087" s="8" t="s">
        <v>183</v>
      </c>
      <c r="L1087" s="2"/>
      <c r="M1087" s="2" t="s">
        <v>61</v>
      </c>
      <c r="N1087" t="s">
        <v>187</v>
      </c>
      <c r="O1087" s="2" t="s">
        <v>188</v>
      </c>
      <c r="P1087" s="128">
        <v>-1.4997727617027723</v>
      </c>
      <c r="Q1087" s="128" t="s">
        <v>203</v>
      </c>
      <c r="R1087" s="7" t="s">
        <v>183</v>
      </c>
      <c r="S1087" s="2" t="s">
        <v>184</v>
      </c>
      <c r="T1087" s="2" t="s">
        <v>184</v>
      </c>
      <c r="U1087">
        <v>34</v>
      </c>
      <c r="V1087">
        <v>0</v>
      </c>
      <c r="W1087">
        <v>4</v>
      </c>
      <c r="X1087" t="s">
        <v>184</v>
      </c>
      <c r="Y1087" s="2" t="s">
        <v>184</v>
      </c>
      <c r="Z1087" s="2" t="s">
        <v>184</v>
      </c>
      <c r="AA1087" s="2" t="s">
        <v>184</v>
      </c>
      <c r="AB1087">
        <v>5</v>
      </c>
      <c r="AC1087">
        <v>2</v>
      </c>
      <c r="AD1087">
        <v>0</v>
      </c>
      <c r="AE1087" s="2" t="s">
        <v>184</v>
      </c>
      <c r="AF1087" s="2" t="s">
        <v>185</v>
      </c>
      <c r="AG1087" s="2" t="s">
        <v>185</v>
      </c>
      <c r="AH1087" t="s">
        <v>87</v>
      </c>
      <c r="AI1087" s="8" t="s">
        <v>184</v>
      </c>
      <c r="AJ1087" s="1" t="s">
        <v>184</v>
      </c>
    </row>
    <row r="1088" spans="1:36" x14ac:dyDescent="0.3">
      <c r="A1088" s="3" t="s">
        <v>7</v>
      </c>
      <c r="B1088">
        <v>135199</v>
      </c>
      <c r="C1088">
        <v>1087</v>
      </c>
      <c r="D1088" t="s">
        <v>181</v>
      </c>
      <c r="E1088" s="2" t="s">
        <v>183</v>
      </c>
      <c r="F1088" s="2" t="s">
        <v>183</v>
      </c>
      <c r="G1088" s="2" t="s">
        <v>184</v>
      </c>
      <c r="H1088" s="3" t="s">
        <v>183</v>
      </c>
      <c r="I1088" s="2" t="s">
        <v>15</v>
      </c>
      <c r="J1088" s="2" t="s">
        <v>17</v>
      </c>
      <c r="K1088" s="8" t="s">
        <v>183</v>
      </c>
      <c r="L1088" s="2" t="s">
        <v>162</v>
      </c>
      <c r="M1088" s="2" t="s">
        <v>61</v>
      </c>
      <c r="N1088" t="s">
        <v>187</v>
      </c>
      <c r="O1088" s="2" t="s">
        <v>189</v>
      </c>
      <c r="P1088" s="128">
        <v>-3.0146947432207241</v>
      </c>
      <c r="Q1088" s="128" t="s">
        <v>203</v>
      </c>
      <c r="R1088" s="6" t="s">
        <v>183</v>
      </c>
      <c r="S1088" s="2" t="s">
        <v>183</v>
      </c>
      <c r="T1088" s="2" t="s">
        <v>184</v>
      </c>
      <c r="U1088">
        <v>37</v>
      </c>
      <c r="V1088">
        <v>0</v>
      </c>
      <c r="W1088">
        <v>4</v>
      </c>
      <c r="X1088" t="s">
        <v>183</v>
      </c>
      <c r="Y1088" s="2" t="s">
        <v>183</v>
      </c>
      <c r="Z1088" s="2" t="s">
        <v>183</v>
      </c>
      <c r="AA1088" s="2" t="s">
        <v>183</v>
      </c>
      <c r="AB1088">
        <v>6</v>
      </c>
      <c r="AC1088">
        <v>3</v>
      </c>
      <c r="AD1088">
        <v>0</v>
      </c>
      <c r="AE1088" s="2" t="s">
        <v>183</v>
      </c>
      <c r="AF1088" s="2" t="s">
        <v>184</v>
      </c>
      <c r="AG1088" s="2" t="s">
        <v>184</v>
      </c>
      <c r="AH1088" t="s">
        <v>88</v>
      </c>
      <c r="AI1088" s="8" t="s">
        <v>183</v>
      </c>
      <c r="AJ1088" s="1" t="s">
        <v>184</v>
      </c>
    </row>
    <row r="1089" spans="1:36" x14ac:dyDescent="0.3">
      <c r="A1089" s="3" t="s">
        <v>7</v>
      </c>
      <c r="B1089">
        <v>135223</v>
      </c>
      <c r="C1089">
        <v>1088</v>
      </c>
      <c r="D1089" t="s">
        <v>182</v>
      </c>
      <c r="E1089" s="2" t="s">
        <v>184</v>
      </c>
      <c r="F1089" s="2" t="s">
        <v>184</v>
      </c>
      <c r="G1089" s="2" t="s">
        <v>183</v>
      </c>
      <c r="H1089" s="3" t="s">
        <v>184</v>
      </c>
      <c r="I1089" s="2" t="s">
        <v>14</v>
      </c>
      <c r="J1089" s="2" t="s">
        <v>17</v>
      </c>
      <c r="K1089" s="8" t="s">
        <v>184</v>
      </c>
      <c r="L1089" s="2" t="s">
        <v>162</v>
      </c>
      <c r="M1089" s="2" t="s">
        <v>60</v>
      </c>
      <c r="N1089" t="s">
        <v>187</v>
      </c>
      <c r="O1089" s="2" t="s">
        <v>189</v>
      </c>
      <c r="P1089" s="128">
        <v>-2.1490073293958587</v>
      </c>
      <c r="Q1089" s="128" t="s">
        <v>203</v>
      </c>
      <c r="R1089" s="7" t="s">
        <v>183</v>
      </c>
      <c r="S1089" s="2" t="s">
        <v>183</v>
      </c>
      <c r="T1089" s="2" t="s">
        <v>183</v>
      </c>
      <c r="U1089">
        <v>24</v>
      </c>
      <c r="V1089">
        <v>11</v>
      </c>
      <c r="W1089">
        <v>0</v>
      </c>
      <c r="X1089" t="s">
        <v>184</v>
      </c>
      <c r="Y1089" s="2" t="s">
        <v>183</v>
      </c>
      <c r="Z1089" s="2" t="s">
        <v>184</v>
      </c>
      <c r="AA1089" s="2" t="s">
        <v>184</v>
      </c>
      <c r="AB1089">
        <v>0</v>
      </c>
      <c r="AC1089">
        <v>1</v>
      </c>
      <c r="AD1089">
        <v>1</v>
      </c>
      <c r="AE1089" s="2" t="s">
        <v>183</v>
      </c>
      <c r="AF1089" s="2" t="s">
        <v>185</v>
      </c>
      <c r="AG1089" s="2" t="s">
        <v>185</v>
      </c>
      <c r="AH1089" t="s">
        <v>88</v>
      </c>
      <c r="AI1089" s="8" t="s">
        <v>184</v>
      </c>
      <c r="AJ1089" s="1" t="s">
        <v>184</v>
      </c>
    </row>
    <row r="1090" spans="1:36" x14ac:dyDescent="0.3">
      <c r="A1090" s="2" t="s">
        <v>8</v>
      </c>
      <c r="B1090">
        <v>135246</v>
      </c>
      <c r="C1090">
        <v>1089</v>
      </c>
      <c r="D1090" t="s">
        <v>181</v>
      </c>
      <c r="E1090" s="2" t="s">
        <v>183</v>
      </c>
      <c r="F1090" s="2" t="s">
        <v>184</v>
      </c>
      <c r="G1090" s="2" t="s">
        <v>184</v>
      </c>
      <c r="H1090" s="2" t="s">
        <v>183</v>
      </c>
      <c r="I1090" s="2" t="s">
        <v>12</v>
      </c>
      <c r="J1090" s="2" t="s">
        <v>13</v>
      </c>
      <c r="K1090" s="8" t="s">
        <v>183</v>
      </c>
      <c r="L1090" s="2"/>
      <c r="M1090" s="2" t="s">
        <v>61</v>
      </c>
      <c r="N1090" t="s">
        <v>187</v>
      </c>
      <c r="O1090" s="3" t="s">
        <v>189</v>
      </c>
      <c r="P1090" s="130">
        <v>-1.5607580824972129</v>
      </c>
      <c r="Q1090" s="130" t="s">
        <v>203</v>
      </c>
      <c r="R1090" s="6" t="s">
        <v>183</v>
      </c>
      <c r="S1090" s="2" t="s">
        <v>184</v>
      </c>
      <c r="T1090" s="2" t="s">
        <v>184</v>
      </c>
      <c r="U1090">
        <v>0</v>
      </c>
      <c r="V1090">
        <v>0</v>
      </c>
      <c r="W1090">
        <v>0</v>
      </c>
      <c r="X1090" t="s">
        <v>183</v>
      </c>
      <c r="Y1090" s="2" t="s">
        <v>184</v>
      </c>
      <c r="Z1090" s="2" t="s">
        <v>183</v>
      </c>
      <c r="AA1090" s="2" t="s">
        <v>184</v>
      </c>
      <c r="AB1090">
        <v>1</v>
      </c>
      <c r="AC1090">
        <v>0</v>
      </c>
      <c r="AD1090">
        <v>0</v>
      </c>
      <c r="AE1090" s="2" t="s">
        <v>184</v>
      </c>
      <c r="AF1090" s="2" t="s">
        <v>184</v>
      </c>
      <c r="AG1090" s="2" t="s">
        <v>184</v>
      </c>
      <c r="AH1090" t="s">
        <v>90</v>
      </c>
      <c r="AI1090" s="8" t="s">
        <v>183</v>
      </c>
      <c r="AJ1090" s="1" t="s">
        <v>184</v>
      </c>
    </row>
    <row r="1091" spans="1:36" x14ac:dyDescent="0.3">
      <c r="A1091" s="3" t="s">
        <v>7</v>
      </c>
      <c r="B1091">
        <v>135256</v>
      </c>
      <c r="C1091">
        <v>1090</v>
      </c>
      <c r="D1091" t="s">
        <v>181</v>
      </c>
      <c r="E1091" s="2" t="s">
        <v>183</v>
      </c>
      <c r="F1091" s="2" t="s">
        <v>183</v>
      </c>
      <c r="G1091" s="2" t="s">
        <v>183</v>
      </c>
      <c r="H1091" s="3" t="s">
        <v>184</v>
      </c>
      <c r="I1091" s="2" t="s">
        <v>16</v>
      </c>
      <c r="J1091" s="2" t="s">
        <v>12</v>
      </c>
      <c r="K1091" s="8" t="s">
        <v>183</v>
      </c>
      <c r="L1091" s="2" t="s">
        <v>60</v>
      </c>
      <c r="M1091" s="2"/>
      <c r="N1091" t="s">
        <v>186</v>
      </c>
      <c r="O1091" s="2" t="s">
        <v>188</v>
      </c>
      <c r="P1091" s="128">
        <v>-0.99825605869264522</v>
      </c>
      <c r="Q1091" s="128" t="s">
        <v>203</v>
      </c>
      <c r="R1091" s="7" t="s">
        <v>183</v>
      </c>
      <c r="S1091" s="2" t="s">
        <v>183</v>
      </c>
      <c r="T1091" s="2" t="s">
        <v>183</v>
      </c>
      <c r="U1091">
        <v>0</v>
      </c>
      <c r="V1091">
        <v>0</v>
      </c>
      <c r="W1091">
        <v>0</v>
      </c>
      <c r="X1091" t="s">
        <v>184</v>
      </c>
      <c r="Y1091" s="2" t="s">
        <v>184</v>
      </c>
      <c r="Z1091" s="2" t="s">
        <v>183</v>
      </c>
      <c r="AA1091" s="2" t="s">
        <v>183</v>
      </c>
      <c r="AB1091">
        <v>0</v>
      </c>
      <c r="AC1091">
        <v>0</v>
      </c>
      <c r="AD1091">
        <v>0</v>
      </c>
      <c r="AE1091" s="2" t="s">
        <v>183</v>
      </c>
      <c r="AF1091" s="2" t="s">
        <v>184</v>
      </c>
      <c r="AG1091" s="2" t="s">
        <v>185</v>
      </c>
      <c r="AH1091" t="s">
        <v>88</v>
      </c>
      <c r="AI1091" t="s">
        <v>183</v>
      </c>
      <c r="AJ1091" s="1" t="s">
        <v>183</v>
      </c>
    </row>
    <row r="1092" spans="1:36" x14ac:dyDescent="0.3">
      <c r="A1092" s="2" t="s">
        <v>8</v>
      </c>
      <c r="B1092">
        <v>135446</v>
      </c>
      <c r="C1092">
        <v>1091</v>
      </c>
      <c r="D1092" t="s">
        <v>181</v>
      </c>
      <c r="E1092" s="2" t="s">
        <v>183</v>
      </c>
      <c r="F1092" s="2" t="s">
        <v>184</v>
      </c>
      <c r="G1092" s="2" t="s">
        <v>184</v>
      </c>
      <c r="H1092" s="3" t="s">
        <v>184</v>
      </c>
      <c r="I1092" s="2" t="s">
        <v>16</v>
      </c>
      <c r="J1092" s="2" t="s">
        <v>12</v>
      </c>
      <c r="K1092" s="8" t="s">
        <v>183</v>
      </c>
      <c r="L1092" s="2"/>
      <c r="M1092" s="2" t="s">
        <v>60</v>
      </c>
      <c r="N1092" t="s">
        <v>186</v>
      </c>
      <c r="O1092" s="3" t="s">
        <v>188</v>
      </c>
      <c r="P1092" s="130">
        <v>-0.92194866422210575</v>
      </c>
      <c r="Q1092" s="130" t="s">
        <v>203</v>
      </c>
      <c r="R1092" s="6" t="s">
        <v>183</v>
      </c>
      <c r="S1092" s="2" t="s">
        <v>184</v>
      </c>
      <c r="T1092" s="2" t="s">
        <v>183</v>
      </c>
      <c r="U1092">
        <v>5</v>
      </c>
      <c r="V1092">
        <v>0</v>
      </c>
      <c r="W1092">
        <v>5</v>
      </c>
      <c r="X1092" t="s">
        <v>183</v>
      </c>
      <c r="Y1092" s="2" t="s">
        <v>184</v>
      </c>
      <c r="Z1092" s="2" t="s">
        <v>183</v>
      </c>
      <c r="AA1092" s="2" t="s">
        <v>184</v>
      </c>
      <c r="AB1092">
        <v>3</v>
      </c>
      <c r="AC1092">
        <v>0</v>
      </c>
      <c r="AD1092">
        <v>0</v>
      </c>
      <c r="AE1092" s="2" t="s">
        <v>183</v>
      </c>
      <c r="AF1092" s="2" t="s">
        <v>184</v>
      </c>
      <c r="AG1092" s="2" t="s">
        <v>185</v>
      </c>
      <c r="AH1092" t="s">
        <v>88</v>
      </c>
      <c r="AI1092" s="8" t="s">
        <v>183</v>
      </c>
      <c r="AJ1092" s="1" t="s">
        <v>183</v>
      </c>
    </row>
    <row r="1093" spans="1:36" x14ac:dyDescent="0.3">
      <c r="A1093" s="3" t="s">
        <v>7</v>
      </c>
      <c r="B1093">
        <v>135481</v>
      </c>
      <c r="C1093">
        <v>1092</v>
      </c>
      <c r="D1093" t="s">
        <v>181</v>
      </c>
      <c r="E1093" s="2" t="s">
        <v>184</v>
      </c>
      <c r="F1093" s="2" t="s">
        <v>184</v>
      </c>
      <c r="G1093" s="2" t="s">
        <v>184</v>
      </c>
      <c r="H1093" s="3" t="s">
        <v>183</v>
      </c>
      <c r="I1093" s="2" t="s">
        <v>12</v>
      </c>
      <c r="J1093" s="2" t="s">
        <v>13</v>
      </c>
      <c r="K1093" s="8" t="s">
        <v>183</v>
      </c>
      <c r="L1093" s="2" t="s">
        <v>162</v>
      </c>
      <c r="M1093" s="2" t="s">
        <v>60</v>
      </c>
      <c r="N1093" t="s">
        <v>186</v>
      </c>
      <c r="O1093" s="2" t="s">
        <v>189</v>
      </c>
      <c r="P1093" s="128">
        <v>-2.4592140159125613</v>
      </c>
      <c r="Q1093" s="128" t="s">
        <v>203</v>
      </c>
      <c r="R1093" s="6" t="s">
        <v>183</v>
      </c>
      <c r="S1093" s="2" t="s">
        <v>184</v>
      </c>
      <c r="T1093" s="2" t="s">
        <v>184</v>
      </c>
      <c r="U1093">
        <v>3</v>
      </c>
      <c r="V1093">
        <v>49</v>
      </c>
      <c r="W1093">
        <v>0</v>
      </c>
      <c r="X1093" t="s">
        <v>184</v>
      </c>
      <c r="Y1093" s="2" t="s">
        <v>184</v>
      </c>
      <c r="Z1093" s="2" t="s">
        <v>183</v>
      </c>
      <c r="AA1093" s="2" t="s">
        <v>184</v>
      </c>
      <c r="AB1093">
        <v>4</v>
      </c>
      <c r="AC1093">
        <v>0</v>
      </c>
      <c r="AD1093">
        <v>0</v>
      </c>
      <c r="AE1093" s="2" t="s">
        <v>184</v>
      </c>
      <c r="AF1093" s="2" t="s">
        <v>184</v>
      </c>
      <c r="AG1093" s="2" t="s">
        <v>184</v>
      </c>
      <c r="AH1093" t="s">
        <v>88</v>
      </c>
      <c r="AI1093" s="8" t="s">
        <v>183</v>
      </c>
      <c r="AJ1093" s="1" t="s">
        <v>184</v>
      </c>
    </row>
    <row r="1094" spans="1:36" hidden="1" x14ac:dyDescent="0.3">
      <c r="A1094" s="2" t="s">
        <v>8</v>
      </c>
      <c r="B1094">
        <v>135505</v>
      </c>
      <c r="C1094">
        <v>1093</v>
      </c>
      <c r="D1094" t="s">
        <v>181</v>
      </c>
      <c r="E1094" s="2" t="s">
        <v>183</v>
      </c>
      <c r="F1094" s="2" t="s">
        <v>184</v>
      </c>
      <c r="G1094" s="2" t="s">
        <v>184</v>
      </c>
      <c r="H1094" s="3" t="s">
        <v>183</v>
      </c>
      <c r="I1094" s="2" t="s">
        <v>16</v>
      </c>
      <c r="J1094" s="2" t="s">
        <v>12</v>
      </c>
      <c r="K1094" s="8" t="s">
        <v>183</v>
      </c>
      <c r="L1094" s="2" t="s">
        <v>162</v>
      </c>
      <c r="M1094" s="2" t="s">
        <v>61</v>
      </c>
      <c r="N1094" t="s">
        <v>187</v>
      </c>
      <c r="O1094" s="2" t="s">
        <v>188</v>
      </c>
      <c r="P1094" s="128">
        <v>-3.4604388668176589</v>
      </c>
      <c r="Q1094" s="128" t="s">
        <v>201</v>
      </c>
      <c r="R1094" s="7" t="s">
        <v>183</v>
      </c>
      <c r="S1094" s="2" t="s">
        <v>183</v>
      </c>
      <c r="T1094" s="2" t="s">
        <v>183</v>
      </c>
      <c r="U1094">
        <v>62</v>
      </c>
      <c r="V1094">
        <v>19</v>
      </c>
      <c r="W1094">
        <v>0</v>
      </c>
      <c r="X1094" t="s">
        <v>183</v>
      </c>
      <c r="Y1094" s="2" t="s">
        <v>184</v>
      </c>
      <c r="Z1094" s="2" t="s">
        <v>184</v>
      </c>
      <c r="AA1094" s="2" t="s">
        <v>184</v>
      </c>
      <c r="AB1094">
        <v>0</v>
      </c>
      <c r="AC1094">
        <v>0</v>
      </c>
      <c r="AD1094">
        <v>0</v>
      </c>
      <c r="AE1094" s="2" t="s">
        <v>183</v>
      </c>
      <c r="AF1094" s="2" t="s">
        <v>184</v>
      </c>
      <c r="AG1094" s="2" t="s">
        <v>183</v>
      </c>
      <c r="AH1094" t="s">
        <v>88</v>
      </c>
      <c r="AI1094" s="8" t="s">
        <v>183</v>
      </c>
      <c r="AJ1094" s="1" t="s">
        <v>184</v>
      </c>
    </row>
    <row r="1095" spans="1:36" hidden="1" x14ac:dyDescent="0.3">
      <c r="A1095" s="3" t="s">
        <v>7</v>
      </c>
      <c r="B1095">
        <v>135521</v>
      </c>
      <c r="C1095">
        <v>1094</v>
      </c>
      <c r="D1095" t="s">
        <v>182</v>
      </c>
      <c r="E1095" s="2" t="s">
        <v>183</v>
      </c>
      <c r="F1095" s="2" t="s">
        <v>184</v>
      </c>
      <c r="G1095" s="2" t="s">
        <v>184</v>
      </c>
      <c r="H1095" s="3" t="s">
        <v>183</v>
      </c>
      <c r="I1095" s="2" t="s">
        <v>16</v>
      </c>
      <c r="J1095" s="2" t="s">
        <v>12</v>
      </c>
      <c r="K1095" s="8" t="s">
        <v>183</v>
      </c>
      <c r="L1095" s="2" t="s">
        <v>61</v>
      </c>
      <c r="M1095" s="2" t="s">
        <v>162</v>
      </c>
      <c r="N1095" t="s">
        <v>186</v>
      </c>
      <c r="O1095" s="3" t="s">
        <v>188</v>
      </c>
      <c r="P1095" s="130">
        <v>-2.1739130434782608</v>
      </c>
      <c r="Q1095" s="130" t="s">
        <v>201</v>
      </c>
      <c r="R1095" s="7" t="s">
        <v>183</v>
      </c>
      <c r="S1095" s="2" t="s">
        <v>184</v>
      </c>
      <c r="T1095" s="2" t="s">
        <v>183</v>
      </c>
      <c r="U1095">
        <v>31</v>
      </c>
      <c r="V1095">
        <v>0</v>
      </c>
      <c r="W1095">
        <v>31</v>
      </c>
      <c r="X1095" t="s">
        <v>184</v>
      </c>
      <c r="Y1095" s="2" t="s">
        <v>184</v>
      </c>
      <c r="Z1095" s="2" t="s">
        <v>183</v>
      </c>
      <c r="AA1095" s="2" t="s">
        <v>184</v>
      </c>
      <c r="AB1095">
        <v>1</v>
      </c>
      <c r="AC1095">
        <v>0</v>
      </c>
      <c r="AD1095">
        <v>0</v>
      </c>
      <c r="AE1095" s="2" t="s">
        <v>184</v>
      </c>
      <c r="AF1095" s="2" t="s">
        <v>184</v>
      </c>
      <c r="AG1095" s="2" t="s">
        <v>185</v>
      </c>
      <c r="AH1095" t="s">
        <v>88</v>
      </c>
      <c r="AI1095" s="8" t="s">
        <v>183</v>
      </c>
      <c r="AJ1095" s="1" t="s">
        <v>184</v>
      </c>
    </row>
    <row r="1096" spans="1:36" x14ac:dyDescent="0.3">
      <c r="A1096" s="3" t="s">
        <v>7</v>
      </c>
      <c r="B1096">
        <v>135557</v>
      </c>
      <c r="C1096">
        <v>1095</v>
      </c>
      <c r="D1096" t="s">
        <v>181</v>
      </c>
      <c r="E1096" s="2" t="s">
        <v>183</v>
      </c>
      <c r="F1096" s="2" t="s">
        <v>184</v>
      </c>
      <c r="G1096" s="2" t="s">
        <v>184</v>
      </c>
      <c r="H1096" s="3" t="s">
        <v>183</v>
      </c>
      <c r="I1096" s="2" t="s">
        <v>16</v>
      </c>
      <c r="J1096" s="2" t="s">
        <v>15</v>
      </c>
      <c r="K1096" s="8" t="s">
        <v>183</v>
      </c>
      <c r="L1096" s="2" t="s">
        <v>60</v>
      </c>
      <c r="M1096" s="2"/>
      <c r="N1096" t="s">
        <v>187</v>
      </c>
      <c r="O1096" s="3" t="s">
        <v>188</v>
      </c>
      <c r="P1096" s="130">
        <v>1.0869565217391304</v>
      </c>
      <c r="Q1096" s="130" t="s">
        <v>203</v>
      </c>
      <c r="R1096" s="6" t="s">
        <v>183</v>
      </c>
      <c r="S1096" s="2" t="s">
        <v>184</v>
      </c>
      <c r="T1096" s="2" t="s">
        <v>183</v>
      </c>
      <c r="U1096">
        <v>50</v>
      </c>
      <c r="V1096">
        <v>12</v>
      </c>
      <c r="W1096">
        <v>0</v>
      </c>
      <c r="X1096" t="s">
        <v>184</v>
      </c>
      <c r="Y1096" s="2" t="s">
        <v>184</v>
      </c>
      <c r="Z1096" s="2" t="s">
        <v>183</v>
      </c>
      <c r="AA1096" s="2" t="s">
        <v>184</v>
      </c>
      <c r="AB1096">
        <v>1</v>
      </c>
      <c r="AC1096">
        <v>0</v>
      </c>
      <c r="AD1096">
        <v>0</v>
      </c>
      <c r="AE1096" s="2" t="s">
        <v>184</v>
      </c>
      <c r="AF1096" s="2" t="s">
        <v>184</v>
      </c>
      <c r="AG1096" s="2" t="s">
        <v>184</v>
      </c>
      <c r="AH1096" t="s">
        <v>88</v>
      </c>
      <c r="AI1096" s="8" t="s">
        <v>183</v>
      </c>
      <c r="AJ1096" s="1" t="s">
        <v>184</v>
      </c>
    </row>
    <row r="1097" spans="1:36" x14ac:dyDescent="0.3">
      <c r="A1097" s="3" t="s">
        <v>7</v>
      </c>
      <c r="B1097">
        <v>135595</v>
      </c>
      <c r="C1097">
        <v>1096</v>
      </c>
      <c r="D1097" t="s">
        <v>181</v>
      </c>
      <c r="E1097" s="2" t="s">
        <v>183</v>
      </c>
      <c r="F1097" s="2" t="s">
        <v>184</v>
      </c>
      <c r="G1097" s="2" t="s">
        <v>184</v>
      </c>
      <c r="H1097" s="3" t="s">
        <v>184</v>
      </c>
      <c r="I1097" s="2" t="s">
        <v>13</v>
      </c>
      <c r="J1097" s="2" t="s">
        <v>15</v>
      </c>
      <c r="K1097" s="8" t="s">
        <v>184</v>
      </c>
      <c r="L1097" s="2"/>
      <c r="M1097" s="2" t="s">
        <v>60</v>
      </c>
      <c r="N1097" t="s">
        <v>186</v>
      </c>
      <c r="O1097" s="3" t="s">
        <v>188</v>
      </c>
      <c r="P1097" s="130">
        <v>1.4300306435137895</v>
      </c>
      <c r="Q1097" s="130" t="s">
        <v>203</v>
      </c>
      <c r="R1097" s="7" t="s">
        <v>185</v>
      </c>
      <c r="S1097" s="2" t="s">
        <v>184</v>
      </c>
      <c r="T1097" s="2" t="s">
        <v>183</v>
      </c>
      <c r="U1097">
        <v>3</v>
      </c>
      <c r="V1097">
        <v>28</v>
      </c>
      <c r="W1097">
        <v>2</v>
      </c>
      <c r="X1097" t="s">
        <v>184</v>
      </c>
      <c r="Y1097" s="2" t="s">
        <v>184</v>
      </c>
      <c r="Z1097" s="2" t="s">
        <v>184</v>
      </c>
      <c r="AA1097" s="2" t="s">
        <v>184</v>
      </c>
      <c r="AB1097">
        <v>0</v>
      </c>
      <c r="AC1097">
        <v>0</v>
      </c>
      <c r="AD1097">
        <v>0</v>
      </c>
      <c r="AE1097" s="2" t="s">
        <v>184</v>
      </c>
      <c r="AF1097" s="2" t="s">
        <v>184</v>
      </c>
      <c r="AG1097" s="2" t="s">
        <v>183</v>
      </c>
      <c r="AH1097" t="s">
        <v>87</v>
      </c>
      <c r="AI1097" s="8" t="s">
        <v>183</v>
      </c>
      <c r="AJ1097" s="1" t="s">
        <v>183</v>
      </c>
    </row>
    <row r="1098" spans="1:36" x14ac:dyDescent="0.3">
      <c r="A1098" s="3" t="s">
        <v>7</v>
      </c>
      <c r="B1098">
        <v>135596</v>
      </c>
      <c r="C1098">
        <v>1097</v>
      </c>
      <c r="D1098" t="s">
        <v>181</v>
      </c>
      <c r="E1098" s="2" t="s">
        <v>183</v>
      </c>
      <c r="F1098" s="2" t="s">
        <v>184</v>
      </c>
      <c r="G1098" s="2" t="s">
        <v>184</v>
      </c>
      <c r="H1098" s="3" t="s">
        <v>183</v>
      </c>
      <c r="I1098" s="2" t="s">
        <v>12</v>
      </c>
      <c r="J1098" s="2" t="s">
        <v>14</v>
      </c>
      <c r="K1098" s="8" t="s">
        <v>183</v>
      </c>
      <c r="L1098" s="2" t="s">
        <v>162</v>
      </c>
      <c r="M1098" s="2" t="s">
        <v>60</v>
      </c>
      <c r="N1098" t="s">
        <v>187</v>
      </c>
      <c r="O1098" s="2" t="s">
        <v>188</v>
      </c>
      <c r="P1098" s="128">
        <v>-2.6723632403451454</v>
      </c>
      <c r="Q1098" s="128" t="s">
        <v>203</v>
      </c>
      <c r="R1098" s="6" t="s">
        <v>183</v>
      </c>
      <c r="S1098" s="2" t="s">
        <v>184</v>
      </c>
      <c r="T1098" s="2" t="s">
        <v>184</v>
      </c>
      <c r="U1098">
        <v>58</v>
      </c>
      <c r="V1098">
        <v>0</v>
      </c>
      <c r="W1098">
        <v>0</v>
      </c>
      <c r="X1098" t="s">
        <v>184</v>
      </c>
      <c r="Y1098" s="2" t="s">
        <v>184</v>
      </c>
      <c r="Z1098" s="2" t="s">
        <v>184</v>
      </c>
      <c r="AA1098" s="2" t="s">
        <v>184</v>
      </c>
      <c r="AB1098">
        <v>4</v>
      </c>
      <c r="AC1098">
        <v>1</v>
      </c>
      <c r="AD1098">
        <v>0</v>
      </c>
      <c r="AE1098" s="2" t="s">
        <v>184</v>
      </c>
      <c r="AF1098" s="2" t="s">
        <v>184</v>
      </c>
      <c r="AG1098" s="2" t="s">
        <v>183</v>
      </c>
      <c r="AH1098" t="s">
        <v>88</v>
      </c>
      <c r="AI1098" s="8" t="s">
        <v>183</v>
      </c>
      <c r="AJ1098" s="1" t="s">
        <v>184</v>
      </c>
    </row>
    <row r="1099" spans="1:36" hidden="1" x14ac:dyDescent="0.3">
      <c r="A1099" s="3" t="s">
        <v>7</v>
      </c>
      <c r="B1099">
        <v>135661</v>
      </c>
      <c r="C1099">
        <v>1098</v>
      </c>
      <c r="D1099" t="s">
        <v>181</v>
      </c>
      <c r="E1099" s="2" t="s">
        <v>184</v>
      </c>
      <c r="F1099" s="2" t="s">
        <v>184</v>
      </c>
      <c r="G1099" s="2" t="s">
        <v>184</v>
      </c>
      <c r="H1099" s="3" t="s">
        <v>183</v>
      </c>
      <c r="I1099" s="2" t="s">
        <v>12</v>
      </c>
      <c r="J1099" s="2" t="s">
        <v>15</v>
      </c>
      <c r="K1099" s="8" t="s">
        <v>183</v>
      </c>
      <c r="L1099" s="2" t="s">
        <v>162</v>
      </c>
      <c r="M1099" s="2" t="s">
        <v>60</v>
      </c>
      <c r="N1099" t="s">
        <v>186</v>
      </c>
      <c r="O1099" s="2" t="s">
        <v>188</v>
      </c>
      <c r="P1099" s="128">
        <v>-3.5854904917483452</v>
      </c>
      <c r="Q1099" s="128" t="s">
        <v>201</v>
      </c>
      <c r="R1099" s="7" t="s">
        <v>183</v>
      </c>
      <c r="S1099" s="2" t="s">
        <v>184</v>
      </c>
      <c r="T1099" s="2" t="s">
        <v>184</v>
      </c>
      <c r="U1099">
        <v>37</v>
      </c>
      <c r="V1099">
        <v>47</v>
      </c>
      <c r="W1099">
        <v>8</v>
      </c>
      <c r="X1099" t="s">
        <v>184</v>
      </c>
      <c r="Y1099" s="2" t="s">
        <v>184</v>
      </c>
      <c r="Z1099" s="2" t="s">
        <v>184</v>
      </c>
      <c r="AA1099" s="2" t="s">
        <v>184</v>
      </c>
      <c r="AB1099">
        <v>12</v>
      </c>
      <c r="AC1099">
        <v>5</v>
      </c>
      <c r="AD1099">
        <v>0</v>
      </c>
      <c r="AE1099" s="2" t="s">
        <v>184</v>
      </c>
      <c r="AF1099" s="2" t="s">
        <v>184</v>
      </c>
      <c r="AG1099" s="2" t="s">
        <v>184</v>
      </c>
      <c r="AH1099" t="s">
        <v>88</v>
      </c>
      <c r="AI1099" s="8" t="s">
        <v>183</v>
      </c>
      <c r="AJ1099" s="1" t="s">
        <v>184</v>
      </c>
    </row>
    <row r="1100" spans="1:36" x14ac:dyDescent="0.3">
      <c r="A1100" s="3" t="s">
        <v>7</v>
      </c>
      <c r="B1100">
        <v>135748</v>
      </c>
      <c r="C1100">
        <v>1099</v>
      </c>
      <c r="D1100" t="s">
        <v>181</v>
      </c>
      <c r="E1100" s="2" t="s">
        <v>184</v>
      </c>
      <c r="F1100" s="2" t="s">
        <v>184</v>
      </c>
      <c r="G1100" s="2" t="s">
        <v>184</v>
      </c>
      <c r="H1100" s="3" t="s">
        <v>183</v>
      </c>
      <c r="I1100" s="2" t="s">
        <v>12</v>
      </c>
      <c r="J1100" s="2" t="s">
        <v>15</v>
      </c>
      <c r="K1100" s="8" t="s">
        <v>183</v>
      </c>
      <c r="L1100" s="2"/>
      <c r="M1100" s="2" t="s">
        <v>60</v>
      </c>
      <c r="N1100" t="s">
        <v>186</v>
      </c>
      <c r="O1100" s="3" t="s">
        <v>189</v>
      </c>
      <c r="P1100" s="130">
        <v>-0.78260869565217395</v>
      </c>
      <c r="Q1100" s="130" t="s">
        <v>203</v>
      </c>
      <c r="R1100" s="6" t="s">
        <v>185</v>
      </c>
      <c r="S1100" s="2" t="s">
        <v>184</v>
      </c>
      <c r="T1100" s="2" t="s">
        <v>184</v>
      </c>
      <c r="U1100">
        <v>11</v>
      </c>
      <c r="V1100">
        <v>41</v>
      </c>
      <c r="W1100">
        <v>0</v>
      </c>
      <c r="X1100" t="s">
        <v>184</v>
      </c>
      <c r="Y1100" s="2" t="s">
        <v>184</v>
      </c>
      <c r="Z1100" s="2" t="s">
        <v>184</v>
      </c>
      <c r="AA1100" s="2" t="s">
        <v>184</v>
      </c>
      <c r="AB1100">
        <v>4</v>
      </c>
      <c r="AC1100">
        <v>0</v>
      </c>
      <c r="AD1100">
        <v>0</v>
      </c>
      <c r="AE1100" s="2" t="s">
        <v>184</v>
      </c>
      <c r="AF1100" s="2" t="s">
        <v>184</v>
      </c>
      <c r="AG1100" s="2" t="s">
        <v>184</v>
      </c>
      <c r="AH1100" t="s">
        <v>88</v>
      </c>
      <c r="AI1100" s="8" t="s">
        <v>183</v>
      </c>
      <c r="AJ1100" s="1" t="s">
        <v>183</v>
      </c>
    </row>
    <row r="1101" spans="1:36" x14ac:dyDescent="0.3">
      <c r="A1101" s="3" t="s">
        <v>7</v>
      </c>
      <c r="B1101">
        <v>135755</v>
      </c>
      <c r="C1101">
        <v>1100</v>
      </c>
      <c r="D1101" t="s">
        <v>181</v>
      </c>
      <c r="E1101" s="2" t="s">
        <v>183</v>
      </c>
      <c r="F1101" s="2" t="s">
        <v>184</v>
      </c>
      <c r="G1101" s="2" t="s">
        <v>183</v>
      </c>
      <c r="H1101" s="3" t="s">
        <v>183</v>
      </c>
      <c r="I1101" s="2" t="s">
        <v>17</v>
      </c>
      <c r="J1101" s="2" t="s">
        <v>13</v>
      </c>
      <c r="K1101" s="8" t="s">
        <v>183</v>
      </c>
      <c r="L1101" s="2" t="s">
        <v>60</v>
      </c>
      <c r="M1101" s="2" t="s">
        <v>162</v>
      </c>
      <c r="N1101" t="s">
        <v>187</v>
      </c>
      <c r="O1101" s="2" t="s">
        <v>189</v>
      </c>
      <c r="P1101" s="128">
        <v>-3.4145231049396769</v>
      </c>
      <c r="Q1101" s="128" t="s">
        <v>203</v>
      </c>
      <c r="R1101" s="7" t="s">
        <v>183</v>
      </c>
      <c r="S1101" s="2" t="s">
        <v>184</v>
      </c>
      <c r="T1101" s="2" t="s">
        <v>184</v>
      </c>
      <c r="U1101">
        <v>59</v>
      </c>
      <c r="V1101">
        <v>18</v>
      </c>
      <c r="W1101">
        <v>38</v>
      </c>
      <c r="X1101" t="s">
        <v>183</v>
      </c>
      <c r="Y1101" s="2" t="s">
        <v>183</v>
      </c>
      <c r="Z1101" s="2" t="s">
        <v>184</v>
      </c>
      <c r="AA1101" s="2" t="s">
        <v>183</v>
      </c>
      <c r="AB1101">
        <v>26</v>
      </c>
      <c r="AC1101">
        <v>3</v>
      </c>
      <c r="AD1101">
        <v>0</v>
      </c>
      <c r="AE1101" s="2" t="s">
        <v>183</v>
      </c>
      <c r="AF1101" s="2" t="s">
        <v>183</v>
      </c>
      <c r="AG1101" s="2" t="s">
        <v>183</v>
      </c>
      <c r="AH1101" t="s">
        <v>88</v>
      </c>
      <c r="AI1101" s="8" t="s">
        <v>183</v>
      </c>
      <c r="AJ1101" s="1" t="s">
        <v>184</v>
      </c>
    </row>
    <row r="1102" spans="1:36" x14ac:dyDescent="0.3">
      <c r="A1102" s="3" t="s">
        <v>7</v>
      </c>
      <c r="B1102">
        <v>135781</v>
      </c>
      <c r="C1102">
        <v>1101</v>
      </c>
      <c r="D1102" t="s">
        <v>181</v>
      </c>
      <c r="E1102" s="2" t="s">
        <v>184</v>
      </c>
      <c r="F1102" s="2" t="s">
        <v>184</v>
      </c>
      <c r="G1102" s="2" t="s">
        <v>184</v>
      </c>
      <c r="H1102" s="3" t="s">
        <v>183</v>
      </c>
      <c r="I1102" s="2" t="s">
        <v>13</v>
      </c>
      <c r="J1102" s="2" t="s">
        <v>15</v>
      </c>
      <c r="K1102" s="8" t="s">
        <v>183</v>
      </c>
      <c r="L1102" s="2"/>
      <c r="M1102" s="2" t="s">
        <v>60</v>
      </c>
      <c r="N1102" t="s">
        <v>186</v>
      </c>
      <c r="O1102" s="2" t="s">
        <v>188</v>
      </c>
      <c r="P1102" s="128">
        <v>-0.51609133842932953</v>
      </c>
      <c r="Q1102" s="128" t="s">
        <v>203</v>
      </c>
      <c r="R1102" s="6" t="s">
        <v>183</v>
      </c>
      <c r="S1102" s="2" t="s">
        <v>184</v>
      </c>
      <c r="T1102" s="2" t="s">
        <v>184</v>
      </c>
      <c r="U1102">
        <v>38</v>
      </c>
      <c r="V1102">
        <v>35</v>
      </c>
      <c r="W1102">
        <v>0</v>
      </c>
      <c r="X1102" t="s">
        <v>184</v>
      </c>
      <c r="Y1102" s="2" t="s">
        <v>184</v>
      </c>
      <c r="Z1102" s="2" t="s">
        <v>183</v>
      </c>
      <c r="AA1102" s="2" t="s">
        <v>184</v>
      </c>
      <c r="AB1102">
        <v>8</v>
      </c>
      <c r="AC1102">
        <v>0</v>
      </c>
      <c r="AD1102">
        <v>0</v>
      </c>
      <c r="AE1102" s="2" t="s">
        <v>184</v>
      </c>
      <c r="AF1102" s="2" t="s">
        <v>185</v>
      </c>
      <c r="AG1102" s="2" t="s">
        <v>185</v>
      </c>
      <c r="AH1102" t="s">
        <v>87</v>
      </c>
      <c r="AI1102" s="8" t="s">
        <v>184</v>
      </c>
      <c r="AJ1102" s="1" t="s">
        <v>184</v>
      </c>
    </row>
    <row r="1103" spans="1:36" x14ac:dyDescent="0.3">
      <c r="A1103" s="3" t="s">
        <v>7</v>
      </c>
      <c r="B1103">
        <v>135807</v>
      </c>
      <c r="C1103">
        <v>1102</v>
      </c>
      <c r="D1103" t="s">
        <v>182</v>
      </c>
      <c r="E1103" s="2" t="s">
        <v>183</v>
      </c>
      <c r="F1103" s="2" t="s">
        <v>184</v>
      </c>
      <c r="G1103" s="2" t="s">
        <v>184</v>
      </c>
      <c r="H1103" s="3" t="s">
        <v>183</v>
      </c>
      <c r="I1103" s="2" t="s">
        <v>17</v>
      </c>
      <c r="J1103" s="2" t="s">
        <v>17</v>
      </c>
      <c r="K1103" s="8" t="s">
        <v>183</v>
      </c>
      <c r="L1103" s="2" t="s">
        <v>60</v>
      </c>
      <c r="M1103" s="2" t="s">
        <v>162</v>
      </c>
      <c r="N1103" t="s">
        <v>187</v>
      </c>
      <c r="O1103" s="3" t="s">
        <v>189</v>
      </c>
      <c r="P1103" s="130">
        <v>-2.4950173470140991</v>
      </c>
      <c r="Q1103" s="130" t="s">
        <v>203</v>
      </c>
      <c r="R1103" s="7" t="s">
        <v>184</v>
      </c>
      <c r="S1103" s="2" t="s">
        <v>184</v>
      </c>
      <c r="T1103" s="2" t="s">
        <v>183</v>
      </c>
      <c r="U1103">
        <v>108</v>
      </c>
      <c r="V1103">
        <v>0</v>
      </c>
      <c r="W1103">
        <v>111</v>
      </c>
      <c r="X1103" t="s">
        <v>184</v>
      </c>
      <c r="Y1103" s="2" t="s">
        <v>184</v>
      </c>
      <c r="Z1103" s="2" t="s">
        <v>183</v>
      </c>
      <c r="AA1103" s="2" t="s">
        <v>184</v>
      </c>
      <c r="AB1103">
        <v>14</v>
      </c>
      <c r="AC1103">
        <v>7</v>
      </c>
      <c r="AD1103">
        <v>1</v>
      </c>
      <c r="AE1103" s="2" t="s">
        <v>183</v>
      </c>
      <c r="AF1103" s="2" t="s">
        <v>184</v>
      </c>
      <c r="AG1103" s="2" t="s">
        <v>183</v>
      </c>
      <c r="AH1103" t="s">
        <v>88</v>
      </c>
      <c r="AI1103" s="8" t="s">
        <v>183</v>
      </c>
      <c r="AJ1103" s="1" t="s">
        <v>183</v>
      </c>
    </row>
    <row r="1104" spans="1:36" x14ac:dyDescent="0.3">
      <c r="A1104" s="3" t="s">
        <v>7</v>
      </c>
      <c r="B1104">
        <v>135871</v>
      </c>
      <c r="C1104">
        <v>1103</v>
      </c>
      <c r="D1104" t="s">
        <v>182</v>
      </c>
      <c r="E1104" s="2" t="s">
        <v>183</v>
      </c>
      <c r="F1104" s="2" t="s">
        <v>184</v>
      </c>
      <c r="G1104" s="2" t="s">
        <v>184</v>
      </c>
      <c r="H1104" s="3" t="s">
        <v>184</v>
      </c>
      <c r="I1104" s="2" t="s">
        <v>12</v>
      </c>
      <c r="J1104" s="2" t="s">
        <v>12</v>
      </c>
      <c r="K1104" s="8" t="s">
        <v>184</v>
      </c>
      <c r="L1104" s="2" t="s">
        <v>162</v>
      </c>
      <c r="M1104" s="2" t="s">
        <v>60</v>
      </c>
      <c r="N1104" t="s">
        <v>187</v>
      </c>
      <c r="O1104" s="2" t="s">
        <v>188</v>
      </c>
      <c r="P1104" s="128">
        <v>-2.1600074163344765</v>
      </c>
      <c r="Q1104" s="128" t="s">
        <v>203</v>
      </c>
      <c r="R1104" s="7" t="s">
        <v>185</v>
      </c>
      <c r="S1104" s="2" t="s">
        <v>184</v>
      </c>
      <c r="T1104" s="2" t="s">
        <v>184</v>
      </c>
      <c r="U1104">
        <v>30</v>
      </c>
      <c r="V1104">
        <v>0</v>
      </c>
      <c r="W1104">
        <v>6</v>
      </c>
      <c r="X1104" t="s">
        <v>184</v>
      </c>
      <c r="Y1104" s="2" t="s">
        <v>184</v>
      </c>
      <c r="Z1104" s="2" t="s">
        <v>184</v>
      </c>
      <c r="AA1104" s="2" t="s">
        <v>184</v>
      </c>
      <c r="AB1104">
        <v>4</v>
      </c>
      <c r="AC1104">
        <v>0</v>
      </c>
      <c r="AD1104">
        <v>0</v>
      </c>
      <c r="AE1104" s="2" t="s">
        <v>184</v>
      </c>
      <c r="AF1104" s="2" t="s">
        <v>183</v>
      </c>
      <c r="AG1104" s="2" t="s">
        <v>185</v>
      </c>
      <c r="AH1104" t="s">
        <v>88</v>
      </c>
      <c r="AI1104" s="8" t="s">
        <v>183</v>
      </c>
      <c r="AJ1104" s="1" t="s">
        <v>184</v>
      </c>
    </row>
    <row r="1105" spans="1:36" x14ac:dyDescent="0.3">
      <c r="A1105" s="3" t="s">
        <v>7</v>
      </c>
      <c r="B1105">
        <v>135886</v>
      </c>
      <c r="C1105">
        <v>1104</v>
      </c>
      <c r="D1105" t="s">
        <v>182</v>
      </c>
      <c r="E1105" s="2" t="s">
        <v>183</v>
      </c>
      <c r="F1105" s="2" t="s">
        <v>184</v>
      </c>
      <c r="G1105" s="2" t="s">
        <v>183</v>
      </c>
      <c r="H1105" s="3" t="s">
        <v>183</v>
      </c>
      <c r="I1105" s="2" t="s">
        <v>14</v>
      </c>
      <c r="J1105" s="2" t="s">
        <v>12</v>
      </c>
      <c r="K1105" s="8" t="s">
        <v>183</v>
      </c>
      <c r="L1105" s="2"/>
      <c r="M1105" s="2" t="s">
        <v>61</v>
      </c>
      <c r="N1105" t="s">
        <v>187</v>
      </c>
      <c r="O1105" s="3" t="s">
        <v>189</v>
      </c>
      <c r="P1105" s="130">
        <v>-1.1883583576460541</v>
      </c>
      <c r="Q1105" s="130" t="s">
        <v>203</v>
      </c>
      <c r="R1105" s="7" t="s">
        <v>184</v>
      </c>
      <c r="S1105" s="2" t="s">
        <v>183</v>
      </c>
      <c r="T1105" s="2" t="s">
        <v>183</v>
      </c>
      <c r="U1105">
        <v>14</v>
      </c>
      <c r="V1105">
        <v>23</v>
      </c>
      <c r="W1105">
        <v>2</v>
      </c>
      <c r="X1105" t="s">
        <v>184</v>
      </c>
      <c r="Y1105" s="2" t="s">
        <v>183</v>
      </c>
      <c r="Z1105" s="2" t="s">
        <v>183</v>
      </c>
      <c r="AA1105" s="2" t="s">
        <v>184</v>
      </c>
      <c r="AB1105">
        <v>1</v>
      </c>
      <c r="AC1105">
        <v>0</v>
      </c>
      <c r="AD1105">
        <v>0</v>
      </c>
      <c r="AE1105" s="2" t="s">
        <v>183</v>
      </c>
      <c r="AF1105" s="2" t="s">
        <v>183</v>
      </c>
      <c r="AG1105" s="2" t="s">
        <v>183</v>
      </c>
      <c r="AH1105" t="s">
        <v>90</v>
      </c>
      <c r="AI1105" s="8" t="s">
        <v>183</v>
      </c>
      <c r="AJ1105" s="1" t="s">
        <v>184</v>
      </c>
    </row>
    <row r="1106" spans="1:36" x14ac:dyDescent="0.3">
      <c r="A1106" s="3" t="s">
        <v>7</v>
      </c>
      <c r="B1106">
        <v>135887</v>
      </c>
      <c r="C1106">
        <v>1105</v>
      </c>
      <c r="D1106" t="s">
        <v>181</v>
      </c>
      <c r="E1106" s="2" t="s">
        <v>184</v>
      </c>
      <c r="F1106" s="2" t="s">
        <v>184</v>
      </c>
      <c r="G1106" s="2" t="s">
        <v>184</v>
      </c>
      <c r="H1106" s="3" t="s">
        <v>183</v>
      </c>
      <c r="I1106" s="2" t="s">
        <v>15</v>
      </c>
      <c r="J1106" s="2" t="s">
        <v>12</v>
      </c>
      <c r="K1106" s="8" t="s">
        <v>183</v>
      </c>
      <c r="L1106" s="2"/>
      <c r="M1106" s="2" t="s">
        <v>61</v>
      </c>
      <c r="N1106" t="s">
        <v>186</v>
      </c>
      <c r="O1106" s="2" t="s">
        <v>188</v>
      </c>
      <c r="P1106" s="128">
        <v>-1.6508930477478119</v>
      </c>
      <c r="Q1106" s="128" t="s">
        <v>203</v>
      </c>
      <c r="R1106" s="6" t="s">
        <v>183</v>
      </c>
      <c r="S1106" s="2" t="s">
        <v>184</v>
      </c>
      <c r="T1106" s="2" t="s">
        <v>184</v>
      </c>
      <c r="U1106">
        <v>33</v>
      </c>
      <c r="V1106">
        <v>24</v>
      </c>
      <c r="W1106">
        <v>2</v>
      </c>
      <c r="X1106" t="s">
        <v>183</v>
      </c>
      <c r="Y1106" s="2" t="s">
        <v>184</v>
      </c>
      <c r="Z1106" s="2" t="s">
        <v>183</v>
      </c>
      <c r="AA1106" s="2" t="s">
        <v>184</v>
      </c>
      <c r="AB1106">
        <v>2</v>
      </c>
      <c r="AC1106">
        <v>0</v>
      </c>
      <c r="AD1106">
        <v>0</v>
      </c>
      <c r="AE1106" s="2" t="s">
        <v>184</v>
      </c>
      <c r="AF1106" s="2" t="s">
        <v>184</v>
      </c>
      <c r="AG1106" s="2" t="s">
        <v>185</v>
      </c>
      <c r="AH1106" t="s">
        <v>88</v>
      </c>
      <c r="AI1106" s="8" t="s">
        <v>183</v>
      </c>
      <c r="AJ1106" s="1" t="s">
        <v>184</v>
      </c>
    </row>
    <row r="1107" spans="1:36" x14ac:dyDescent="0.3">
      <c r="A1107" s="3" t="s">
        <v>7</v>
      </c>
      <c r="B1107">
        <v>135951</v>
      </c>
      <c r="C1107">
        <v>1106</v>
      </c>
      <c r="D1107" t="s">
        <v>182</v>
      </c>
      <c r="E1107" s="2" t="s">
        <v>184</v>
      </c>
      <c r="F1107" s="2" t="s">
        <v>184</v>
      </c>
      <c r="G1107" s="2" t="s">
        <v>184</v>
      </c>
      <c r="H1107" s="3" t="s">
        <v>183</v>
      </c>
      <c r="I1107" s="2" t="s">
        <v>16</v>
      </c>
      <c r="J1107" s="2" t="s">
        <v>13</v>
      </c>
      <c r="K1107" s="8" t="s">
        <v>183</v>
      </c>
      <c r="L1107" s="2" t="s">
        <v>162</v>
      </c>
      <c r="M1107" s="2" t="s">
        <v>60</v>
      </c>
      <c r="N1107" t="s">
        <v>186</v>
      </c>
      <c r="O1107" s="2" t="s">
        <v>189</v>
      </c>
      <c r="P1107" s="128">
        <v>-3.3725125933335711</v>
      </c>
      <c r="Q1107" s="128" t="s">
        <v>203</v>
      </c>
      <c r="R1107" s="6" t="s">
        <v>185</v>
      </c>
      <c r="S1107" s="2" t="s">
        <v>184</v>
      </c>
      <c r="T1107" s="2" t="s">
        <v>184</v>
      </c>
      <c r="U1107">
        <v>6</v>
      </c>
      <c r="V1107">
        <v>0</v>
      </c>
      <c r="W1107">
        <v>0</v>
      </c>
      <c r="X1107" t="s">
        <v>184</v>
      </c>
      <c r="Y1107" s="2" t="s">
        <v>184</v>
      </c>
      <c r="Z1107" s="2" t="s">
        <v>184</v>
      </c>
      <c r="AA1107" s="2" t="s">
        <v>184</v>
      </c>
      <c r="AB1107">
        <v>2</v>
      </c>
      <c r="AC1107">
        <v>0</v>
      </c>
      <c r="AD1107">
        <v>0</v>
      </c>
      <c r="AE1107" s="2" t="s">
        <v>183</v>
      </c>
      <c r="AF1107" s="2" t="s">
        <v>184</v>
      </c>
      <c r="AG1107" s="2" t="s">
        <v>183</v>
      </c>
      <c r="AH1107" t="s">
        <v>88</v>
      </c>
      <c r="AI1107" s="8" t="s">
        <v>183</v>
      </c>
      <c r="AJ1107" s="1" t="s">
        <v>183</v>
      </c>
    </row>
    <row r="1108" spans="1:36" hidden="1" x14ac:dyDescent="0.3">
      <c r="A1108" s="3" t="s">
        <v>7</v>
      </c>
      <c r="B1108">
        <v>135963</v>
      </c>
      <c r="C1108">
        <v>1107</v>
      </c>
      <c r="D1108" t="s">
        <v>181</v>
      </c>
      <c r="E1108" s="2" t="s">
        <v>183</v>
      </c>
      <c r="F1108" s="2" t="s">
        <v>184</v>
      </c>
      <c r="G1108" s="2" t="s">
        <v>184</v>
      </c>
      <c r="H1108" s="3" t="s">
        <v>183</v>
      </c>
      <c r="I1108" s="2" t="s">
        <v>15</v>
      </c>
      <c r="J1108" s="2" t="s">
        <v>14</v>
      </c>
      <c r="K1108" s="8" t="s">
        <v>183</v>
      </c>
      <c r="L1108" s="2"/>
      <c r="M1108" s="2" t="s">
        <v>60</v>
      </c>
      <c r="N1108" t="s">
        <v>186</v>
      </c>
      <c r="O1108" s="2" t="s">
        <v>188</v>
      </c>
      <c r="P1108" s="128">
        <v>-0.84874689726959729</v>
      </c>
      <c r="Q1108" s="128" t="s">
        <v>201</v>
      </c>
      <c r="R1108" s="7" t="s">
        <v>185</v>
      </c>
      <c r="S1108" s="2" t="s">
        <v>184</v>
      </c>
      <c r="T1108" s="2" t="s">
        <v>184</v>
      </c>
      <c r="U1108">
        <v>35</v>
      </c>
      <c r="V1108">
        <v>13</v>
      </c>
      <c r="W1108">
        <v>2</v>
      </c>
      <c r="X1108" t="s">
        <v>184</v>
      </c>
      <c r="Y1108" s="2" t="s">
        <v>184</v>
      </c>
      <c r="Z1108" s="2" t="s">
        <v>184</v>
      </c>
      <c r="AA1108" s="2" t="s">
        <v>184</v>
      </c>
      <c r="AB1108">
        <v>5</v>
      </c>
      <c r="AC1108">
        <v>1</v>
      </c>
      <c r="AD1108">
        <v>0</v>
      </c>
      <c r="AE1108" s="2" t="s">
        <v>184</v>
      </c>
      <c r="AF1108" s="2" t="s">
        <v>184</v>
      </c>
      <c r="AG1108" s="2" t="s">
        <v>184</v>
      </c>
      <c r="AH1108" t="s">
        <v>88</v>
      </c>
      <c r="AI1108" s="8" t="s">
        <v>183</v>
      </c>
      <c r="AJ1108" s="1" t="s">
        <v>184</v>
      </c>
    </row>
    <row r="1109" spans="1:36" x14ac:dyDescent="0.3">
      <c r="A1109" s="3" t="s">
        <v>7</v>
      </c>
      <c r="B1109">
        <v>135971</v>
      </c>
      <c r="C1109">
        <v>1108</v>
      </c>
      <c r="D1109" t="s">
        <v>182</v>
      </c>
      <c r="E1109" s="2" t="s">
        <v>184</v>
      </c>
      <c r="F1109" s="2" t="s">
        <v>184</v>
      </c>
      <c r="G1109" s="2" t="s">
        <v>184</v>
      </c>
      <c r="H1109" s="3" t="s">
        <v>183</v>
      </c>
      <c r="I1109" s="2" t="s">
        <v>13</v>
      </c>
      <c r="J1109" s="2" t="s">
        <v>17</v>
      </c>
      <c r="K1109" s="8" t="s">
        <v>183</v>
      </c>
      <c r="L1109" s="2" t="s">
        <v>60</v>
      </c>
      <c r="M1109" s="2"/>
      <c r="N1109" t="s">
        <v>187</v>
      </c>
      <c r="O1109" s="2" t="s">
        <v>188</v>
      </c>
      <c r="P1109" s="128">
        <v>0.835100742311771</v>
      </c>
      <c r="Q1109" s="128" t="s">
        <v>203</v>
      </c>
      <c r="R1109" s="7" t="s">
        <v>184</v>
      </c>
      <c r="S1109" s="2" t="s">
        <v>183</v>
      </c>
      <c r="T1109" s="2" t="s">
        <v>184</v>
      </c>
      <c r="U1109">
        <v>60</v>
      </c>
      <c r="V1109">
        <v>24</v>
      </c>
      <c r="W1109">
        <v>32</v>
      </c>
      <c r="X1109" t="s">
        <v>184</v>
      </c>
      <c r="Y1109" s="2" t="s">
        <v>184</v>
      </c>
      <c r="Z1109" s="2" t="s">
        <v>183</v>
      </c>
      <c r="AA1109" s="2" t="s">
        <v>184</v>
      </c>
      <c r="AB1109">
        <v>18</v>
      </c>
      <c r="AC1109">
        <v>1</v>
      </c>
      <c r="AD1109">
        <v>0</v>
      </c>
      <c r="AE1109" s="2" t="s">
        <v>184</v>
      </c>
      <c r="AF1109" s="2" t="s">
        <v>183</v>
      </c>
      <c r="AG1109" s="2" t="s">
        <v>184</v>
      </c>
      <c r="AH1109" t="s">
        <v>87</v>
      </c>
      <c r="AI1109" s="8" t="s">
        <v>183</v>
      </c>
      <c r="AJ1109" s="9" t="s">
        <v>183</v>
      </c>
    </row>
    <row r="1110" spans="1:36" x14ac:dyDescent="0.3">
      <c r="A1110" s="3" t="s">
        <v>7</v>
      </c>
      <c r="B1110">
        <v>136009</v>
      </c>
      <c r="C1110">
        <v>1109</v>
      </c>
      <c r="D1110" t="s">
        <v>181</v>
      </c>
      <c r="E1110" s="2" t="s">
        <v>183</v>
      </c>
      <c r="F1110" s="2" t="s">
        <v>184</v>
      </c>
      <c r="G1110" s="2" t="s">
        <v>184</v>
      </c>
      <c r="H1110" s="3" t="s">
        <v>185</v>
      </c>
      <c r="I1110" s="2" t="s">
        <v>13</v>
      </c>
      <c r="J1110" s="2" t="s">
        <v>13</v>
      </c>
      <c r="K1110" s="8" t="s">
        <v>183</v>
      </c>
      <c r="L1110" s="2"/>
      <c r="M1110" s="2" t="s">
        <v>60</v>
      </c>
      <c r="N1110" t="s">
        <v>186</v>
      </c>
      <c r="O1110" s="3" t="s">
        <v>188</v>
      </c>
      <c r="P1110" s="130">
        <v>-0.32870162856715968</v>
      </c>
      <c r="Q1110" s="130" t="s">
        <v>203</v>
      </c>
      <c r="R1110" s="6" t="s">
        <v>183</v>
      </c>
      <c r="S1110" s="2" t="s">
        <v>184</v>
      </c>
      <c r="T1110" s="2" t="s">
        <v>184</v>
      </c>
      <c r="U1110">
        <v>30</v>
      </c>
      <c r="V1110">
        <v>0</v>
      </c>
      <c r="W1110">
        <v>6</v>
      </c>
      <c r="X1110" t="s">
        <v>184</v>
      </c>
      <c r="Y1110" s="2" t="s">
        <v>184</v>
      </c>
      <c r="Z1110" s="2" t="s">
        <v>184</v>
      </c>
      <c r="AA1110" s="2" t="s">
        <v>184</v>
      </c>
      <c r="AB1110">
        <v>8</v>
      </c>
      <c r="AC1110">
        <v>1</v>
      </c>
      <c r="AD1110">
        <v>0</v>
      </c>
      <c r="AE1110" s="2" t="s">
        <v>184</v>
      </c>
      <c r="AF1110" s="2" t="s">
        <v>184</v>
      </c>
      <c r="AG1110" s="2" t="s">
        <v>183</v>
      </c>
      <c r="AH1110" t="s">
        <v>88</v>
      </c>
      <c r="AI1110" s="8" t="s">
        <v>183</v>
      </c>
      <c r="AJ1110" s="1" t="s">
        <v>183</v>
      </c>
    </row>
    <row r="1111" spans="1:36" hidden="1" x14ac:dyDescent="0.3">
      <c r="A1111" s="3" t="s">
        <v>7</v>
      </c>
      <c r="B1111">
        <v>136062</v>
      </c>
      <c r="C1111">
        <v>1110</v>
      </c>
      <c r="D1111" t="s">
        <v>182</v>
      </c>
      <c r="E1111" s="2" t="s">
        <v>183</v>
      </c>
      <c r="F1111" s="2" t="s">
        <v>184</v>
      </c>
      <c r="G1111" s="2" t="s">
        <v>184</v>
      </c>
      <c r="H1111" s="3" t="s">
        <v>183</v>
      </c>
      <c r="I1111" s="2" t="s">
        <v>13</v>
      </c>
      <c r="J1111" s="2" t="s">
        <v>13</v>
      </c>
      <c r="K1111" s="8" t="s">
        <v>183</v>
      </c>
      <c r="L1111" s="2" t="s">
        <v>60</v>
      </c>
      <c r="M1111" s="2"/>
      <c r="N1111" t="s">
        <v>186</v>
      </c>
      <c r="O1111" s="2" t="s">
        <v>188</v>
      </c>
      <c r="P1111" s="128">
        <v>0.54193866239684696</v>
      </c>
      <c r="Q1111" s="128" t="s">
        <v>201</v>
      </c>
      <c r="R1111" s="7" t="s">
        <v>184</v>
      </c>
      <c r="S1111" s="2" t="s">
        <v>183</v>
      </c>
      <c r="T1111" s="2" t="s">
        <v>184</v>
      </c>
      <c r="U1111">
        <v>44</v>
      </c>
      <c r="V1111">
        <v>18</v>
      </c>
      <c r="W1111">
        <v>22</v>
      </c>
      <c r="X1111" t="s">
        <v>184</v>
      </c>
      <c r="Y1111" s="2" t="s">
        <v>183</v>
      </c>
      <c r="Z1111" s="2" t="s">
        <v>183</v>
      </c>
      <c r="AA1111" s="2" t="s">
        <v>183</v>
      </c>
      <c r="AB1111">
        <v>16</v>
      </c>
      <c r="AC1111">
        <v>7</v>
      </c>
      <c r="AD1111">
        <v>1</v>
      </c>
      <c r="AE1111" s="2" t="s">
        <v>184</v>
      </c>
      <c r="AF1111" s="2" t="s">
        <v>184</v>
      </c>
      <c r="AG1111" s="2" t="s">
        <v>184</v>
      </c>
      <c r="AH1111" t="s">
        <v>88</v>
      </c>
      <c r="AI1111" s="8" t="s">
        <v>183</v>
      </c>
      <c r="AJ1111" s="1" t="s">
        <v>184</v>
      </c>
    </row>
    <row r="1112" spans="1:36" hidden="1" x14ac:dyDescent="0.3">
      <c r="A1112" s="3" t="s">
        <v>7</v>
      </c>
      <c r="B1112">
        <v>136165</v>
      </c>
      <c r="C1112">
        <v>1111</v>
      </c>
      <c r="D1112" t="s">
        <v>182</v>
      </c>
      <c r="E1112" s="2" t="s">
        <v>184</v>
      </c>
      <c r="F1112" s="2" t="s">
        <v>184</v>
      </c>
      <c r="G1112" s="2" t="s">
        <v>184</v>
      </c>
      <c r="H1112" s="3" t="s">
        <v>183</v>
      </c>
      <c r="I1112" s="2" t="s">
        <v>13</v>
      </c>
      <c r="J1112" s="2" t="s">
        <v>15</v>
      </c>
      <c r="K1112" s="8" t="s">
        <v>183</v>
      </c>
      <c r="L1112" s="2" t="s">
        <v>60</v>
      </c>
      <c r="M1112" s="2" t="s">
        <v>162</v>
      </c>
      <c r="N1112" t="s">
        <v>186</v>
      </c>
      <c r="O1112" s="2" t="s">
        <v>188</v>
      </c>
      <c r="P1112" s="128">
        <v>-2.7173913043478262</v>
      </c>
      <c r="Q1112" s="128" t="s">
        <v>201</v>
      </c>
      <c r="R1112" s="7" t="s">
        <v>183</v>
      </c>
      <c r="S1112" s="2" t="s">
        <v>184</v>
      </c>
      <c r="T1112" s="2" t="s">
        <v>184</v>
      </c>
      <c r="U1112">
        <v>34</v>
      </c>
      <c r="V1112">
        <v>10</v>
      </c>
      <c r="W1112">
        <v>24</v>
      </c>
      <c r="X1112" t="s">
        <v>184</v>
      </c>
      <c r="Y1112" s="2" t="s">
        <v>184</v>
      </c>
      <c r="Z1112" s="2" t="s">
        <v>184</v>
      </c>
      <c r="AA1112" s="2" t="s">
        <v>184</v>
      </c>
      <c r="AB1112">
        <v>21</v>
      </c>
      <c r="AC1112">
        <v>2</v>
      </c>
      <c r="AD1112">
        <v>0</v>
      </c>
      <c r="AE1112" s="2" t="s">
        <v>184</v>
      </c>
      <c r="AF1112" s="2" t="s">
        <v>184</v>
      </c>
      <c r="AG1112" s="2" t="s">
        <v>184</v>
      </c>
      <c r="AH1112" t="s">
        <v>88</v>
      </c>
      <c r="AI1112" s="8" t="s">
        <v>183</v>
      </c>
      <c r="AJ1112" s="1" t="s">
        <v>184</v>
      </c>
    </row>
    <row r="1113" spans="1:36" x14ac:dyDescent="0.3">
      <c r="A1113" s="3" t="s">
        <v>7</v>
      </c>
      <c r="B1113">
        <v>136223</v>
      </c>
      <c r="C1113">
        <v>1112</v>
      </c>
      <c r="D1113" t="s">
        <v>181</v>
      </c>
      <c r="E1113" s="2" t="s">
        <v>184</v>
      </c>
      <c r="F1113" s="2" t="s">
        <v>184</v>
      </c>
      <c r="G1113" s="2" t="s">
        <v>184</v>
      </c>
      <c r="H1113" s="3" t="s">
        <v>183</v>
      </c>
      <c r="I1113" s="2" t="s">
        <v>16</v>
      </c>
      <c r="J1113" s="2" t="s">
        <v>14</v>
      </c>
      <c r="K1113" s="8" t="s">
        <v>183</v>
      </c>
      <c r="L1113" s="2" t="s">
        <v>60</v>
      </c>
      <c r="M1113" s="2"/>
      <c r="N1113" t="s">
        <v>187</v>
      </c>
      <c r="O1113" s="2" t="s">
        <v>189</v>
      </c>
      <c r="P1113" s="128">
        <v>-0.45526974732529024</v>
      </c>
      <c r="Q1113" s="128" t="s">
        <v>203</v>
      </c>
      <c r="R1113" s="7" t="s">
        <v>183</v>
      </c>
      <c r="S1113" s="2" t="s">
        <v>184</v>
      </c>
      <c r="T1113" s="2" t="s">
        <v>184</v>
      </c>
      <c r="U1113">
        <v>0</v>
      </c>
      <c r="V1113">
        <v>0</v>
      </c>
      <c r="W1113">
        <v>16</v>
      </c>
      <c r="X1113" t="s">
        <v>184</v>
      </c>
      <c r="Y1113" s="2" t="s">
        <v>184</v>
      </c>
      <c r="Z1113" s="2" t="s">
        <v>183</v>
      </c>
      <c r="AA1113" s="2" t="s">
        <v>184</v>
      </c>
      <c r="AB1113">
        <v>10</v>
      </c>
      <c r="AC1113">
        <v>4</v>
      </c>
      <c r="AD1113">
        <v>2</v>
      </c>
      <c r="AE1113" s="2" t="s">
        <v>184</v>
      </c>
      <c r="AF1113" s="2" t="s">
        <v>185</v>
      </c>
      <c r="AG1113" s="2" t="s">
        <v>185</v>
      </c>
      <c r="AH1113" t="s">
        <v>87</v>
      </c>
      <c r="AI1113" t="s">
        <v>184</v>
      </c>
      <c r="AJ1113" s="1" t="s">
        <v>184</v>
      </c>
    </row>
    <row r="1114" spans="1:36" x14ac:dyDescent="0.3">
      <c r="A1114" s="3" t="s">
        <v>7</v>
      </c>
      <c r="B1114">
        <v>136328</v>
      </c>
      <c r="C1114">
        <v>1113</v>
      </c>
      <c r="D1114" t="s">
        <v>182</v>
      </c>
      <c r="E1114" s="2" t="s">
        <v>184</v>
      </c>
      <c r="F1114" s="2" t="s">
        <v>184</v>
      </c>
      <c r="G1114" s="2" t="s">
        <v>184</v>
      </c>
      <c r="H1114" s="3" t="s">
        <v>183</v>
      </c>
      <c r="I1114" s="2" t="s">
        <v>16</v>
      </c>
      <c r="J1114" s="2" t="s">
        <v>15</v>
      </c>
      <c r="K1114" s="8" t="s">
        <v>183</v>
      </c>
      <c r="L1114" s="2" t="s">
        <v>60</v>
      </c>
      <c r="M1114" s="2"/>
      <c r="N1114" t="s">
        <v>186</v>
      </c>
      <c r="O1114" s="2" t="s">
        <v>188</v>
      </c>
      <c r="P1114" s="128">
        <v>0.13675992934070316</v>
      </c>
      <c r="Q1114" s="128" t="s">
        <v>203</v>
      </c>
      <c r="R1114" s="7" t="s">
        <v>184</v>
      </c>
      <c r="S1114" s="2" t="s">
        <v>184</v>
      </c>
      <c r="T1114" s="2" t="s">
        <v>183</v>
      </c>
      <c r="U1114">
        <v>52</v>
      </c>
      <c r="V1114">
        <v>32</v>
      </c>
      <c r="W1114">
        <v>43</v>
      </c>
      <c r="X1114" t="s">
        <v>184</v>
      </c>
      <c r="Y1114" s="2" t="s">
        <v>184</v>
      </c>
      <c r="Z1114" s="2" t="s">
        <v>183</v>
      </c>
      <c r="AA1114" s="2" t="s">
        <v>183</v>
      </c>
      <c r="AB1114">
        <v>22</v>
      </c>
      <c r="AC1114">
        <v>16</v>
      </c>
      <c r="AD1114">
        <v>0</v>
      </c>
      <c r="AE1114" s="2" t="s">
        <v>183</v>
      </c>
      <c r="AF1114" s="2" t="s">
        <v>184</v>
      </c>
      <c r="AG1114" s="2" t="s">
        <v>183</v>
      </c>
      <c r="AH1114" t="s">
        <v>88</v>
      </c>
      <c r="AI1114" s="8" t="s">
        <v>183</v>
      </c>
      <c r="AJ1114" s="1" t="s">
        <v>183</v>
      </c>
    </row>
    <row r="1115" spans="1:36" x14ac:dyDescent="0.3">
      <c r="A1115" s="3" t="s">
        <v>7</v>
      </c>
      <c r="B1115">
        <v>136359</v>
      </c>
      <c r="C1115">
        <v>1114</v>
      </c>
      <c r="D1115" t="s">
        <v>181</v>
      </c>
      <c r="E1115" s="2" t="s">
        <v>184</v>
      </c>
      <c r="F1115" s="2" t="s">
        <v>184</v>
      </c>
      <c r="G1115" s="2" t="s">
        <v>183</v>
      </c>
      <c r="H1115" s="3" t="s">
        <v>183</v>
      </c>
      <c r="I1115" s="2" t="s">
        <v>17</v>
      </c>
      <c r="J1115" s="2" t="s">
        <v>17</v>
      </c>
      <c r="K1115" s="8" t="s">
        <v>184</v>
      </c>
      <c r="L1115" s="2" t="s">
        <v>60</v>
      </c>
      <c r="M1115" s="2"/>
      <c r="N1115" t="s">
        <v>186</v>
      </c>
      <c r="O1115" s="2" t="s">
        <v>188</v>
      </c>
      <c r="P1115" s="128">
        <v>0.93452618382813835</v>
      </c>
      <c r="Q1115" s="128" t="s">
        <v>203</v>
      </c>
      <c r="R1115" s="7" t="s">
        <v>184</v>
      </c>
      <c r="S1115" s="2" t="s">
        <v>184</v>
      </c>
      <c r="T1115" s="2" t="s">
        <v>184</v>
      </c>
      <c r="U1115">
        <v>0</v>
      </c>
      <c r="V1115">
        <v>0</v>
      </c>
      <c r="W1115">
        <v>48</v>
      </c>
      <c r="X1115" t="s">
        <v>184</v>
      </c>
      <c r="Y1115" s="2" t="s">
        <v>184</v>
      </c>
      <c r="Z1115" s="2" t="s">
        <v>183</v>
      </c>
      <c r="AA1115" s="2" t="s">
        <v>184</v>
      </c>
      <c r="AB1115">
        <v>10</v>
      </c>
      <c r="AC1115">
        <v>11</v>
      </c>
      <c r="AD1115">
        <v>6</v>
      </c>
      <c r="AE1115" s="2" t="s">
        <v>184</v>
      </c>
      <c r="AF1115" s="2" t="s">
        <v>184</v>
      </c>
      <c r="AG1115" s="2" t="s">
        <v>183</v>
      </c>
      <c r="AH1115" t="s">
        <v>88</v>
      </c>
      <c r="AI1115" t="s">
        <v>183</v>
      </c>
      <c r="AJ1115" s="1" t="s">
        <v>184</v>
      </c>
    </row>
    <row r="1116" spans="1:36" x14ac:dyDescent="0.3">
      <c r="A1116" s="3" t="s">
        <v>7</v>
      </c>
      <c r="B1116">
        <v>136386</v>
      </c>
      <c r="C1116">
        <v>1115</v>
      </c>
      <c r="D1116" t="s">
        <v>182</v>
      </c>
      <c r="E1116" s="2" t="s">
        <v>184</v>
      </c>
      <c r="F1116" s="2" t="s">
        <v>184</v>
      </c>
      <c r="G1116" s="2" t="s">
        <v>184</v>
      </c>
      <c r="H1116" s="3" t="s">
        <v>185</v>
      </c>
      <c r="I1116" s="2" t="s">
        <v>15</v>
      </c>
      <c r="J1116" s="2" t="s">
        <v>13</v>
      </c>
      <c r="K1116" s="8" t="s">
        <v>183</v>
      </c>
      <c r="L1116" s="2" t="s">
        <v>61</v>
      </c>
      <c r="M1116" s="2"/>
      <c r="N1116" t="s">
        <v>186</v>
      </c>
      <c r="O1116" s="3" t="s">
        <v>189</v>
      </c>
      <c r="P1116" s="130">
        <v>0.91280326687484992</v>
      </c>
      <c r="Q1116" s="130" t="s">
        <v>203</v>
      </c>
      <c r="R1116" s="7" t="s">
        <v>185</v>
      </c>
      <c r="S1116" s="2" t="s">
        <v>184</v>
      </c>
      <c r="T1116" s="2" t="s">
        <v>184</v>
      </c>
      <c r="U1116">
        <v>0</v>
      </c>
      <c r="V1116">
        <v>0</v>
      </c>
      <c r="W1116">
        <v>10</v>
      </c>
      <c r="X1116" t="s">
        <v>184</v>
      </c>
      <c r="Y1116" s="2" t="s">
        <v>184</v>
      </c>
      <c r="Z1116" s="2" t="s">
        <v>184</v>
      </c>
      <c r="AA1116" s="2" t="s">
        <v>184</v>
      </c>
      <c r="AB1116">
        <v>4</v>
      </c>
      <c r="AC1116">
        <v>5</v>
      </c>
      <c r="AD1116">
        <v>0</v>
      </c>
      <c r="AE1116" s="2" t="s">
        <v>184</v>
      </c>
      <c r="AF1116" s="2" t="s">
        <v>184</v>
      </c>
      <c r="AG1116" s="2" t="s">
        <v>184</v>
      </c>
      <c r="AH1116" t="s">
        <v>88</v>
      </c>
      <c r="AI1116" t="s">
        <v>183</v>
      </c>
      <c r="AJ1116" s="1" t="s">
        <v>184</v>
      </c>
    </row>
    <row r="1117" spans="1:36" x14ac:dyDescent="0.3">
      <c r="A1117" s="2" t="s">
        <v>8</v>
      </c>
      <c r="B1117">
        <v>136390</v>
      </c>
      <c r="C1117">
        <v>1116</v>
      </c>
      <c r="D1117" t="s">
        <v>181</v>
      </c>
      <c r="E1117" s="2" t="s">
        <v>184</v>
      </c>
      <c r="F1117" s="2" t="s">
        <v>184</v>
      </c>
      <c r="G1117" s="2" t="s">
        <v>184</v>
      </c>
      <c r="H1117" s="3" t="s">
        <v>183</v>
      </c>
      <c r="I1117" s="2" t="s">
        <v>14</v>
      </c>
      <c r="J1117" s="2" t="s">
        <v>17</v>
      </c>
      <c r="K1117" s="8" t="s">
        <v>183</v>
      </c>
      <c r="L1117" s="2" t="s">
        <v>60</v>
      </c>
      <c r="M1117" s="2"/>
      <c r="N1117" t="s">
        <v>186</v>
      </c>
      <c r="O1117" s="2" t="s">
        <v>189</v>
      </c>
      <c r="P1117" s="128">
        <v>-1.0953392198502292</v>
      </c>
      <c r="Q1117" s="128" t="s">
        <v>203</v>
      </c>
      <c r="R1117" s="7" t="s">
        <v>185</v>
      </c>
      <c r="S1117" s="2" t="s">
        <v>184</v>
      </c>
      <c r="T1117" s="2" t="s">
        <v>184</v>
      </c>
      <c r="U1117">
        <v>21</v>
      </c>
      <c r="V1117">
        <v>15</v>
      </c>
      <c r="W1117">
        <v>21</v>
      </c>
      <c r="X1117" t="s">
        <v>184</v>
      </c>
      <c r="Y1117" s="2" t="s">
        <v>184</v>
      </c>
      <c r="Z1117" s="2" t="s">
        <v>184</v>
      </c>
      <c r="AA1117" s="2" t="s">
        <v>184</v>
      </c>
      <c r="AB1117">
        <v>4</v>
      </c>
      <c r="AC1117">
        <v>5</v>
      </c>
      <c r="AD1117">
        <v>0</v>
      </c>
      <c r="AE1117" s="2" t="s">
        <v>184</v>
      </c>
      <c r="AF1117" s="2" t="s">
        <v>184</v>
      </c>
      <c r="AG1117" s="2" t="s">
        <v>185</v>
      </c>
      <c r="AH1117" t="s">
        <v>88</v>
      </c>
      <c r="AI1117" s="8" t="s">
        <v>183</v>
      </c>
      <c r="AJ1117" s="1" t="s">
        <v>184</v>
      </c>
    </row>
    <row r="1118" spans="1:36" x14ac:dyDescent="0.3">
      <c r="A1118" s="2" t="s">
        <v>8</v>
      </c>
      <c r="B1118">
        <v>136490</v>
      </c>
      <c r="C1118">
        <v>1117</v>
      </c>
      <c r="D1118" t="s">
        <v>182</v>
      </c>
      <c r="E1118" s="2" t="s">
        <v>184</v>
      </c>
      <c r="F1118" s="2" t="s">
        <v>184</v>
      </c>
      <c r="G1118" s="2" t="s">
        <v>183</v>
      </c>
      <c r="H1118" s="3" t="s">
        <v>183</v>
      </c>
      <c r="I1118" s="2" t="s">
        <v>15</v>
      </c>
      <c r="J1118" s="2" t="s">
        <v>12</v>
      </c>
      <c r="K1118" s="8" t="s">
        <v>183</v>
      </c>
      <c r="L1118" s="2" t="s">
        <v>60</v>
      </c>
      <c r="M1118" s="2"/>
      <c r="N1118" t="s">
        <v>186</v>
      </c>
      <c r="O1118" s="3" t="s">
        <v>188</v>
      </c>
      <c r="P1118" s="130">
        <v>-0.28783517648841084</v>
      </c>
      <c r="Q1118" s="130" t="s">
        <v>203</v>
      </c>
      <c r="R1118" s="7" t="s">
        <v>183</v>
      </c>
      <c r="S1118" s="2" t="s">
        <v>184</v>
      </c>
      <c r="T1118" s="2" t="s">
        <v>184</v>
      </c>
      <c r="U1118">
        <v>0</v>
      </c>
      <c r="V1118">
        <v>0</v>
      </c>
      <c r="W1118">
        <v>378</v>
      </c>
      <c r="X1118" t="s">
        <v>184</v>
      </c>
      <c r="Y1118" s="2" t="s">
        <v>184</v>
      </c>
      <c r="Z1118" s="2" t="s">
        <v>184</v>
      </c>
      <c r="AA1118" s="2" t="s">
        <v>184</v>
      </c>
      <c r="AB1118">
        <v>9</v>
      </c>
      <c r="AC1118">
        <v>0</v>
      </c>
      <c r="AD1118">
        <v>0</v>
      </c>
      <c r="AE1118" s="2" t="s">
        <v>183</v>
      </c>
      <c r="AF1118" s="2" t="s">
        <v>185</v>
      </c>
      <c r="AG1118" s="2" t="s">
        <v>185</v>
      </c>
      <c r="AH1118" t="s">
        <v>88</v>
      </c>
      <c r="AI1118" s="8" t="s">
        <v>184</v>
      </c>
      <c r="AJ1118" s="1" t="s">
        <v>184</v>
      </c>
    </row>
    <row r="1119" spans="1:36" hidden="1" x14ac:dyDescent="0.3">
      <c r="A1119" s="3" t="s">
        <v>7</v>
      </c>
      <c r="B1119">
        <v>136533</v>
      </c>
      <c r="C1119">
        <v>1118</v>
      </c>
      <c r="D1119" t="s">
        <v>181</v>
      </c>
      <c r="E1119" s="2" t="s">
        <v>184</v>
      </c>
      <c r="F1119" s="2" t="s">
        <v>184</v>
      </c>
      <c r="G1119" s="2" t="s">
        <v>184</v>
      </c>
      <c r="H1119" s="3" t="s">
        <v>185</v>
      </c>
      <c r="I1119" s="2" t="s">
        <v>12</v>
      </c>
      <c r="J1119" s="2" t="s">
        <v>13</v>
      </c>
      <c r="K1119" s="8" t="s">
        <v>183</v>
      </c>
      <c r="L1119" s="2"/>
      <c r="M1119" s="2" t="s">
        <v>60</v>
      </c>
      <c r="N1119" t="s">
        <v>186</v>
      </c>
      <c r="O1119" s="2" t="s">
        <v>188</v>
      </c>
      <c r="P1119" s="128">
        <v>-0.47963760714127102</v>
      </c>
      <c r="Q1119" s="128" t="s">
        <v>201</v>
      </c>
      <c r="R1119" s="6" t="s">
        <v>185</v>
      </c>
      <c r="S1119" s="2" t="s">
        <v>184</v>
      </c>
      <c r="T1119" s="2" t="s">
        <v>184</v>
      </c>
      <c r="U1119">
        <v>34</v>
      </c>
      <c r="V1119">
        <v>37</v>
      </c>
      <c r="W1119">
        <v>16</v>
      </c>
      <c r="X1119" t="s">
        <v>184</v>
      </c>
      <c r="Y1119" s="2" t="s">
        <v>184</v>
      </c>
      <c r="Z1119" s="2" t="s">
        <v>184</v>
      </c>
      <c r="AA1119" s="2" t="s">
        <v>184</v>
      </c>
      <c r="AB1119">
        <v>13</v>
      </c>
      <c r="AC1119">
        <v>2</v>
      </c>
      <c r="AD1119">
        <v>0</v>
      </c>
      <c r="AE1119" s="2" t="s">
        <v>184</v>
      </c>
      <c r="AF1119" s="2" t="s">
        <v>184</v>
      </c>
      <c r="AG1119" s="2" t="s">
        <v>185</v>
      </c>
      <c r="AH1119" t="s">
        <v>88</v>
      </c>
      <c r="AI1119" s="8" t="s">
        <v>183</v>
      </c>
      <c r="AJ1119" s="9" t="s">
        <v>184</v>
      </c>
    </row>
    <row r="1120" spans="1:36" x14ac:dyDescent="0.3">
      <c r="A1120" s="3" t="s">
        <v>7</v>
      </c>
      <c r="B1120">
        <v>136537</v>
      </c>
      <c r="C1120">
        <v>1119</v>
      </c>
      <c r="D1120" t="s">
        <v>182</v>
      </c>
      <c r="E1120" s="2" t="s">
        <v>184</v>
      </c>
      <c r="F1120" s="2" t="s">
        <v>184</v>
      </c>
      <c r="G1120" s="2" t="s">
        <v>184</v>
      </c>
      <c r="H1120" s="3" t="s">
        <v>183</v>
      </c>
      <c r="I1120" s="2" t="s">
        <v>16</v>
      </c>
      <c r="J1120" s="2" t="s">
        <v>13</v>
      </c>
      <c r="K1120" s="8" t="s">
        <v>183</v>
      </c>
      <c r="L1120" s="2" t="s">
        <v>162</v>
      </c>
      <c r="M1120" s="2" t="s">
        <v>60</v>
      </c>
      <c r="N1120" t="s">
        <v>186</v>
      </c>
      <c r="O1120" s="2" t="s">
        <v>188</v>
      </c>
      <c r="P1120" s="128">
        <v>-3.3663454278989207</v>
      </c>
      <c r="Q1120" s="128" t="s">
        <v>203</v>
      </c>
      <c r="R1120" s="6" t="s">
        <v>185</v>
      </c>
      <c r="S1120" s="2" t="s">
        <v>184</v>
      </c>
      <c r="T1120" s="2" t="s">
        <v>184</v>
      </c>
      <c r="U1120">
        <v>37</v>
      </c>
      <c r="V1120">
        <v>34</v>
      </c>
      <c r="W1120">
        <v>21</v>
      </c>
      <c r="X1120" t="s">
        <v>184</v>
      </c>
      <c r="Y1120" s="2" t="s">
        <v>184</v>
      </c>
      <c r="Z1120" s="2" t="s">
        <v>184</v>
      </c>
      <c r="AA1120" s="2" t="s">
        <v>184</v>
      </c>
      <c r="AB1120">
        <v>15</v>
      </c>
      <c r="AC1120">
        <v>3</v>
      </c>
      <c r="AD1120">
        <v>0</v>
      </c>
      <c r="AE1120" s="2" t="s">
        <v>184</v>
      </c>
      <c r="AF1120" s="2" t="s">
        <v>184</v>
      </c>
      <c r="AG1120" s="2" t="s">
        <v>183</v>
      </c>
      <c r="AH1120" t="s">
        <v>87</v>
      </c>
      <c r="AI1120" s="8" t="s">
        <v>183</v>
      </c>
      <c r="AJ1120" s="1" t="s">
        <v>184</v>
      </c>
    </row>
    <row r="1121" spans="1:36" x14ac:dyDescent="0.3">
      <c r="A1121" s="3" t="s">
        <v>7</v>
      </c>
      <c r="B1121">
        <v>136575</v>
      </c>
      <c r="C1121">
        <v>1120</v>
      </c>
      <c r="D1121" t="s">
        <v>181</v>
      </c>
      <c r="E1121" s="2" t="s">
        <v>184</v>
      </c>
      <c r="F1121" s="2" t="s">
        <v>184</v>
      </c>
      <c r="G1121" s="2" t="s">
        <v>184</v>
      </c>
      <c r="H1121" s="3" t="s">
        <v>183</v>
      </c>
      <c r="I1121" s="2" t="s">
        <v>12</v>
      </c>
      <c r="J1121" s="2" t="s">
        <v>13</v>
      </c>
      <c r="K1121" s="8" t="s">
        <v>183</v>
      </c>
      <c r="L1121" s="2"/>
      <c r="M1121" s="2" t="s">
        <v>60</v>
      </c>
      <c r="N1121" t="s">
        <v>187</v>
      </c>
      <c r="O1121" s="3" t="s">
        <v>188</v>
      </c>
      <c r="P1121" s="130">
        <v>-1.1301208601475436</v>
      </c>
      <c r="Q1121" s="130" t="s">
        <v>203</v>
      </c>
      <c r="R1121" s="6" t="s">
        <v>183</v>
      </c>
      <c r="S1121" s="2" t="s">
        <v>184</v>
      </c>
      <c r="T1121" s="2" t="s">
        <v>184</v>
      </c>
      <c r="U1121">
        <v>2</v>
      </c>
      <c r="V1121">
        <v>6</v>
      </c>
      <c r="W1121">
        <v>0</v>
      </c>
      <c r="X1121" t="s">
        <v>184</v>
      </c>
      <c r="Y1121" s="2" t="s">
        <v>184</v>
      </c>
      <c r="Z1121" s="2" t="s">
        <v>184</v>
      </c>
      <c r="AA1121" s="2" t="s">
        <v>184</v>
      </c>
      <c r="AB1121">
        <v>1</v>
      </c>
      <c r="AC1121">
        <v>0</v>
      </c>
      <c r="AD1121">
        <v>0</v>
      </c>
      <c r="AE1121" s="2" t="s">
        <v>184</v>
      </c>
      <c r="AF1121" s="2" t="s">
        <v>184</v>
      </c>
      <c r="AG1121" s="2" t="s">
        <v>185</v>
      </c>
      <c r="AH1121" t="s">
        <v>88</v>
      </c>
      <c r="AI1121" s="8" t="s">
        <v>183</v>
      </c>
      <c r="AJ1121" s="1" t="s">
        <v>184</v>
      </c>
    </row>
    <row r="1122" spans="1:36" x14ac:dyDescent="0.3">
      <c r="A1122" s="3" t="s">
        <v>7</v>
      </c>
      <c r="B1122">
        <v>136708</v>
      </c>
      <c r="C1122">
        <v>1121</v>
      </c>
      <c r="D1122" t="s">
        <v>181</v>
      </c>
      <c r="E1122" s="2" t="s">
        <v>184</v>
      </c>
      <c r="F1122" s="2" t="s">
        <v>184</v>
      </c>
      <c r="G1122" s="2" t="s">
        <v>184</v>
      </c>
      <c r="H1122" s="3" t="s">
        <v>183</v>
      </c>
      <c r="I1122" s="2" t="s">
        <v>12</v>
      </c>
      <c r="J1122" s="2" t="s">
        <v>12</v>
      </c>
      <c r="K1122" s="8" t="s">
        <v>183</v>
      </c>
      <c r="L1122" s="2" t="s">
        <v>60</v>
      </c>
      <c r="M1122" s="2"/>
      <c r="N1122" t="s">
        <v>186</v>
      </c>
      <c r="O1122" s="3" t="s">
        <v>188</v>
      </c>
      <c r="P1122" s="130">
        <v>-1.8280632411067192</v>
      </c>
      <c r="Q1122" s="130" t="s">
        <v>203</v>
      </c>
      <c r="R1122" s="6" t="s">
        <v>183</v>
      </c>
      <c r="S1122" s="2" t="s">
        <v>184</v>
      </c>
      <c r="T1122" s="2" t="s">
        <v>184</v>
      </c>
      <c r="U1122">
        <v>6</v>
      </c>
      <c r="V1122">
        <v>0</v>
      </c>
      <c r="W1122">
        <v>45</v>
      </c>
      <c r="X1122" t="s">
        <v>184</v>
      </c>
      <c r="Y1122" s="2" t="s">
        <v>184</v>
      </c>
      <c r="Z1122" s="2" t="s">
        <v>184</v>
      </c>
      <c r="AA1122" s="2" t="s">
        <v>184</v>
      </c>
      <c r="AB1122">
        <v>6</v>
      </c>
      <c r="AC1122">
        <v>2</v>
      </c>
      <c r="AD1122">
        <v>0</v>
      </c>
      <c r="AE1122" s="2" t="s">
        <v>184</v>
      </c>
      <c r="AF1122" s="2" t="s">
        <v>184</v>
      </c>
      <c r="AG1122" s="2" t="s">
        <v>183</v>
      </c>
      <c r="AH1122" t="s">
        <v>88</v>
      </c>
      <c r="AI1122" t="s">
        <v>183</v>
      </c>
      <c r="AJ1122" s="1" t="s">
        <v>184</v>
      </c>
    </row>
    <row r="1123" spans="1:36" x14ac:dyDescent="0.3">
      <c r="A1123" s="2" t="s">
        <v>8</v>
      </c>
      <c r="B1123">
        <v>136778</v>
      </c>
      <c r="C1123">
        <v>1122</v>
      </c>
      <c r="D1123" t="s">
        <v>181</v>
      </c>
      <c r="E1123" s="2" t="s">
        <v>183</v>
      </c>
      <c r="F1123" s="2" t="s">
        <v>184</v>
      </c>
      <c r="G1123" s="2" t="s">
        <v>184</v>
      </c>
      <c r="H1123" s="2" t="s">
        <v>183</v>
      </c>
      <c r="I1123" s="2" t="s">
        <v>12</v>
      </c>
      <c r="J1123" s="2" t="s">
        <v>15</v>
      </c>
      <c r="K1123" s="8" t="s">
        <v>183</v>
      </c>
      <c r="L1123" s="2"/>
      <c r="M1123" s="2" t="s">
        <v>60</v>
      </c>
      <c r="N1123" t="s">
        <v>186</v>
      </c>
      <c r="O1123" s="2" t="s">
        <v>188</v>
      </c>
      <c r="P1123" s="128">
        <v>-0.8381351492928234</v>
      </c>
      <c r="Q1123" s="128" t="s">
        <v>203</v>
      </c>
      <c r="R1123" s="6" t="s">
        <v>183</v>
      </c>
      <c r="S1123" s="2" t="s">
        <v>184</v>
      </c>
      <c r="T1123" s="2" t="s">
        <v>184</v>
      </c>
      <c r="U1123">
        <v>9</v>
      </c>
      <c r="V1123">
        <v>0</v>
      </c>
      <c r="W1123">
        <v>3</v>
      </c>
      <c r="X1123" t="s">
        <v>184</v>
      </c>
      <c r="Y1123" s="2" t="s">
        <v>184</v>
      </c>
      <c r="Z1123" s="2" t="s">
        <v>184</v>
      </c>
      <c r="AA1123" s="2" t="s">
        <v>184</v>
      </c>
      <c r="AB1123">
        <v>2</v>
      </c>
      <c r="AC1123">
        <v>0</v>
      </c>
      <c r="AD1123">
        <v>0</v>
      </c>
      <c r="AE1123" s="2" t="s">
        <v>184</v>
      </c>
      <c r="AF1123" s="2" t="s">
        <v>184</v>
      </c>
      <c r="AG1123" s="2" t="s">
        <v>183</v>
      </c>
      <c r="AH1123" t="s">
        <v>88</v>
      </c>
      <c r="AI1123" s="8" t="s">
        <v>183</v>
      </c>
      <c r="AJ1123" s="1" t="s">
        <v>184</v>
      </c>
    </row>
    <row r="1124" spans="1:36" x14ac:dyDescent="0.3">
      <c r="A1124" s="2" t="s">
        <v>8</v>
      </c>
      <c r="B1124">
        <v>136779</v>
      </c>
      <c r="C1124">
        <v>1123</v>
      </c>
      <c r="D1124" t="s">
        <v>181</v>
      </c>
      <c r="E1124" s="2" t="s">
        <v>183</v>
      </c>
      <c r="F1124" s="2" t="s">
        <v>184</v>
      </c>
      <c r="G1124" s="2" t="s">
        <v>183</v>
      </c>
      <c r="H1124" s="2" t="s">
        <v>183</v>
      </c>
      <c r="I1124" s="2" t="s">
        <v>13</v>
      </c>
      <c r="J1124" s="2" t="s">
        <v>15</v>
      </c>
      <c r="K1124" s="8" t="s">
        <v>184</v>
      </c>
      <c r="L1124" s="2"/>
      <c r="M1124" s="2" t="s">
        <v>60</v>
      </c>
      <c r="N1124" t="s">
        <v>186</v>
      </c>
      <c r="O1124" s="2" t="s">
        <v>188</v>
      </c>
      <c r="P1124" s="128">
        <v>-1.2860367074053569</v>
      </c>
      <c r="Q1124" s="128" t="s">
        <v>203</v>
      </c>
      <c r="R1124" s="7" t="s">
        <v>185</v>
      </c>
      <c r="S1124" s="2" t="s">
        <v>184</v>
      </c>
      <c r="T1124" s="2" t="s">
        <v>183</v>
      </c>
      <c r="U1124">
        <v>8</v>
      </c>
      <c r="V1124">
        <v>0</v>
      </c>
      <c r="W1124">
        <v>2</v>
      </c>
      <c r="X1124" t="s">
        <v>184</v>
      </c>
      <c r="Y1124" s="2" t="s">
        <v>184</v>
      </c>
      <c r="Z1124" s="2" t="s">
        <v>184</v>
      </c>
      <c r="AA1124" s="2" t="s">
        <v>184</v>
      </c>
      <c r="AB1124">
        <v>1</v>
      </c>
      <c r="AC1124">
        <v>0</v>
      </c>
      <c r="AD1124">
        <v>0</v>
      </c>
      <c r="AE1124" s="2" t="s">
        <v>184</v>
      </c>
      <c r="AF1124" s="2" t="s">
        <v>184</v>
      </c>
      <c r="AG1124" s="2" t="s">
        <v>184</v>
      </c>
      <c r="AH1124" t="s">
        <v>88</v>
      </c>
      <c r="AI1124" s="8" t="s">
        <v>183</v>
      </c>
      <c r="AJ1124" s="1" t="s">
        <v>183</v>
      </c>
    </row>
    <row r="1125" spans="1:36" x14ac:dyDescent="0.3">
      <c r="A1125" s="3" t="s">
        <v>7</v>
      </c>
      <c r="B1125">
        <v>136869</v>
      </c>
      <c r="C1125">
        <v>1124</v>
      </c>
      <c r="D1125" t="s">
        <v>181</v>
      </c>
      <c r="E1125" s="2" t="s">
        <v>183</v>
      </c>
      <c r="F1125" s="2" t="s">
        <v>184</v>
      </c>
      <c r="G1125" s="2" t="s">
        <v>184</v>
      </c>
      <c r="H1125" s="3" t="s">
        <v>183</v>
      </c>
      <c r="I1125" s="2" t="s">
        <v>14</v>
      </c>
      <c r="J1125" s="2" t="s">
        <v>13</v>
      </c>
      <c r="K1125" s="8" t="s">
        <v>183</v>
      </c>
      <c r="L1125" s="2"/>
      <c r="M1125" s="2" t="s">
        <v>61</v>
      </c>
      <c r="N1125" t="s">
        <v>187</v>
      </c>
      <c r="O1125" s="2" t="s">
        <v>188</v>
      </c>
      <c r="P1125" s="128">
        <v>0.7273618829682903</v>
      </c>
      <c r="Q1125" s="128" t="s">
        <v>203</v>
      </c>
      <c r="R1125" s="6" t="s">
        <v>183</v>
      </c>
      <c r="S1125" s="2" t="s">
        <v>183</v>
      </c>
      <c r="T1125" s="2" t="s">
        <v>183</v>
      </c>
      <c r="U1125">
        <v>16</v>
      </c>
      <c r="V1125">
        <v>0</v>
      </c>
      <c r="W1125">
        <v>3</v>
      </c>
      <c r="X1125" t="s">
        <v>183</v>
      </c>
      <c r="Y1125" s="2" t="s">
        <v>183</v>
      </c>
      <c r="Z1125" s="2" t="s">
        <v>183</v>
      </c>
      <c r="AA1125" s="2" t="s">
        <v>184</v>
      </c>
      <c r="AB1125">
        <v>1</v>
      </c>
      <c r="AC1125">
        <v>0</v>
      </c>
      <c r="AD1125">
        <v>0</v>
      </c>
      <c r="AE1125" s="2" t="s">
        <v>184</v>
      </c>
      <c r="AF1125" s="2" t="s">
        <v>184</v>
      </c>
      <c r="AG1125" s="2" t="s">
        <v>184</v>
      </c>
      <c r="AH1125" t="s">
        <v>90</v>
      </c>
      <c r="AI1125" s="8" t="s">
        <v>183</v>
      </c>
      <c r="AJ1125" s="1" t="s">
        <v>184</v>
      </c>
    </row>
    <row r="1126" spans="1:36" x14ac:dyDescent="0.3">
      <c r="A1126" s="3" t="s">
        <v>7</v>
      </c>
      <c r="B1126">
        <v>136879</v>
      </c>
      <c r="C1126">
        <v>1125</v>
      </c>
      <c r="D1126" t="s">
        <v>181</v>
      </c>
      <c r="E1126" s="2" t="s">
        <v>184</v>
      </c>
      <c r="F1126" s="2" t="s">
        <v>184</v>
      </c>
      <c r="G1126" s="2" t="s">
        <v>184</v>
      </c>
      <c r="H1126" s="3" t="s">
        <v>183</v>
      </c>
      <c r="I1126" s="2" t="s">
        <v>16</v>
      </c>
      <c r="J1126" s="2" t="s">
        <v>15</v>
      </c>
      <c r="K1126" s="8" t="s">
        <v>183</v>
      </c>
      <c r="L1126" s="2"/>
      <c r="M1126" s="2" t="s">
        <v>60</v>
      </c>
      <c r="N1126" t="s">
        <v>187</v>
      </c>
      <c r="O1126" s="3" t="s">
        <v>188</v>
      </c>
      <c r="P1126" s="130">
        <v>-1.9130434782608696</v>
      </c>
      <c r="Q1126" s="130" t="s">
        <v>203</v>
      </c>
      <c r="R1126" s="7" t="s">
        <v>183</v>
      </c>
      <c r="S1126" s="2" t="s">
        <v>184</v>
      </c>
      <c r="T1126" s="2" t="s">
        <v>183</v>
      </c>
      <c r="U1126">
        <v>29</v>
      </c>
      <c r="V1126">
        <v>19</v>
      </c>
      <c r="W1126">
        <v>23</v>
      </c>
      <c r="X1126" t="s">
        <v>183</v>
      </c>
      <c r="Y1126" s="2" t="s">
        <v>184</v>
      </c>
      <c r="Z1126" s="2" t="s">
        <v>184</v>
      </c>
      <c r="AA1126" s="2" t="s">
        <v>184</v>
      </c>
      <c r="AB1126">
        <v>12</v>
      </c>
      <c r="AC1126">
        <v>6</v>
      </c>
      <c r="AD1126">
        <v>0</v>
      </c>
      <c r="AE1126" s="2" t="s">
        <v>184</v>
      </c>
      <c r="AF1126" s="2" t="s">
        <v>184</v>
      </c>
      <c r="AG1126" s="2" t="s">
        <v>183</v>
      </c>
      <c r="AH1126" t="s">
        <v>88</v>
      </c>
      <c r="AI1126" s="8" t="s">
        <v>183</v>
      </c>
      <c r="AJ1126" s="1" t="s">
        <v>184</v>
      </c>
    </row>
    <row r="1127" spans="1:36" x14ac:dyDescent="0.3">
      <c r="A1127" s="3" t="s">
        <v>7</v>
      </c>
      <c r="B1127">
        <v>136880</v>
      </c>
      <c r="C1127">
        <v>1126</v>
      </c>
      <c r="D1127" t="s">
        <v>181</v>
      </c>
      <c r="E1127" s="2" t="s">
        <v>184</v>
      </c>
      <c r="F1127" s="2" t="s">
        <v>184</v>
      </c>
      <c r="G1127" s="2" t="s">
        <v>183</v>
      </c>
      <c r="H1127" s="3" t="s">
        <v>183</v>
      </c>
      <c r="I1127" s="2" t="s">
        <v>16</v>
      </c>
      <c r="J1127" s="2" t="s">
        <v>15</v>
      </c>
      <c r="K1127" s="8" t="s">
        <v>183</v>
      </c>
      <c r="L1127" s="2"/>
      <c r="M1127" s="2" t="s">
        <v>60</v>
      </c>
      <c r="N1127" t="s">
        <v>187</v>
      </c>
      <c r="O1127" s="3" t="s">
        <v>188</v>
      </c>
      <c r="P1127" s="130">
        <v>-1.826086956521739</v>
      </c>
      <c r="Q1127" s="130" t="s">
        <v>203</v>
      </c>
      <c r="R1127" s="7" t="s">
        <v>183</v>
      </c>
      <c r="S1127" s="2" t="s">
        <v>184</v>
      </c>
      <c r="T1127" s="2" t="s">
        <v>183</v>
      </c>
      <c r="U1127">
        <v>16</v>
      </c>
      <c r="V1127">
        <v>19</v>
      </c>
      <c r="W1127">
        <v>16</v>
      </c>
      <c r="X1127" t="s">
        <v>184</v>
      </c>
      <c r="Y1127" s="2" t="s">
        <v>184</v>
      </c>
      <c r="Z1127" s="2" t="s">
        <v>183</v>
      </c>
      <c r="AA1127" s="2" t="s">
        <v>184</v>
      </c>
      <c r="AB1127">
        <v>8</v>
      </c>
      <c r="AC1127">
        <v>2</v>
      </c>
      <c r="AD1127">
        <v>0</v>
      </c>
      <c r="AE1127" s="2" t="s">
        <v>184</v>
      </c>
      <c r="AF1127" s="2" t="s">
        <v>184</v>
      </c>
      <c r="AG1127" s="2" t="s">
        <v>185</v>
      </c>
      <c r="AH1127" t="s">
        <v>88</v>
      </c>
      <c r="AI1127" s="8" t="s">
        <v>183</v>
      </c>
      <c r="AJ1127" s="1" t="s">
        <v>184</v>
      </c>
    </row>
    <row r="1128" spans="1:36" x14ac:dyDescent="0.3">
      <c r="A1128" s="3" t="s">
        <v>7</v>
      </c>
      <c r="B1128">
        <v>136951</v>
      </c>
      <c r="C1128">
        <v>1127</v>
      </c>
      <c r="D1128" t="s">
        <v>181</v>
      </c>
      <c r="E1128" s="2" t="s">
        <v>184</v>
      </c>
      <c r="F1128" s="2" t="s">
        <v>184</v>
      </c>
      <c r="G1128" s="2" t="s">
        <v>184</v>
      </c>
      <c r="H1128" s="2" t="s">
        <v>183</v>
      </c>
      <c r="I1128" s="2" t="s">
        <v>16</v>
      </c>
      <c r="J1128" s="2" t="s">
        <v>14</v>
      </c>
      <c r="K1128" s="8" t="s">
        <v>183</v>
      </c>
      <c r="L1128" s="2"/>
      <c r="M1128" s="2" t="s">
        <v>60</v>
      </c>
      <c r="N1128" t="s">
        <v>186</v>
      </c>
      <c r="O1128" s="2" t="s">
        <v>188</v>
      </c>
      <c r="P1128" s="128">
        <v>-1.2398425064924186</v>
      </c>
      <c r="Q1128" s="128" t="s">
        <v>203</v>
      </c>
      <c r="R1128" s="6" t="s">
        <v>184</v>
      </c>
      <c r="S1128" s="2" t="s">
        <v>184</v>
      </c>
      <c r="T1128" s="2" t="s">
        <v>183</v>
      </c>
      <c r="U1128">
        <v>45</v>
      </c>
      <c r="V1128">
        <v>8</v>
      </c>
      <c r="W1128">
        <v>0</v>
      </c>
      <c r="X1128" t="s">
        <v>184</v>
      </c>
      <c r="Y1128" s="2" t="s">
        <v>184</v>
      </c>
      <c r="Z1128" s="2" t="s">
        <v>183</v>
      </c>
      <c r="AA1128" s="2" t="s">
        <v>184</v>
      </c>
      <c r="AB1128">
        <v>3</v>
      </c>
      <c r="AC1128">
        <v>0</v>
      </c>
      <c r="AD1128">
        <v>0</v>
      </c>
      <c r="AE1128" s="2" t="s">
        <v>184</v>
      </c>
      <c r="AF1128" s="2" t="s">
        <v>184</v>
      </c>
      <c r="AG1128" s="2" t="s">
        <v>184</v>
      </c>
      <c r="AH1128" t="s">
        <v>87</v>
      </c>
      <c r="AI1128" s="8" t="s">
        <v>183</v>
      </c>
      <c r="AJ1128" s="9" t="s">
        <v>183</v>
      </c>
    </row>
    <row r="1129" spans="1:36" x14ac:dyDescent="0.3">
      <c r="A1129" s="3" t="s">
        <v>7</v>
      </c>
      <c r="B1129">
        <v>136959</v>
      </c>
      <c r="C1129">
        <v>1128</v>
      </c>
      <c r="D1129" t="s">
        <v>182</v>
      </c>
      <c r="E1129" s="2" t="s">
        <v>184</v>
      </c>
      <c r="F1129" s="2" t="s">
        <v>184</v>
      </c>
      <c r="G1129" s="2" t="s">
        <v>184</v>
      </c>
      <c r="H1129" s="3" t="s">
        <v>183</v>
      </c>
      <c r="I1129" s="2" t="s">
        <v>16</v>
      </c>
      <c r="J1129" s="2" t="s">
        <v>14</v>
      </c>
      <c r="K1129" s="8" t="s">
        <v>183</v>
      </c>
      <c r="L1129" s="2"/>
      <c r="M1129" s="2" t="s">
        <v>60</v>
      </c>
      <c r="N1129" t="s">
        <v>186</v>
      </c>
      <c r="O1129" s="3" t="s">
        <v>188</v>
      </c>
      <c r="P1129" s="130">
        <v>-0.97254004576659037</v>
      </c>
      <c r="Q1129" s="130" t="s">
        <v>203</v>
      </c>
      <c r="R1129" s="7" t="s">
        <v>183</v>
      </c>
      <c r="S1129" s="2" t="s">
        <v>184</v>
      </c>
      <c r="T1129" s="2" t="s">
        <v>183</v>
      </c>
      <c r="U1129">
        <v>38</v>
      </c>
      <c r="V1129">
        <v>13</v>
      </c>
      <c r="W1129">
        <v>9</v>
      </c>
      <c r="X1129" t="s">
        <v>184</v>
      </c>
      <c r="Y1129" s="2" t="s">
        <v>184</v>
      </c>
      <c r="Z1129" s="2" t="s">
        <v>184</v>
      </c>
      <c r="AA1129" s="2" t="s">
        <v>184</v>
      </c>
      <c r="AB1129">
        <v>9</v>
      </c>
      <c r="AC1129">
        <v>2</v>
      </c>
      <c r="AD1129">
        <v>0</v>
      </c>
      <c r="AE1129" s="2" t="s">
        <v>184</v>
      </c>
      <c r="AF1129" s="2" t="s">
        <v>184</v>
      </c>
      <c r="AG1129" s="2" t="s">
        <v>184</v>
      </c>
      <c r="AH1129" t="s">
        <v>88</v>
      </c>
      <c r="AI1129" s="8" t="s">
        <v>183</v>
      </c>
      <c r="AJ1129" s="1" t="s">
        <v>184</v>
      </c>
    </row>
    <row r="1130" spans="1:36" x14ac:dyDescent="0.3">
      <c r="A1130" s="3" t="s">
        <v>7</v>
      </c>
      <c r="B1130">
        <v>137073</v>
      </c>
      <c r="C1130">
        <v>1129</v>
      </c>
      <c r="D1130" t="s">
        <v>182</v>
      </c>
      <c r="E1130" s="2" t="s">
        <v>183</v>
      </c>
      <c r="F1130" s="2" t="s">
        <v>184</v>
      </c>
      <c r="G1130" s="2" t="s">
        <v>184</v>
      </c>
      <c r="H1130" s="3" t="s">
        <v>183</v>
      </c>
      <c r="I1130" s="2" t="s">
        <v>16</v>
      </c>
      <c r="J1130" s="2" t="s">
        <v>16</v>
      </c>
      <c r="K1130" s="8" t="s">
        <v>183</v>
      </c>
      <c r="L1130" s="2" t="s">
        <v>60</v>
      </c>
      <c r="M1130" s="2"/>
      <c r="N1130" t="s">
        <v>186</v>
      </c>
      <c r="O1130" s="2" t="s">
        <v>188</v>
      </c>
      <c r="P1130" s="128">
        <v>-0.45357351130693963</v>
      </c>
      <c r="Q1130" s="128" t="s">
        <v>203</v>
      </c>
      <c r="R1130" s="6" t="s">
        <v>185</v>
      </c>
      <c r="S1130" s="2" t="s">
        <v>184</v>
      </c>
      <c r="T1130" s="2" t="s">
        <v>183</v>
      </c>
      <c r="U1130">
        <v>49</v>
      </c>
      <c r="V1130">
        <v>29</v>
      </c>
      <c r="W1130">
        <v>0</v>
      </c>
      <c r="X1130" t="s">
        <v>184</v>
      </c>
      <c r="Y1130" s="2" t="s">
        <v>184</v>
      </c>
      <c r="Z1130" s="2" t="s">
        <v>184</v>
      </c>
      <c r="AA1130" s="2" t="s">
        <v>184</v>
      </c>
      <c r="AB1130">
        <v>8</v>
      </c>
      <c r="AC1130">
        <v>1</v>
      </c>
      <c r="AD1130">
        <v>0</v>
      </c>
      <c r="AE1130" s="2" t="s">
        <v>184</v>
      </c>
      <c r="AF1130" s="2" t="s">
        <v>184</v>
      </c>
      <c r="AG1130" s="2" t="s">
        <v>184</v>
      </c>
      <c r="AH1130" t="s">
        <v>88</v>
      </c>
      <c r="AI1130" s="8" t="s">
        <v>183</v>
      </c>
      <c r="AJ1130" s="1" t="s">
        <v>184</v>
      </c>
    </row>
    <row r="1131" spans="1:36" x14ac:dyDescent="0.3">
      <c r="A1131" s="3" t="s">
        <v>7</v>
      </c>
      <c r="B1131">
        <v>137088</v>
      </c>
      <c r="C1131">
        <v>1130</v>
      </c>
      <c r="D1131" t="s">
        <v>181</v>
      </c>
      <c r="E1131" s="2" t="s">
        <v>184</v>
      </c>
      <c r="F1131" s="2" t="s">
        <v>184</v>
      </c>
      <c r="G1131" s="2" t="s">
        <v>184</v>
      </c>
      <c r="H1131" s="2" t="s">
        <v>183</v>
      </c>
      <c r="I1131" s="2" t="s">
        <v>16</v>
      </c>
      <c r="J1131" s="2" t="s">
        <v>17</v>
      </c>
      <c r="K1131" s="8" t="s">
        <v>183</v>
      </c>
      <c r="L1131" s="2" t="s">
        <v>162</v>
      </c>
      <c r="M1131" s="2" t="s">
        <v>60</v>
      </c>
      <c r="N1131" t="s">
        <v>186</v>
      </c>
      <c r="O1131" s="2" t="s">
        <v>189</v>
      </c>
      <c r="P1131" s="128">
        <v>-3.040810882902107</v>
      </c>
      <c r="Q1131" s="128" t="s">
        <v>203</v>
      </c>
      <c r="R1131" s="7" t="s">
        <v>184</v>
      </c>
      <c r="S1131" s="2" t="s">
        <v>184</v>
      </c>
      <c r="T1131" s="2" t="s">
        <v>184</v>
      </c>
      <c r="U1131">
        <v>0</v>
      </c>
      <c r="V1131">
        <v>0</v>
      </c>
      <c r="W1131">
        <v>233</v>
      </c>
      <c r="X1131" t="s">
        <v>184</v>
      </c>
      <c r="Y1131" s="2" t="s">
        <v>184</v>
      </c>
      <c r="Z1131" s="2" t="s">
        <v>184</v>
      </c>
      <c r="AA1131" s="2" t="s">
        <v>184</v>
      </c>
      <c r="AB1131">
        <v>27</v>
      </c>
      <c r="AC1131">
        <v>10</v>
      </c>
      <c r="AD1131">
        <v>8</v>
      </c>
      <c r="AE1131" s="2" t="s">
        <v>184</v>
      </c>
      <c r="AF1131" s="2" t="s">
        <v>184</v>
      </c>
      <c r="AG1131" s="2" t="s">
        <v>183</v>
      </c>
      <c r="AH1131" t="s">
        <v>88</v>
      </c>
      <c r="AI1131" t="s">
        <v>183</v>
      </c>
      <c r="AJ1131" s="1" t="s">
        <v>184</v>
      </c>
    </row>
    <row r="1132" spans="1:36" x14ac:dyDescent="0.3">
      <c r="A1132" s="3" t="s">
        <v>7</v>
      </c>
      <c r="B1132">
        <v>137122</v>
      </c>
      <c r="C1132">
        <v>1131</v>
      </c>
      <c r="D1132" t="s">
        <v>181</v>
      </c>
      <c r="E1132" s="2" t="s">
        <v>183</v>
      </c>
      <c r="F1132" s="2" t="s">
        <v>184</v>
      </c>
      <c r="G1132" s="2" t="s">
        <v>184</v>
      </c>
      <c r="H1132" s="3" t="s">
        <v>183</v>
      </c>
      <c r="I1132" s="2" t="s">
        <v>16</v>
      </c>
      <c r="J1132" s="2" t="s">
        <v>16</v>
      </c>
      <c r="K1132" s="8" t="s">
        <v>183</v>
      </c>
      <c r="L1132" s="2" t="s">
        <v>162</v>
      </c>
      <c r="M1132" s="2" t="s">
        <v>60</v>
      </c>
      <c r="N1132" t="s">
        <v>186</v>
      </c>
      <c r="O1132" s="2" t="s">
        <v>189</v>
      </c>
      <c r="P1132" s="128">
        <v>-2.6937229823871958</v>
      </c>
      <c r="Q1132" s="128" t="s">
        <v>203</v>
      </c>
      <c r="R1132" s="6" t="s">
        <v>185</v>
      </c>
      <c r="S1132" s="2" t="s">
        <v>184</v>
      </c>
      <c r="T1132" s="2" t="s">
        <v>184</v>
      </c>
      <c r="U1132">
        <v>31</v>
      </c>
      <c r="V1132">
        <v>0</v>
      </c>
      <c r="W1132">
        <v>0</v>
      </c>
      <c r="X1132" t="s">
        <v>184</v>
      </c>
      <c r="Y1132" s="2" t="s">
        <v>184</v>
      </c>
      <c r="Z1132" s="2" t="s">
        <v>184</v>
      </c>
      <c r="AA1132" s="2" t="s">
        <v>184</v>
      </c>
      <c r="AB1132">
        <v>3</v>
      </c>
      <c r="AC1132">
        <v>0</v>
      </c>
      <c r="AD1132">
        <v>0</v>
      </c>
      <c r="AE1132" s="2" t="s">
        <v>184</v>
      </c>
      <c r="AF1132" s="2" t="s">
        <v>184</v>
      </c>
      <c r="AG1132" s="2" t="s">
        <v>183</v>
      </c>
      <c r="AH1132" t="s">
        <v>88</v>
      </c>
      <c r="AI1132" s="8" t="s">
        <v>183</v>
      </c>
      <c r="AJ1132" s="1" t="s">
        <v>184</v>
      </c>
    </row>
    <row r="1133" spans="1:36" x14ac:dyDescent="0.3">
      <c r="A1133" s="3" t="s">
        <v>7</v>
      </c>
      <c r="B1133">
        <v>137154</v>
      </c>
      <c r="C1133">
        <v>1132</v>
      </c>
      <c r="D1133" t="s">
        <v>181</v>
      </c>
      <c r="E1133" s="2" t="s">
        <v>184</v>
      </c>
      <c r="F1133" s="2" t="s">
        <v>184</v>
      </c>
      <c r="G1133" s="2" t="s">
        <v>184</v>
      </c>
      <c r="H1133" s="2" t="s">
        <v>184</v>
      </c>
      <c r="I1133" s="2" t="s">
        <v>12</v>
      </c>
      <c r="J1133" s="2" t="s">
        <v>12</v>
      </c>
      <c r="K1133" s="8" t="s">
        <v>184</v>
      </c>
      <c r="L1133" s="2" t="s">
        <v>60</v>
      </c>
      <c r="M1133" s="2"/>
      <c r="N1133" t="s">
        <v>187</v>
      </c>
      <c r="O1133" s="2" t="s">
        <v>189</v>
      </c>
      <c r="P1133" s="128">
        <v>0.41758781626136082</v>
      </c>
      <c r="Q1133" s="128" t="s">
        <v>203</v>
      </c>
      <c r="R1133" s="6" t="s">
        <v>183</v>
      </c>
      <c r="S1133" s="2" t="s">
        <v>184</v>
      </c>
      <c r="T1133" s="2" t="s">
        <v>184</v>
      </c>
      <c r="U1133">
        <v>22</v>
      </c>
      <c r="V1133">
        <v>0</v>
      </c>
      <c r="W1133">
        <v>8</v>
      </c>
      <c r="X1133" t="s">
        <v>184</v>
      </c>
      <c r="Y1133" s="2" t="s">
        <v>184</v>
      </c>
      <c r="Z1133" s="2" t="s">
        <v>184</v>
      </c>
      <c r="AA1133" s="2" t="s">
        <v>184</v>
      </c>
      <c r="AB1133">
        <v>3</v>
      </c>
      <c r="AC1133">
        <v>2</v>
      </c>
      <c r="AD1133">
        <v>0</v>
      </c>
      <c r="AE1133" s="2" t="s">
        <v>184</v>
      </c>
      <c r="AF1133" s="2" t="s">
        <v>184</v>
      </c>
      <c r="AG1133" s="2" t="s">
        <v>184</v>
      </c>
      <c r="AH1133" t="s">
        <v>88</v>
      </c>
      <c r="AI1133" t="s">
        <v>183</v>
      </c>
      <c r="AJ1133" s="1" t="s">
        <v>184</v>
      </c>
    </row>
    <row r="1134" spans="1:36" x14ac:dyDescent="0.3">
      <c r="A1134" s="3" t="s">
        <v>7</v>
      </c>
      <c r="B1134">
        <v>137197</v>
      </c>
      <c r="C1134">
        <v>1133</v>
      </c>
      <c r="D1134" t="s">
        <v>181</v>
      </c>
      <c r="E1134" s="2" t="s">
        <v>183</v>
      </c>
      <c r="F1134" s="2" t="s">
        <v>184</v>
      </c>
      <c r="G1134" s="2" t="s">
        <v>184</v>
      </c>
      <c r="H1134" s="2" t="s">
        <v>185</v>
      </c>
      <c r="I1134" s="2" t="s">
        <v>15</v>
      </c>
      <c r="J1134" s="2" t="s">
        <v>14</v>
      </c>
      <c r="K1134" s="8" t="s">
        <v>184</v>
      </c>
      <c r="L1134" s="2"/>
      <c r="M1134" s="2" t="s">
        <v>61</v>
      </c>
      <c r="N1134" t="s">
        <v>186</v>
      </c>
      <c r="O1134" s="2" t="s">
        <v>185</v>
      </c>
      <c r="P1134" s="128">
        <v>-0.58641199631398166</v>
      </c>
      <c r="Q1134" s="128" t="s">
        <v>203</v>
      </c>
      <c r="R1134" s="7" t="s">
        <v>185</v>
      </c>
      <c r="S1134" s="2" t="s">
        <v>184</v>
      </c>
      <c r="T1134" s="2" t="s">
        <v>184</v>
      </c>
      <c r="U1134">
        <v>56</v>
      </c>
      <c r="V1134">
        <v>1</v>
      </c>
      <c r="W1134">
        <v>2</v>
      </c>
      <c r="X1134" t="s">
        <v>183</v>
      </c>
      <c r="Y1134" s="2" t="s">
        <v>184</v>
      </c>
      <c r="Z1134" s="2" t="s">
        <v>183</v>
      </c>
      <c r="AA1134" s="2" t="s">
        <v>184</v>
      </c>
      <c r="AB1134">
        <v>2</v>
      </c>
      <c r="AC1134">
        <v>0</v>
      </c>
      <c r="AD1134">
        <v>0</v>
      </c>
      <c r="AE1134" s="2" t="s">
        <v>184</v>
      </c>
      <c r="AF1134" s="2" t="s">
        <v>185</v>
      </c>
      <c r="AG1134" s="2" t="s">
        <v>183</v>
      </c>
      <c r="AH1134" t="s">
        <v>87</v>
      </c>
      <c r="AI1134" s="8" t="s">
        <v>183</v>
      </c>
      <c r="AJ1134" s="1" t="s">
        <v>183</v>
      </c>
    </row>
    <row r="1135" spans="1:36" x14ac:dyDescent="0.3">
      <c r="A1135" s="2" t="s">
        <v>8</v>
      </c>
      <c r="B1135">
        <v>137241</v>
      </c>
      <c r="C1135">
        <v>1134</v>
      </c>
      <c r="D1135" t="s">
        <v>182</v>
      </c>
      <c r="E1135" s="2" t="s">
        <v>183</v>
      </c>
      <c r="F1135" s="2" t="s">
        <v>184</v>
      </c>
      <c r="G1135" s="2" t="s">
        <v>184</v>
      </c>
      <c r="H1135" s="3" t="s">
        <v>185</v>
      </c>
      <c r="I1135" s="2" t="s">
        <v>15</v>
      </c>
      <c r="J1135" s="2" t="s">
        <v>17</v>
      </c>
      <c r="K1135" s="8" t="s">
        <v>184</v>
      </c>
      <c r="L1135" s="2" t="s">
        <v>60</v>
      </c>
      <c r="M1135" s="2"/>
      <c r="N1135" t="s">
        <v>186</v>
      </c>
      <c r="O1135" s="3" t="s">
        <v>185</v>
      </c>
      <c r="P1135" s="130">
        <v>-1.0953392198502292</v>
      </c>
      <c r="Q1135" s="130" t="s">
        <v>203</v>
      </c>
      <c r="R1135" s="6" t="s">
        <v>185</v>
      </c>
      <c r="S1135" s="2" t="s">
        <v>184</v>
      </c>
      <c r="T1135" s="2" t="s">
        <v>184</v>
      </c>
      <c r="U1135">
        <v>24</v>
      </c>
      <c r="V1135">
        <v>0</v>
      </c>
      <c r="W1135">
        <v>0</v>
      </c>
      <c r="X1135" t="s">
        <v>184</v>
      </c>
      <c r="Y1135" s="2" t="s">
        <v>184</v>
      </c>
      <c r="Z1135" s="2" t="s">
        <v>184</v>
      </c>
      <c r="AA1135" s="2" t="s">
        <v>184</v>
      </c>
      <c r="AB1135">
        <v>2</v>
      </c>
      <c r="AC1135">
        <v>0</v>
      </c>
      <c r="AD1135">
        <v>0</v>
      </c>
      <c r="AE1135" s="2" t="s">
        <v>184</v>
      </c>
      <c r="AF1135" s="2" t="s">
        <v>185</v>
      </c>
      <c r="AG1135" s="2" t="s">
        <v>183</v>
      </c>
      <c r="AH1135" t="s">
        <v>87</v>
      </c>
      <c r="AI1135" s="8" t="s">
        <v>183</v>
      </c>
      <c r="AJ1135" s="1" t="s">
        <v>183</v>
      </c>
    </row>
    <row r="1136" spans="1:36" x14ac:dyDescent="0.3">
      <c r="A1136" s="3" t="s">
        <v>7</v>
      </c>
      <c r="B1136">
        <v>137329</v>
      </c>
      <c r="C1136">
        <v>1135</v>
      </c>
      <c r="D1136" t="s">
        <v>181</v>
      </c>
      <c r="E1136" s="2" t="s">
        <v>184</v>
      </c>
      <c r="F1136" s="2" t="s">
        <v>184</v>
      </c>
      <c r="G1136" s="2" t="s">
        <v>184</v>
      </c>
      <c r="H1136" s="2" t="s">
        <v>183</v>
      </c>
      <c r="I1136" s="2" t="s">
        <v>16</v>
      </c>
      <c r="J1136" s="2" t="s">
        <v>16</v>
      </c>
      <c r="K1136" s="8" t="s">
        <v>183</v>
      </c>
      <c r="L1136" s="2" t="s">
        <v>61</v>
      </c>
      <c r="M1136" s="2"/>
      <c r="N1136" t="s">
        <v>187</v>
      </c>
      <c r="O1136" s="3" t="s">
        <v>189</v>
      </c>
      <c r="P1136" s="130" t="s">
        <v>67</v>
      </c>
      <c r="Q1136" s="130" t="s">
        <v>203</v>
      </c>
      <c r="R1136" s="6" t="s">
        <v>183</v>
      </c>
      <c r="S1136" s="2" t="s">
        <v>184</v>
      </c>
      <c r="T1136" s="2" t="s">
        <v>184</v>
      </c>
      <c r="U1136">
        <v>0</v>
      </c>
      <c r="V1136">
        <v>0</v>
      </c>
      <c r="W1136">
        <v>0</v>
      </c>
      <c r="X1136" t="s">
        <v>184</v>
      </c>
      <c r="Y1136" s="2" t="s">
        <v>184</v>
      </c>
      <c r="Z1136" s="2" t="s">
        <v>184</v>
      </c>
      <c r="AA1136" s="2" t="s">
        <v>184</v>
      </c>
      <c r="AB1136">
        <v>0</v>
      </c>
      <c r="AC1136">
        <v>0</v>
      </c>
      <c r="AD1136">
        <v>0</v>
      </c>
      <c r="AE1136" s="2" t="s">
        <v>184</v>
      </c>
      <c r="AF1136" s="2" t="s">
        <v>184</v>
      </c>
      <c r="AG1136" s="2" t="s">
        <v>185</v>
      </c>
      <c r="AH1136" t="s">
        <v>87</v>
      </c>
      <c r="AI1136" t="s">
        <v>183</v>
      </c>
      <c r="AJ1136" s="1" t="s">
        <v>184</v>
      </c>
    </row>
    <row r="1137" spans="1:36" x14ac:dyDescent="0.3">
      <c r="A1137" s="3" t="s">
        <v>7</v>
      </c>
      <c r="B1137">
        <v>137354</v>
      </c>
      <c r="C1137">
        <v>1136</v>
      </c>
      <c r="D1137" t="s">
        <v>182</v>
      </c>
      <c r="E1137" s="2" t="s">
        <v>184</v>
      </c>
      <c r="F1137" s="2" t="s">
        <v>184</v>
      </c>
      <c r="G1137" s="2" t="s">
        <v>184</v>
      </c>
      <c r="H1137" s="3" t="s">
        <v>183</v>
      </c>
      <c r="I1137" s="2" t="s">
        <v>16</v>
      </c>
      <c r="J1137" s="2" t="s">
        <v>13</v>
      </c>
      <c r="K1137" s="8" t="s">
        <v>183</v>
      </c>
      <c r="L1137" s="2" t="s">
        <v>60</v>
      </c>
      <c r="M1137" s="2" t="s">
        <v>162</v>
      </c>
      <c r="N1137" t="s">
        <v>186</v>
      </c>
      <c r="O1137" s="2" t="s">
        <v>188</v>
      </c>
      <c r="P1137" s="128">
        <v>-4.2455950448012505</v>
      </c>
      <c r="Q1137" s="128" t="s">
        <v>203</v>
      </c>
      <c r="R1137" s="6" t="s">
        <v>183</v>
      </c>
      <c r="S1137" s="2" t="s">
        <v>184</v>
      </c>
      <c r="T1137" s="2" t="s">
        <v>183</v>
      </c>
      <c r="U1137">
        <v>45</v>
      </c>
      <c r="V1137">
        <v>8</v>
      </c>
      <c r="W1137">
        <v>0</v>
      </c>
      <c r="X1137" t="s">
        <v>184</v>
      </c>
      <c r="Y1137" s="2" t="s">
        <v>184</v>
      </c>
      <c r="Z1137" s="2" t="s">
        <v>184</v>
      </c>
      <c r="AA1137" s="2" t="s">
        <v>184</v>
      </c>
      <c r="AB1137">
        <v>8</v>
      </c>
      <c r="AC1137">
        <v>4</v>
      </c>
      <c r="AD1137">
        <v>2</v>
      </c>
      <c r="AE1137" s="2" t="s">
        <v>184</v>
      </c>
      <c r="AF1137" s="2" t="s">
        <v>183</v>
      </c>
      <c r="AG1137" s="2" t="s">
        <v>183</v>
      </c>
      <c r="AH1137" t="s">
        <v>88</v>
      </c>
      <c r="AI1137" s="8" t="s">
        <v>183</v>
      </c>
      <c r="AJ1137" s="1" t="s">
        <v>184</v>
      </c>
    </row>
    <row r="1138" spans="1:36" x14ac:dyDescent="0.3">
      <c r="A1138" s="3" t="s">
        <v>7</v>
      </c>
      <c r="B1138">
        <v>137364</v>
      </c>
      <c r="C1138">
        <v>1137</v>
      </c>
      <c r="D1138" t="s">
        <v>182</v>
      </c>
      <c r="E1138" s="2" t="s">
        <v>183</v>
      </c>
      <c r="F1138" s="2" t="s">
        <v>184</v>
      </c>
      <c r="G1138" s="2" t="s">
        <v>183</v>
      </c>
      <c r="H1138" s="3" t="s">
        <v>183</v>
      </c>
      <c r="I1138" s="2" t="s">
        <v>13</v>
      </c>
      <c r="J1138" s="2" t="s">
        <v>13</v>
      </c>
      <c r="K1138" s="8" t="s">
        <v>184</v>
      </c>
      <c r="L1138" s="2" t="s">
        <v>162</v>
      </c>
      <c r="M1138" s="2" t="s">
        <v>60</v>
      </c>
      <c r="N1138" t="s">
        <v>186</v>
      </c>
      <c r="O1138" s="2" t="s">
        <v>188</v>
      </c>
      <c r="P1138" s="128">
        <v>-3.2108333688199973</v>
      </c>
      <c r="Q1138" s="128" t="s">
        <v>203</v>
      </c>
      <c r="R1138" s="6" t="s">
        <v>183</v>
      </c>
      <c r="S1138" s="2" t="s">
        <v>183</v>
      </c>
      <c r="T1138" s="2" t="s">
        <v>184</v>
      </c>
      <c r="U1138">
        <v>29</v>
      </c>
      <c r="V1138">
        <v>8</v>
      </c>
      <c r="W1138">
        <v>0</v>
      </c>
      <c r="X1138" t="s">
        <v>183</v>
      </c>
      <c r="Y1138" s="2" t="s">
        <v>184</v>
      </c>
      <c r="Z1138" s="2" t="s">
        <v>184</v>
      </c>
      <c r="AA1138" s="2" t="s">
        <v>184</v>
      </c>
      <c r="AB1138">
        <v>7</v>
      </c>
      <c r="AC1138">
        <v>0</v>
      </c>
      <c r="AD1138">
        <v>0</v>
      </c>
      <c r="AE1138" s="2" t="s">
        <v>184</v>
      </c>
      <c r="AF1138" s="2" t="s">
        <v>184</v>
      </c>
      <c r="AG1138" s="2" t="s">
        <v>184</v>
      </c>
      <c r="AH1138" t="s">
        <v>88</v>
      </c>
      <c r="AI1138" s="8" t="s">
        <v>183</v>
      </c>
      <c r="AJ1138" s="1" t="s">
        <v>183</v>
      </c>
    </row>
    <row r="1139" spans="1:36" x14ac:dyDescent="0.3">
      <c r="A1139" s="3" t="s">
        <v>7</v>
      </c>
      <c r="B1139">
        <v>137370</v>
      </c>
      <c r="C1139">
        <v>1138</v>
      </c>
      <c r="D1139" t="s">
        <v>181</v>
      </c>
      <c r="E1139" s="2" t="s">
        <v>184</v>
      </c>
      <c r="F1139" s="2" t="s">
        <v>184</v>
      </c>
      <c r="G1139" s="2" t="s">
        <v>184</v>
      </c>
      <c r="H1139" s="3" t="s">
        <v>183</v>
      </c>
      <c r="I1139" s="2" t="s">
        <v>16</v>
      </c>
      <c r="J1139" s="2" t="s">
        <v>13</v>
      </c>
      <c r="K1139" s="8" t="s">
        <v>183</v>
      </c>
      <c r="L1139" s="2"/>
      <c r="M1139" s="2" t="s">
        <v>60</v>
      </c>
      <c r="N1139" t="s">
        <v>186</v>
      </c>
      <c r="O1139" s="3" t="s">
        <v>188</v>
      </c>
      <c r="P1139" s="130">
        <v>7.252420495340319E-3</v>
      </c>
      <c r="Q1139" s="130" t="s">
        <v>203</v>
      </c>
      <c r="R1139" s="7" t="s">
        <v>185</v>
      </c>
      <c r="S1139" s="2" t="s">
        <v>184</v>
      </c>
      <c r="T1139" s="2" t="s">
        <v>183</v>
      </c>
      <c r="U1139">
        <v>0</v>
      </c>
      <c r="V1139">
        <v>0</v>
      </c>
      <c r="W1139">
        <v>0</v>
      </c>
      <c r="X1139" t="s">
        <v>184</v>
      </c>
      <c r="Y1139" s="2" t="s">
        <v>184</v>
      </c>
      <c r="Z1139" s="2" t="s">
        <v>184</v>
      </c>
      <c r="AA1139" s="2" t="s">
        <v>184</v>
      </c>
      <c r="AB1139">
        <v>0</v>
      </c>
      <c r="AC1139">
        <v>0</v>
      </c>
      <c r="AD1139">
        <v>0</v>
      </c>
      <c r="AE1139" s="2" t="s">
        <v>184</v>
      </c>
      <c r="AF1139" s="2" t="s">
        <v>184</v>
      </c>
      <c r="AG1139" s="2" t="s">
        <v>183</v>
      </c>
      <c r="AH1139" t="s">
        <v>88</v>
      </c>
      <c r="AI1139" t="s">
        <v>183</v>
      </c>
      <c r="AJ1139" s="1" t="s">
        <v>184</v>
      </c>
    </row>
    <row r="1140" spans="1:36" x14ac:dyDescent="0.3">
      <c r="A1140" s="3" t="s">
        <v>7</v>
      </c>
      <c r="B1140">
        <v>137427</v>
      </c>
      <c r="C1140">
        <v>1139</v>
      </c>
      <c r="D1140" t="s">
        <v>182</v>
      </c>
      <c r="E1140" s="2" t="s">
        <v>184</v>
      </c>
      <c r="F1140" s="2" t="s">
        <v>184</v>
      </c>
      <c r="G1140" s="2" t="s">
        <v>184</v>
      </c>
      <c r="H1140" s="3" t="s">
        <v>183</v>
      </c>
      <c r="I1140" s="2" t="s">
        <v>15</v>
      </c>
      <c r="J1140" s="2" t="s">
        <v>15</v>
      </c>
      <c r="K1140" s="8" t="s">
        <v>183</v>
      </c>
      <c r="L1140" s="2"/>
      <c r="M1140" s="2" t="s">
        <v>60</v>
      </c>
      <c r="N1140" t="s">
        <v>187</v>
      </c>
      <c r="O1140" s="3" t="s">
        <v>189</v>
      </c>
      <c r="P1140" s="130">
        <v>0.12161751292186075</v>
      </c>
      <c r="Q1140" s="130" t="s">
        <v>203</v>
      </c>
      <c r="R1140" s="6" t="s">
        <v>185</v>
      </c>
      <c r="S1140" s="2" t="s">
        <v>183</v>
      </c>
      <c r="T1140" s="2" t="s">
        <v>184</v>
      </c>
      <c r="U1140">
        <v>25</v>
      </c>
      <c r="V1140">
        <v>22</v>
      </c>
      <c r="W1140">
        <v>15</v>
      </c>
      <c r="X1140" t="s">
        <v>183</v>
      </c>
      <c r="Y1140" s="2" t="s">
        <v>183</v>
      </c>
      <c r="Z1140" s="2" t="s">
        <v>184</v>
      </c>
      <c r="AA1140" s="2" t="s">
        <v>183</v>
      </c>
      <c r="AB1140">
        <v>9</v>
      </c>
      <c r="AC1140">
        <v>5</v>
      </c>
      <c r="AD1140">
        <v>1</v>
      </c>
      <c r="AE1140" s="2" t="s">
        <v>183</v>
      </c>
      <c r="AF1140" s="2" t="s">
        <v>185</v>
      </c>
      <c r="AG1140" s="2" t="s">
        <v>185</v>
      </c>
      <c r="AH1140" t="s">
        <v>88</v>
      </c>
      <c r="AI1140" s="8" t="s">
        <v>184</v>
      </c>
      <c r="AJ1140" s="1" t="s">
        <v>184</v>
      </c>
    </row>
    <row r="1141" spans="1:36" x14ac:dyDescent="0.3">
      <c r="A1141" s="2" t="s">
        <v>8</v>
      </c>
      <c r="B1141">
        <v>137428</v>
      </c>
      <c r="C1141">
        <v>1140</v>
      </c>
      <c r="D1141" t="s">
        <v>181</v>
      </c>
      <c r="E1141" s="2" t="s">
        <v>184</v>
      </c>
      <c r="F1141" s="2" t="s">
        <v>184</v>
      </c>
      <c r="G1141" s="2" t="s">
        <v>184</v>
      </c>
      <c r="H1141" s="3" t="s">
        <v>185</v>
      </c>
      <c r="I1141" s="2" t="s">
        <v>15</v>
      </c>
      <c r="J1141" s="2" t="s">
        <v>15</v>
      </c>
      <c r="K1141" s="8" t="s">
        <v>184</v>
      </c>
      <c r="L1141" s="2"/>
      <c r="M1141" s="2" t="s">
        <v>60</v>
      </c>
      <c r="N1141" t="s">
        <v>186</v>
      </c>
      <c r="O1141" s="3" t="s">
        <v>185</v>
      </c>
      <c r="P1141" s="130">
        <v>-0.8628633660048588</v>
      </c>
      <c r="Q1141" s="130" t="s">
        <v>203</v>
      </c>
      <c r="R1141" s="6" t="s">
        <v>185</v>
      </c>
      <c r="S1141" s="2" t="s">
        <v>184</v>
      </c>
      <c r="T1141" s="2" t="s">
        <v>184</v>
      </c>
      <c r="U1141">
        <v>3</v>
      </c>
      <c r="V1141">
        <v>9</v>
      </c>
      <c r="W1141">
        <v>0</v>
      </c>
      <c r="X1141" t="s">
        <v>184</v>
      </c>
      <c r="Y1141" s="2" t="s">
        <v>184</v>
      </c>
      <c r="Z1141" s="2" t="s">
        <v>184</v>
      </c>
      <c r="AA1141" s="2" t="s">
        <v>184</v>
      </c>
      <c r="AB1141">
        <v>1</v>
      </c>
      <c r="AC1141">
        <v>0</v>
      </c>
      <c r="AD1141">
        <v>0</v>
      </c>
      <c r="AE1141" s="2" t="s">
        <v>184</v>
      </c>
      <c r="AF1141" s="2" t="s">
        <v>185</v>
      </c>
      <c r="AG1141" s="2" t="s">
        <v>184</v>
      </c>
      <c r="AH1141" t="s">
        <v>88</v>
      </c>
      <c r="AI1141" s="8" t="s">
        <v>183</v>
      </c>
      <c r="AJ1141" s="1" t="s">
        <v>184</v>
      </c>
    </row>
    <row r="1142" spans="1:36" x14ac:dyDescent="0.3">
      <c r="A1142" s="3" t="s">
        <v>7</v>
      </c>
      <c r="B1142">
        <v>137452</v>
      </c>
      <c r="C1142">
        <v>1141</v>
      </c>
      <c r="D1142" t="s">
        <v>181</v>
      </c>
      <c r="E1142" s="2" t="s">
        <v>184</v>
      </c>
      <c r="F1142" s="2" t="s">
        <v>184</v>
      </c>
      <c r="G1142" s="2" t="s">
        <v>184</v>
      </c>
      <c r="H1142" s="2" t="s">
        <v>183</v>
      </c>
      <c r="I1142" s="2" t="s">
        <v>17</v>
      </c>
      <c r="J1142" s="2" t="s">
        <v>13</v>
      </c>
      <c r="K1142" s="8" t="s">
        <v>183</v>
      </c>
      <c r="L1142" s="2" t="s">
        <v>61</v>
      </c>
      <c r="M1142" s="2"/>
      <c r="N1142" t="s">
        <v>186</v>
      </c>
      <c r="O1142" s="2" t="s">
        <v>189</v>
      </c>
      <c r="P1142" s="128">
        <v>1.1571289454087184</v>
      </c>
      <c r="Q1142" s="128" t="s">
        <v>203</v>
      </c>
      <c r="R1142" s="7" t="s">
        <v>185</v>
      </c>
      <c r="S1142" s="2" t="s">
        <v>184</v>
      </c>
      <c r="T1142" s="2" t="s">
        <v>184</v>
      </c>
      <c r="U1142">
        <v>28</v>
      </c>
      <c r="V1142">
        <v>15</v>
      </c>
      <c r="W1142">
        <v>26</v>
      </c>
      <c r="X1142" t="s">
        <v>184</v>
      </c>
      <c r="Y1142" s="2" t="s">
        <v>184</v>
      </c>
      <c r="Z1142" s="2" t="s">
        <v>183</v>
      </c>
      <c r="AA1142" s="2" t="s">
        <v>184</v>
      </c>
      <c r="AB1142">
        <v>11</v>
      </c>
      <c r="AC1142">
        <v>1</v>
      </c>
      <c r="AD1142">
        <v>0</v>
      </c>
      <c r="AE1142" s="2" t="s">
        <v>184</v>
      </c>
      <c r="AF1142" s="2" t="s">
        <v>184</v>
      </c>
      <c r="AG1142" s="2" t="s">
        <v>183</v>
      </c>
      <c r="AH1142" t="s">
        <v>88</v>
      </c>
      <c r="AI1142" s="8" t="s">
        <v>183</v>
      </c>
      <c r="AJ1142" s="1" t="s">
        <v>184</v>
      </c>
    </row>
    <row r="1143" spans="1:36" x14ac:dyDescent="0.3">
      <c r="A1143" s="3" t="s">
        <v>7</v>
      </c>
      <c r="B1143">
        <v>137502</v>
      </c>
      <c r="C1143">
        <v>1142</v>
      </c>
      <c r="D1143" t="s">
        <v>181</v>
      </c>
      <c r="E1143" s="2" t="s">
        <v>184</v>
      </c>
      <c r="F1143" s="2" t="s">
        <v>184</v>
      </c>
      <c r="G1143" s="2" t="s">
        <v>184</v>
      </c>
      <c r="H1143" s="3" t="s">
        <v>183</v>
      </c>
      <c r="I1143" s="2" t="s">
        <v>13</v>
      </c>
      <c r="J1143" s="2" t="s">
        <v>16</v>
      </c>
      <c r="K1143" s="8" t="s">
        <v>184</v>
      </c>
      <c r="L1143" s="2" t="s">
        <v>61</v>
      </c>
      <c r="M1143" s="2"/>
      <c r="N1143" t="s">
        <v>186</v>
      </c>
      <c r="O1143" s="3" t="s">
        <v>188</v>
      </c>
      <c r="P1143" s="130">
        <v>2.2128720585943586</v>
      </c>
      <c r="Q1143" s="130" t="s">
        <v>203</v>
      </c>
      <c r="R1143" s="7" t="s">
        <v>184</v>
      </c>
      <c r="S1143" s="2" t="s">
        <v>184</v>
      </c>
      <c r="T1143" s="2" t="s">
        <v>184</v>
      </c>
      <c r="U1143">
        <v>0</v>
      </c>
      <c r="V1143">
        <v>0</v>
      </c>
      <c r="W1143">
        <v>27</v>
      </c>
      <c r="X1143" t="s">
        <v>184</v>
      </c>
      <c r="Y1143" s="2" t="s">
        <v>184</v>
      </c>
      <c r="Z1143" s="2" t="s">
        <v>184</v>
      </c>
      <c r="AA1143" s="2" t="s">
        <v>184</v>
      </c>
      <c r="AB1143">
        <v>9</v>
      </c>
      <c r="AC1143">
        <v>9</v>
      </c>
      <c r="AD1143">
        <v>1</v>
      </c>
      <c r="AE1143" s="2" t="s">
        <v>184</v>
      </c>
      <c r="AF1143" s="2" t="s">
        <v>184</v>
      </c>
      <c r="AG1143" s="2" t="s">
        <v>184</v>
      </c>
      <c r="AH1143" t="s">
        <v>87</v>
      </c>
      <c r="AI1143" t="s">
        <v>183</v>
      </c>
      <c r="AJ1143" s="1" t="s">
        <v>184</v>
      </c>
    </row>
    <row r="1144" spans="1:36" x14ac:dyDescent="0.3">
      <c r="A1144" s="3" t="s">
        <v>7</v>
      </c>
      <c r="B1144">
        <v>137540</v>
      </c>
      <c r="C1144">
        <v>1143</v>
      </c>
      <c r="D1144" t="s">
        <v>181</v>
      </c>
      <c r="E1144" s="2" t="s">
        <v>184</v>
      </c>
      <c r="F1144" s="2" t="s">
        <v>184</v>
      </c>
      <c r="G1144" s="2" t="s">
        <v>183</v>
      </c>
      <c r="H1144" s="3" t="s">
        <v>183</v>
      </c>
      <c r="I1144" s="2" t="s">
        <v>17</v>
      </c>
      <c r="J1144" s="2" t="s">
        <v>16</v>
      </c>
      <c r="K1144" s="8" t="s">
        <v>183</v>
      </c>
      <c r="L1144" s="2" t="s">
        <v>61</v>
      </c>
      <c r="M1144" s="2" t="s">
        <v>162</v>
      </c>
      <c r="N1144" t="s">
        <v>186</v>
      </c>
      <c r="O1144" s="3" t="s">
        <v>189</v>
      </c>
      <c r="P1144" s="130">
        <v>-2.0177756425654576</v>
      </c>
      <c r="Q1144" s="130" t="s">
        <v>203</v>
      </c>
      <c r="R1144" s="7" t="s">
        <v>184</v>
      </c>
      <c r="S1144" s="2" t="s">
        <v>184</v>
      </c>
      <c r="T1144" s="2" t="s">
        <v>184</v>
      </c>
      <c r="U1144">
        <v>0</v>
      </c>
      <c r="V1144">
        <v>0</v>
      </c>
      <c r="W1144">
        <v>5</v>
      </c>
      <c r="X1144" t="s">
        <v>184</v>
      </c>
      <c r="Y1144" s="2" t="s">
        <v>184</v>
      </c>
      <c r="Z1144" s="2" t="s">
        <v>183</v>
      </c>
      <c r="AA1144" s="2" t="s">
        <v>184</v>
      </c>
      <c r="AB1144">
        <v>3</v>
      </c>
      <c r="AC1144">
        <v>1</v>
      </c>
      <c r="AD1144">
        <v>0</v>
      </c>
      <c r="AE1144" s="2" t="s">
        <v>184</v>
      </c>
      <c r="AF1144" s="2" t="s">
        <v>184</v>
      </c>
      <c r="AG1144" s="2" t="s">
        <v>183</v>
      </c>
      <c r="AH1144" t="s">
        <v>88</v>
      </c>
      <c r="AI1144" t="s">
        <v>183</v>
      </c>
      <c r="AJ1144" s="1" t="s">
        <v>184</v>
      </c>
    </row>
    <row r="1145" spans="1:36" x14ac:dyDescent="0.3">
      <c r="A1145" s="3" t="s">
        <v>7</v>
      </c>
      <c r="B1145">
        <v>137551</v>
      </c>
      <c r="C1145">
        <v>1144</v>
      </c>
      <c r="D1145" t="s">
        <v>181</v>
      </c>
      <c r="E1145" s="2" t="s">
        <v>184</v>
      </c>
      <c r="F1145" s="2" t="s">
        <v>184</v>
      </c>
      <c r="G1145" s="2" t="s">
        <v>184</v>
      </c>
      <c r="H1145" s="3" t="s">
        <v>183</v>
      </c>
      <c r="I1145" s="2" t="s">
        <v>17</v>
      </c>
      <c r="J1145" s="2" t="s">
        <v>16</v>
      </c>
      <c r="K1145" s="8" t="s">
        <v>183</v>
      </c>
      <c r="L1145" s="2" t="s">
        <v>61</v>
      </c>
      <c r="M1145" s="2"/>
      <c r="N1145" t="s">
        <v>186</v>
      </c>
      <c r="O1145" s="3" t="s">
        <v>189</v>
      </c>
      <c r="P1145" s="130">
        <v>-1.9697333653615181</v>
      </c>
      <c r="Q1145" s="130" t="s">
        <v>203</v>
      </c>
      <c r="R1145" s="6" t="s">
        <v>184</v>
      </c>
      <c r="S1145" s="2" t="s">
        <v>184</v>
      </c>
      <c r="T1145" s="2" t="s">
        <v>184</v>
      </c>
      <c r="U1145">
        <v>29</v>
      </c>
      <c r="V1145">
        <v>28</v>
      </c>
      <c r="W1145">
        <v>52</v>
      </c>
      <c r="X1145" t="s">
        <v>184</v>
      </c>
      <c r="Y1145" s="2" t="s">
        <v>184</v>
      </c>
      <c r="Z1145" s="2" t="s">
        <v>183</v>
      </c>
      <c r="AA1145" s="2" t="s">
        <v>184</v>
      </c>
      <c r="AB1145">
        <v>30</v>
      </c>
      <c r="AC1145">
        <v>1</v>
      </c>
      <c r="AD1145">
        <v>2</v>
      </c>
      <c r="AE1145" s="2" t="s">
        <v>184</v>
      </c>
      <c r="AF1145" s="2" t="s">
        <v>184</v>
      </c>
      <c r="AG1145" s="2" t="s">
        <v>183</v>
      </c>
      <c r="AH1145" t="s">
        <v>88</v>
      </c>
      <c r="AI1145" s="8" t="s">
        <v>183</v>
      </c>
      <c r="AJ1145" s="1" t="s">
        <v>184</v>
      </c>
    </row>
    <row r="1146" spans="1:36" x14ac:dyDescent="0.3">
      <c r="A1146" s="3" t="s">
        <v>7</v>
      </c>
      <c r="B1146">
        <v>137626</v>
      </c>
      <c r="C1146">
        <v>1145</v>
      </c>
      <c r="D1146" t="s">
        <v>182</v>
      </c>
      <c r="E1146" s="2" t="s">
        <v>184</v>
      </c>
      <c r="F1146" s="2" t="s">
        <v>184</v>
      </c>
      <c r="G1146" s="2" t="s">
        <v>184</v>
      </c>
      <c r="H1146" s="3" t="s">
        <v>183</v>
      </c>
      <c r="I1146" s="2" t="s">
        <v>13</v>
      </c>
      <c r="J1146" s="2" t="s">
        <v>16</v>
      </c>
      <c r="K1146" s="8" t="s">
        <v>183</v>
      </c>
      <c r="L1146" s="2"/>
      <c r="M1146" s="2" t="s">
        <v>60</v>
      </c>
      <c r="N1146" t="s">
        <v>187</v>
      </c>
      <c r="O1146" s="2" t="s">
        <v>189</v>
      </c>
      <c r="P1146" s="128">
        <v>0.59130434782608698</v>
      </c>
      <c r="Q1146" s="128" t="s">
        <v>203</v>
      </c>
      <c r="R1146" s="6" t="s">
        <v>183</v>
      </c>
      <c r="S1146" s="2" t="s">
        <v>183</v>
      </c>
      <c r="T1146" s="2" t="s">
        <v>184</v>
      </c>
      <c r="U1146">
        <v>16</v>
      </c>
      <c r="V1146">
        <v>8</v>
      </c>
      <c r="W1146">
        <v>58</v>
      </c>
      <c r="X1146" t="s">
        <v>183</v>
      </c>
      <c r="Y1146" s="2" t="s">
        <v>184</v>
      </c>
      <c r="Z1146" s="2" t="s">
        <v>183</v>
      </c>
      <c r="AA1146" s="2" t="s">
        <v>184</v>
      </c>
      <c r="AB1146">
        <v>22</v>
      </c>
      <c r="AC1146">
        <v>10</v>
      </c>
      <c r="AD1146">
        <v>3</v>
      </c>
      <c r="AE1146" s="2" t="s">
        <v>183</v>
      </c>
      <c r="AF1146" s="2" t="s">
        <v>183</v>
      </c>
      <c r="AG1146" s="2" t="s">
        <v>184</v>
      </c>
      <c r="AH1146" t="s">
        <v>89</v>
      </c>
      <c r="AI1146" s="8" t="s">
        <v>183</v>
      </c>
      <c r="AJ1146" s="1" t="s">
        <v>184</v>
      </c>
    </row>
    <row r="1147" spans="1:36" x14ac:dyDescent="0.3">
      <c r="A1147" s="2" t="s">
        <v>8</v>
      </c>
      <c r="B1147">
        <v>137858</v>
      </c>
      <c r="C1147">
        <v>1146</v>
      </c>
      <c r="D1147" t="s">
        <v>182</v>
      </c>
      <c r="E1147" s="2" t="s">
        <v>184</v>
      </c>
      <c r="F1147" s="2" t="s">
        <v>184</v>
      </c>
      <c r="G1147" s="2" t="s">
        <v>183</v>
      </c>
      <c r="H1147" s="3" t="s">
        <v>183</v>
      </c>
      <c r="I1147" s="2" t="s">
        <v>13</v>
      </c>
      <c r="J1147" s="2" t="s">
        <v>15</v>
      </c>
      <c r="K1147" s="8" t="s">
        <v>183</v>
      </c>
      <c r="L1147" s="2" t="s">
        <v>60</v>
      </c>
      <c r="M1147" s="2"/>
      <c r="N1147" t="s">
        <v>187</v>
      </c>
      <c r="O1147" s="2" t="s">
        <v>189</v>
      </c>
      <c r="P1147" s="128">
        <v>-0.44340436014287476</v>
      </c>
      <c r="Q1147" s="128" t="s">
        <v>203</v>
      </c>
      <c r="R1147" s="7" t="s">
        <v>183</v>
      </c>
      <c r="S1147" s="2" t="s">
        <v>184</v>
      </c>
      <c r="T1147" s="2" t="s">
        <v>184</v>
      </c>
      <c r="U1147">
        <v>63</v>
      </c>
      <c r="V1147">
        <v>12</v>
      </c>
      <c r="W1147">
        <v>13</v>
      </c>
      <c r="X1147" t="s">
        <v>184</v>
      </c>
      <c r="Y1147" s="2" t="s">
        <v>184</v>
      </c>
      <c r="Z1147" s="2" t="s">
        <v>183</v>
      </c>
      <c r="AA1147" s="2" t="s">
        <v>183</v>
      </c>
      <c r="AB1147">
        <v>5</v>
      </c>
      <c r="AC1147">
        <v>2</v>
      </c>
      <c r="AD1147">
        <v>0</v>
      </c>
      <c r="AE1147" s="2" t="s">
        <v>183</v>
      </c>
      <c r="AF1147" s="2" t="s">
        <v>183</v>
      </c>
      <c r="AG1147" s="2" t="s">
        <v>184</v>
      </c>
      <c r="AH1147" t="s">
        <v>88</v>
      </c>
      <c r="AI1147" s="8" t="s">
        <v>183</v>
      </c>
      <c r="AJ1147" s="1" t="s">
        <v>184</v>
      </c>
    </row>
    <row r="1148" spans="1:36" x14ac:dyDescent="0.3">
      <c r="A1148" s="3" t="s">
        <v>7</v>
      </c>
      <c r="B1148">
        <v>137859</v>
      </c>
      <c r="C1148">
        <v>1147</v>
      </c>
      <c r="D1148" t="s">
        <v>182</v>
      </c>
      <c r="E1148" s="2" t="s">
        <v>184</v>
      </c>
      <c r="F1148" s="2" t="s">
        <v>184</v>
      </c>
      <c r="G1148" s="2" t="s">
        <v>184</v>
      </c>
      <c r="H1148" s="3" t="s">
        <v>183</v>
      </c>
      <c r="I1148" s="2" t="s">
        <v>13</v>
      </c>
      <c r="J1148" s="2" t="s">
        <v>15</v>
      </c>
      <c r="K1148" s="8" t="s">
        <v>183</v>
      </c>
      <c r="L1148" s="2" t="s">
        <v>60</v>
      </c>
      <c r="M1148" s="2"/>
      <c r="N1148" t="s">
        <v>186</v>
      </c>
      <c r="O1148" s="2" t="s">
        <v>189</v>
      </c>
      <c r="P1148" s="128">
        <v>-1.3055795048651313</v>
      </c>
      <c r="Q1148" s="128" t="s">
        <v>203</v>
      </c>
      <c r="R1148" s="7" t="s">
        <v>184</v>
      </c>
      <c r="S1148" s="2" t="s">
        <v>184</v>
      </c>
      <c r="T1148" s="2" t="s">
        <v>184</v>
      </c>
      <c r="U1148">
        <v>47</v>
      </c>
      <c r="V1148">
        <v>0</v>
      </c>
      <c r="W1148">
        <v>40</v>
      </c>
      <c r="X1148" t="s">
        <v>184</v>
      </c>
      <c r="Y1148" s="2" t="s">
        <v>184</v>
      </c>
      <c r="Z1148" s="2" t="s">
        <v>184</v>
      </c>
      <c r="AA1148" s="2" t="s">
        <v>184</v>
      </c>
      <c r="AB1148">
        <v>9</v>
      </c>
      <c r="AC1148">
        <v>5</v>
      </c>
      <c r="AD1148">
        <v>2</v>
      </c>
      <c r="AE1148" s="2" t="s">
        <v>183</v>
      </c>
      <c r="AF1148" s="2" t="s">
        <v>184</v>
      </c>
      <c r="AG1148" s="2" t="s">
        <v>185</v>
      </c>
      <c r="AH1148" t="s">
        <v>88</v>
      </c>
      <c r="AI1148" s="8" t="s">
        <v>183</v>
      </c>
      <c r="AJ1148" s="1" t="s">
        <v>184</v>
      </c>
    </row>
    <row r="1149" spans="1:36" x14ac:dyDescent="0.3">
      <c r="A1149" s="3" t="s">
        <v>7</v>
      </c>
      <c r="B1149">
        <v>137865</v>
      </c>
      <c r="C1149">
        <v>1148</v>
      </c>
      <c r="D1149" t="s">
        <v>181</v>
      </c>
      <c r="E1149" s="2" t="s">
        <v>184</v>
      </c>
      <c r="F1149" s="2" t="s">
        <v>184</v>
      </c>
      <c r="G1149" s="2" t="s">
        <v>184</v>
      </c>
      <c r="H1149" s="3" t="s">
        <v>183</v>
      </c>
      <c r="I1149" s="2" t="s">
        <v>13</v>
      </c>
      <c r="J1149" s="2" t="s">
        <v>12</v>
      </c>
      <c r="K1149" s="8" t="s">
        <v>183</v>
      </c>
      <c r="L1149" s="2" t="s">
        <v>162</v>
      </c>
      <c r="M1149" s="2" t="s">
        <v>60</v>
      </c>
      <c r="N1149" t="s">
        <v>186</v>
      </c>
      <c r="O1149" s="2" t="s">
        <v>189</v>
      </c>
      <c r="P1149" s="128">
        <v>-3.8473568970910224</v>
      </c>
      <c r="Q1149" s="128" t="s">
        <v>203</v>
      </c>
      <c r="R1149" s="7" t="s">
        <v>183</v>
      </c>
      <c r="S1149" s="2" t="s">
        <v>184</v>
      </c>
      <c r="T1149" s="2" t="s">
        <v>184</v>
      </c>
      <c r="U1149">
        <v>104</v>
      </c>
      <c r="V1149">
        <v>19</v>
      </c>
      <c r="W1149">
        <v>6</v>
      </c>
      <c r="X1149" t="s">
        <v>184</v>
      </c>
      <c r="Y1149" s="2" t="s">
        <v>184</v>
      </c>
      <c r="Z1149" s="2" t="s">
        <v>184</v>
      </c>
      <c r="AA1149" s="2" t="s">
        <v>184</v>
      </c>
      <c r="AB1149">
        <v>5</v>
      </c>
      <c r="AC1149">
        <v>0</v>
      </c>
      <c r="AD1149">
        <v>0</v>
      </c>
      <c r="AE1149" s="2" t="s">
        <v>184</v>
      </c>
      <c r="AF1149" s="2" t="s">
        <v>184</v>
      </c>
      <c r="AG1149" s="2" t="s">
        <v>185</v>
      </c>
      <c r="AH1149" t="s">
        <v>88</v>
      </c>
      <c r="AI1149" s="8" t="s">
        <v>183</v>
      </c>
      <c r="AJ1149" s="1" t="s">
        <v>184</v>
      </c>
    </row>
    <row r="1150" spans="1:36" x14ac:dyDescent="0.3">
      <c r="A1150" s="2" t="s">
        <v>8</v>
      </c>
      <c r="B1150">
        <v>137869</v>
      </c>
      <c r="C1150">
        <v>1149</v>
      </c>
      <c r="D1150" t="s">
        <v>181</v>
      </c>
      <c r="E1150" s="2" t="s">
        <v>184</v>
      </c>
      <c r="F1150" s="2" t="s">
        <v>184</v>
      </c>
      <c r="G1150" s="2" t="s">
        <v>184</v>
      </c>
      <c r="H1150" s="2" t="s">
        <v>185</v>
      </c>
      <c r="I1150" s="2" t="s">
        <v>13</v>
      </c>
      <c r="J1150" s="2" t="s">
        <v>12</v>
      </c>
      <c r="K1150" s="8" t="s">
        <v>184</v>
      </c>
      <c r="L1150" s="2"/>
      <c r="M1150" s="2" t="s">
        <v>60</v>
      </c>
      <c r="N1150" t="s">
        <v>187</v>
      </c>
      <c r="O1150" s="3" t="s">
        <v>189</v>
      </c>
      <c r="P1150" s="130">
        <v>0.92060887795096158</v>
      </c>
      <c r="Q1150" s="130" t="s">
        <v>203</v>
      </c>
      <c r="R1150" s="7" t="s">
        <v>185</v>
      </c>
      <c r="S1150" s="2" t="s">
        <v>183</v>
      </c>
      <c r="T1150" s="2" t="s">
        <v>184</v>
      </c>
      <c r="U1150">
        <v>27</v>
      </c>
      <c r="V1150">
        <v>5</v>
      </c>
      <c r="W1150">
        <v>8</v>
      </c>
      <c r="X1150" t="s">
        <v>183</v>
      </c>
      <c r="Y1150" s="2" t="s">
        <v>184</v>
      </c>
      <c r="Z1150" s="2" t="s">
        <v>184</v>
      </c>
      <c r="AA1150" s="2" t="s">
        <v>184</v>
      </c>
      <c r="AB1150">
        <v>0</v>
      </c>
      <c r="AC1150">
        <v>0</v>
      </c>
      <c r="AD1150">
        <v>0</v>
      </c>
      <c r="AE1150" s="2" t="s">
        <v>184</v>
      </c>
      <c r="AF1150" s="2" t="s">
        <v>184</v>
      </c>
      <c r="AG1150" s="2" t="s">
        <v>183</v>
      </c>
      <c r="AH1150" t="s">
        <v>88</v>
      </c>
      <c r="AI1150" s="8" t="s">
        <v>183</v>
      </c>
      <c r="AJ1150" s="1" t="s">
        <v>184</v>
      </c>
    </row>
    <row r="1151" spans="1:36" x14ac:dyDescent="0.3">
      <c r="A1151" s="3" t="s">
        <v>7</v>
      </c>
      <c r="B1151">
        <v>137918</v>
      </c>
      <c r="C1151">
        <v>1150</v>
      </c>
      <c r="D1151" t="s">
        <v>181</v>
      </c>
      <c r="E1151" s="2" t="s">
        <v>184</v>
      </c>
      <c r="F1151" s="2" t="s">
        <v>184</v>
      </c>
      <c r="G1151" s="2" t="s">
        <v>184</v>
      </c>
      <c r="H1151" s="3" t="s">
        <v>183</v>
      </c>
      <c r="I1151" s="2" t="s">
        <v>15</v>
      </c>
      <c r="J1151" s="2" t="s">
        <v>12</v>
      </c>
      <c r="K1151" s="8" t="s">
        <v>183</v>
      </c>
      <c r="L1151" s="2" t="s">
        <v>60</v>
      </c>
      <c r="M1151" s="2"/>
      <c r="N1151" t="s">
        <v>186</v>
      </c>
      <c r="O1151" s="3" t="s">
        <v>189</v>
      </c>
      <c r="P1151" s="130">
        <v>-0.71437369134129824</v>
      </c>
      <c r="Q1151" s="130" t="s">
        <v>203</v>
      </c>
      <c r="R1151" s="7" t="s">
        <v>185</v>
      </c>
      <c r="S1151" s="2" t="s">
        <v>184</v>
      </c>
      <c r="T1151" s="2" t="s">
        <v>183</v>
      </c>
      <c r="U1151">
        <v>35</v>
      </c>
      <c r="V1151">
        <v>6</v>
      </c>
      <c r="W1151">
        <v>30</v>
      </c>
      <c r="X1151" t="s">
        <v>184</v>
      </c>
      <c r="Y1151" s="2" t="s">
        <v>184</v>
      </c>
      <c r="Z1151" s="2" t="s">
        <v>184</v>
      </c>
      <c r="AA1151" s="2" t="s">
        <v>184</v>
      </c>
      <c r="AB1151">
        <v>8</v>
      </c>
      <c r="AC1151">
        <v>1</v>
      </c>
      <c r="AD1151">
        <v>0</v>
      </c>
      <c r="AE1151" s="2" t="s">
        <v>184</v>
      </c>
      <c r="AF1151" s="2" t="s">
        <v>184</v>
      </c>
      <c r="AG1151" s="2" t="s">
        <v>183</v>
      </c>
      <c r="AH1151" t="s">
        <v>88</v>
      </c>
      <c r="AI1151" s="8" t="s">
        <v>183</v>
      </c>
      <c r="AJ1151" s="1" t="s">
        <v>184</v>
      </c>
    </row>
    <row r="1152" spans="1:36" x14ac:dyDescent="0.3">
      <c r="A1152" s="2" t="s">
        <v>8</v>
      </c>
      <c r="B1152">
        <v>137938</v>
      </c>
      <c r="C1152">
        <v>1151</v>
      </c>
      <c r="D1152" t="s">
        <v>182</v>
      </c>
      <c r="E1152" s="2" t="s">
        <v>184</v>
      </c>
      <c r="F1152" s="2" t="s">
        <v>184</v>
      </c>
      <c r="G1152" s="2" t="s">
        <v>184</v>
      </c>
      <c r="H1152" s="3" t="s">
        <v>184</v>
      </c>
      <c r="I1152" s="2" t="s">
        <v>13</v>
      </c>
      <c r="J1152" s="2" t="s">
        <v>17</v>
      </c>
      <c r="K1152" s="8" t="s">
        <v>183</v>
      </c>
      <c r="L1152" s="2" t="s">
        <v>162</v>
      </c>
      <c r="M1152" s="2" t="s">
        <v>60</v>
      </c>
      <c r="N1152" t="s">
        <v>187</v>
      </c>
      <c r="O1152" s="2" t="s">
        <v>189</v>
      </c>
      <c r="P1152" s="128">
        <v>-2.1999905172822531</v>
      </c>
      <c r="Q1152" s="128" t="s">
        <v>203</v>
      </c>
      <c r="R1152" s="6" t="s">
        <v>185</v>
      </c>
      <c r="S1152" s="2" t="s">
        <v>184</v>
      </c>
      <c r="T1152" s="2" t="s">
        <v>184</v>
      </c>
      <c r="U1152">
        <v>25</v>
      </c>
      <c r="V1152">
        <v>21</v>
      </c>
      <c r="W1152">
        <v>19</v>
      </c>
      <c r="X1152" t="s">
        <v>184</v>
      </c>
      <c r="Y1152" s="2" t="s">
        <v>184</v>
      </c>
      <c r="Z1152" s="2" t="s">
        <v>184</v>
      </c>
      <c r="AA1152" s="2" t="s">
        <v>184</v>
      </c>
      <c r="AB1152">
        <v>4</v>
      </c>
      <c r="AC1152">
        <v>2</v>
      </c>
      <c r="AD1152">
        <v>0</v>
      </c>
      <c r="AE1152" s="2" t="s">
        <v>184</v>
      </c>
      <c r="AF1152" s="2" t="s">
        <v>185</v>
      </c>
      <c r="AG1152" s="2" t="s">
        <v>185</v>
      </c>
      <c r="AH1152" t="s">
        <v>88</v>
      </c>
      <c r="AI1152" s="8" t="s">
        <v>184</v>
      </c>
      <c r="AJ1152" s="9" t="s">
        <v>184</v>
      </c>
    </row>
    <row r="1153" spans="1:36" x14ac:dyDescent="0.3">
      <c r="A1153" s="2" t="s">
        <v>8</v>
      </c>
      <c r="B1153">
        <v>137954</v>
      </c>
      <c r="C1153">
        <v>1152</v>
      </c>
      <c r="D1153" t="s">
        <v>181</v>
      </c>
      <c r="E1153" s="2" t="s">
        <v>184</v>
      </c>
      <c r="F1153" s="2" t="s">
        <v>184</v>
      </c>
      <c r="G1153" s="2" t="s">
        <v>184</v>
      </c>
      <c r="H1153" s="3" t="s">
        <v>183</v>
      </c>
      <c r="I1153" s="2" t="s">
        <v>16</v>
      </c>
      <c r="J1153" s="2" t="s">
        <v>17</v>
      </c>
      <c r="K1153" s="8" t="s">
        <v>183</v>
      </c>
      <c r="L1153" s="2"/>
      <c r="M1153" s="2" t="s">
        <v>60</v>
      </c>
      <c r="N1153" t="s">
        <v>187</v>
      </c>
      <c r="O1153" s="2" t="s">
        <v>188</v>
      </c>
      <c r="P1153" s="128">
        <v>7.5861741975250113E-2</v>
      </c>
      <c r="Q1153" s="128" t="s">
        <v>203</v>
      </c>
      <c r="R1153" s="7" t="s">
        <v>184</v>
      </c>
      <c r="S1153" s="2" t="s">
        <v>184</v>
      </c>
      <c r="T1153" s="2" t="s">
        <v>184</v>
      </c>
      <c r="U1153">
        <v>45</v>
      </c>
      <c r="V1153">
        <v>13</v>
      </c>
      <c r="W1153">
        <v>9</v>
      </c>
      <c r="X1153" t="s">
        <v>184</v>
      </c>
      <c r="Y1153" s="2" t="s">
        <v>184</v>
      </c>
      <c r="Z1153" s="2" t="s">
        <v>183</v>
      </c>
      <c r="AA1153" s="2" t="s">
        <v>184</v>
      </c>
      <c r="AB1153">
        <v>1</v>
      </c>
      <c r="AC1153">
        <v>0</v>
      </c>
      <c r="AD1153">
        <v>0</v>
      </c>
      <c r="AE1153" s="2" t="s">
        <v>184</v>
      </c>
      <c r="AF1153" s="2" t="s">
        <v>184</v>
      </c>
      <c r="AG1153" s="2" t="s">
        <v>185</v>
      </c>
      <c r="AH1153" t="s">
        <v>88</v>
      </c>
      <c r="AI1153" s="8" t="s">
        <v>183</v>
      </c>
      <c r="AJ1153" s="9" t="s">
        <v>184</v>
      </c>
    </row>
    <row r="1154" spans="1:36" x14ac:dyDescent="0.3">
      <c r="A1154" s="3" t="s">
        <v>7</v>
      </c>
      <c r="B1154">
        <v>137969</v>
      </c>
      <c r="C1154">
        <v>1153</v>
      </c>
      <c r="D1154" t="s">
        <v>181</v>
      </c>
      <c r="E1154" s="2" t="s">
        <v>184</v>
      </c>
      <c r="F1154" s="2" t="s">
        <v>184</v>
      </c>
      <c r="G1154" s="2" t="s">
        <v>184</v>
      </c>
      <c r="H1154" s="3" t="s">
        <v>183</v>
      </c>
      <c r="I1154" s="2" t="s">
        <v>12</v>
      </c>
      <c r="J1154" s="2" t="s">
        <v>17</v>
      </c>
      <c r="K1154" s="8" t="s">
        <v>183</v>
      </c>
      <c r="L1154" s="2"/>
      <c r="M1154" s="2" t="s">
        <v>61</v>
      </c>
      <c r="N1154" t="s">
        <v>186</v>
      </c>
      <c r="O1154" s="2" t="s">
        <v>189</v>
      </c>
      <c r="P1154" s="128">
        <v>-0.65343051017843679</v>
      </c>
      <c r="Q1154" s="128" t="s">
        <v>203</v>
      </c>
      <c r="R1154" s="6" t="s">
        <v>183</v>
      </c>
      <c r="S1154" s="2" t="s">
        <v>183</v>
      </c>
      <c r="T1154" s="2" t="s">
        <v>183</v>
      </c>
      <c r="U1154">
        <v>19</v>
      </c>
      <c r="V1154">
        <v>0</v>
      </c>
      <c r="W1154">
        <v>14</v>
      </c>
      <c r="X1154" t="s">
        <v>184</v>
      </c>
      <c r="Y1154" s="2" t="s">
        <v>184</v>
      </c>
      <c r="Z1154" s="2" t="s">
        <v>183</v>
      </c>
      <c r="AA1154" s="2" t="s">
        <v>184</v>
      </c>
      <c r="AB1154">
        <v>12</v>
      </c>
      <c r="AC1154">
        <v>5</v>
      </c>
      <c r="AD1154">
        <v>9</v>
      </c>
      <c r="AE1154" s="2" t="s">
        <v>184</v>
      </c>
      <c r="AF1154" s="2" t="s">
        <v>184</v>
      </c>
      <c r="AG1154" s="2" t="s">
        <v>183</v>
      </c>
      <c r="AH1154" t="s">
        <v>90</v>
      </c>
      <c r="AI1154" s="8" t="s">
        <v>183</v>
      </c>
      <c r="AJ1154" s="1" t="s">
        <v>184</v>
      </c>
    </row>
    <row r="1155" spans="1:36" hidden="1" x14ac:dyDescent="0.3">
      <c r="A1155" s="3" t="s">
        <v>7</v>
      </c>
      <c r="B1155">
        <v>137994</v>
      </c>
      <c r="C1155">
        <v>1154</v>
      </c>
      <c r="D1155" t="s">
        <v>182</v>
      </c>
      <c r="E1155" s="2" t="s">
        <v>183</v>
      </c>
      <c r="F1155" s="2" t="s">
        <v>183</v>
      </c>
      <c r="G1155" s="2" t="s">
        <v>184</v>
      </c>
      <c r="H1155" s="3" t="s">
        <v>183</v>
      </c>
      <c r="I1155" s="2" t="s">
        <v>14</v>
      </c>
      <c r="J1155" s="2" t="s">
        <v>16</v>
      </c>
      <c r="K1155" s="8" t="s">
        <v>183</v>
      </c>
      <c r="L1155" s="2" t="s">
        <v>60</v>
      </c>
      <c r="M1155" s="2"/>
      <c r="N1155" t="s">
        <v>186</v>
      </c>
      <c r="O1155" s="2" t="s">
        <v>188</v>
      </c>
      <c r="P1155" s="128">
        <v>-0.14002660505496042</v>
      </c>
      <c r="Q1155" s="128" t="s">
        <v>201</v>
      </c>
      <c r="R1155" s="6" t="s">
        <v>183</v>
      </c>
      <c r="S1155" s="2" t="s">
        <v>183</v>
      </c>
      <c r="T1155" s="2" t="s">
        <v>183</v>
      </c>
      <c r="U1155">
        <v>38</v>
      </c>
      <c r="V1155">
        <v>44</v>
      </c>
      <c r="W1155">
        <v>27</v>
      </c>
      <c r="X1155" t="s">
        <v>184</v>
      </c>
      <c r="Y1155" s="2" t="s">
        <v>184</v>
      </c>
      <c r="Z1155" s="2" t="s">
        <v>183</v>
      </c>
      <c r="AA1155" s="2" t="s">
        <v>184</v>
      </c>
      <c r="AB1155">
        <v>7</v>
      </c>
      <c r="AC1155">
        <v>3</v>
      </c>
      <c r="AD1155">
        <v>0</v>
      </c>
      <c r="AE1155" s="2" t="s">
        <v>184</v>
      </c>
      <c r="AF1155" s="2" t="s">
        <v>184</v>
      </c>
      <c r="AG1155" s="2" t="s">
        <v>183</v>
      </c>
      <c r="AH1155" t="s">
        <v>90</v>
      </c>
      <c r="AI1155" s="8" t="s">
        <v>183</v>
      </c>
      <c r="AJ1155" s="1" t="s">
        <v>184</v>
      </c>
    </row>
    <row r="1156" spans="1:36" hidden="1" x14ac:dyDescent="0.3">
      <c r="A1156" s="3" t="s">
        <v>7</v>
      </c>
      <c r="B1156">
        <v>138027</v>
      </c>
      <c r="C1156">
        <v>1155</v>
      </c>
      <c r="D1156" t="s">
        <v>181</v>
      </c>
      <c r="E1156" s="2" t="s">
        <v>184</v>
      </c>
      <c r="F1156" s="2" t="s">
        <v>184</v>
      </c>
      <c r="G1156" s="2" t="s">
        <v>183</v>
      </c>
      <c r="H1156" s="3" t="s">
        <v>183</v>
      </c>
      <c r="I1156" s="2" t="s">
        <v>13</v>
      </c>
      <c r="J1156" s="2" t="s">
        <v>16</v>
      </c>
      <c r="K1156" s="8" t="s">
        <v>183</v>
      </c>
      <c r="L1156" s="2" t="s">
        <v>60</v>
      </c>
      <c r="M1156" s="2"/>
      <c r="N1156" t="s">
        <v>187</v>
      </c>
      <c r="O1156" s="2" t="s">
        <v>188</v>
      </c>
      <c r="P1156" s="128">
        <v>-0.26574149258138335</v>
      </c>
      <c r="Q1156" s="128" t="s">
        <v>201</v>
      </c>
      <c r="R1156" s="7" t="s">
        <v>183</v>
      </c>
      <c r="S1156" s="2" t="s">
        <v>184</v>
      </c>
      <c r="T1156" s="2" t="s">
        <v>184</v>
      </c>
      <c r="U1156">
        <v>40</v>
      </c>
      <c r="V1156">
        <v>9</v>
      </c>
      <c r="W1156">
        <v>13</v>
      </c>
      <c r="X1156" t="s">
        <v>184</v>
      </c>
      <c r="Y1156" s="2" t="s">
        <v>184</v>
      </c>
      <c r="Z1156" s="2" t="s">
        <v>184</v>
      </c>
      <c r="AA1156" s="2" t="s">
        <v>184</v>
      </c>
      <c r="AB1156">
        <v>4</v>
      </c>
      <c r="AC1156">
        <v>1</v>
      </c>
      <c r="AD1156">
        <v>0</v>
      </c>
      <c r="AE1156" s="2" t="s">
        <v>184</v>
      </c>
      <c r="AF1156" s="2" t="s">
        <v>185</v>
      </c>
      <c r="AG1156" s="2" t="s">
        <v>185</v>
      </c>
      <c r="AH1156" t="s">
        <v>88</v>
      </c>
      <c r="AI1156" s="8" t="s">
        <v>184</v>
      </c>
      <c r="AJ1156" s="1" t="s">
        <v>184</v>
      </c>
    </row>
    <row r="1157" spans="1:36" hidden="1" x14ac:dyDescent="0.3">
      <c r="A1157" s="3" t="s">
        <v>7</v>
      </c>
      <c r="B1157">
        <v>138031</v>
      </c>
      <c r="C1157">
        <v>1156</v>
      </c>
      <c r="D1157" t="s">
        <v>182</v>
      </c>
      <c r="E1157" s="2" t="s">
        <v>183</v>
      </c>
      <c r="F1157" s="2" t="s">
        <v>183</v>
      </c>
      <c r="G1157" s="2" t="s">
        <v>183</v>
      </c>
      <c r="H1157" s="3" t="s">
        <v>183</v>
      </c>
      <c r="I1157" s="2" t="s">
        <v>14</v>
      </c>
      <c r="J1157" s="2" t="s">
        <v>16</v>
      </c>
      <c r="K1157" s="8" t="s">
        <v>183</v>
      </c>
      <c r="L1157" s="2" t="s">
        <v>60</v>
      </c>
      <c r="M1157" s="2" t="s">
        <v>162</v>
      </c>
      <c r="N1157" t="s">
        <v>186</v>
      </c>
      <c r="O1157" s="3" t="s">
        <v>188</v>
      </c>
      <c r="P1157" s="130">
        <v>-2.6180458158017763</v>
      </c>
      <c r="Q1157" s="130" t="s">
        <v>201</v>
      </c>
      <c r="R1157" s="6" t="s">
        <v>183</v>
      </c>
      <c r="S1157" s="2" t="s">
        <v>183</v>
      </c>
      <c r="T1157" s="2" t="s">
        <v>183</v>
      </c>
      <c r="U1157">
        <v>0</v>
      </c>
      <c r="V1157">
        <v>0</v>
      </c>
      <c r="W1157">
        <v>0</v>
      </c>
      <c r="X1157" t="s">
        <v>183</v>
      </c>
      <c r="Y1157" s="2" t="s">
        <v>183</v>
      </c>
      <c r="Z1157" s="2" t="s">
        <v>184</v>
      </c>
      <c r="AA1157" s="2" t="s">
        <v>184</v>
      </c>
      <c r="AB1157">
        <v>0</v>
      </c>
      <c r="AC1157">
        <v>0</v>
      </c>
      <c r="AD1157">
        <v>0</v>
      </c>
      <c r="AE1157" s="2" t="s">
        <v>184</v>
      </c>
      <c r="AF1157" s="2" t="s">
        <v>184</v>
      </c>
      <c r="AG1157" s="2" t="s">
        <v>183</v>
      </c>
      <c r="AH1157" t="s">
        <v>90</v>
      </c>
      <c r="AI1157" t="s">
        <v>183</v>
      </c>
      <c r="AJ1157" s="1" t="s">
        <v>184</v>
      </c>
    </row>
    <row r="1158" spans="1:36" x14ac:dyDescent="0.3">
      <c r="A1158" s="3" t="s">
        <v>7</v>
      </c>
      <c r="B1158">
        <v>138034</v>
      </c>
      <c r="C1158">
        <v>1157</v>
      </c>
      <c r="D1158" t="s">
        <v>181</v>
      </c>
      <c r="E1158" s="2" t="s">
        <v>184</v>
      </c>
      <c r="F1158" s="2" t="s">
        <v>184</v>
      </c>
      <c r="G1158" s="2" t="s">
        <v>184</v>
      </c>
      <c r="H1158" s="3" t="s">
        <v>183</v>
      </c>
      <c r="I1158" s="2" t="s">
        <v>13</v>
      </c>
      <c r="J1158" s="2" t="s">
        <v>16</v>
      </c>
      <c r="K1158" s="8" t="s">
        <v>183</v>
      </c>
      <c r="L1158" s="2" t="s">
        <v>60</v>
      </c>
      <c r="M1158" s="2"/>
      <c r="N1158" t="s">
        <v>186</v>
      </c>
      <c r="O1158" s="3" t="s">
        <v>189</v>
      </c>
      <c r="P1158" s="130">
        <v>-1.886514369933677</v>
      </c>
      <c r="Q1158" s="130" t="s">
        <v>203</v>
      </c>
      <c r="R1158" s="7" t="s">
        <v>185</v>
      </c>
      <c r="S1158" s="2" t="s">
        <v>184</v>
      </c>
      <c r="T1158" s="2" t="s">
        <v>184</v>
      </c>
      <c r="U1158">
        <v>53</v>
      </c>
      <c r="V1158">
        <v>44</v>
      </c>
      <c r="W1158">
        <v>102</v>
      </c>
      <c r="X1158" t="s">
        <v>184</v>
      </c>
      <c r="Y1158" s="2" t="s">
        <v>184</v>
      </c>
      <c r="Z1158" s="2" t="s">
        <v>183</v>
      </c>
      <c r="AA1158" s="2" t="s">
        <v>184</v>
      </c>
      <c r="AB1158">
        <v>12</v>
      </c>
      <c r="AC1158">
        <v>2</v>
      </c>
      <c r="AD1158">
        <v>0</v>
      </c>
      <c r="AE1158" s="2" t="s">
        <v>184</v>
      </c>
      <c r="AF1158" s="2" t="s">
        <v>185</v>
      </c>
      <c r="AG1158" s="2" t="s">
        <v>185</v>
      </c>
      <c r="AH1158" t="s">
        <v>88</v>
      </c>
      <c r="AI1158" s="8" t="s">
        <v>184</v>
      </c>
      <c r="AJ1158" s="1" t="s">
        <v>184</v>
      </c>
    </row>
    <row r="1159" spans="1:36" hidden="1" x14ac:dyDescent="0.3">
      <c r="A1159" s="3" t="s">
        <v>7</v>
      </c>
      <c r="B1159">
        <v>138065</v>
      </c>
      <c r="C1159">
        <v>1158</v>
      </c>
      <c r="D1159" t="s">
        <v>181</v>
      </c>
      <c r="E1159" s="2" t="s">
        <v>184</v>
      </c>
      <c r="F1159" s="2" t="s">
        <v>184</v>
      </c>
      <c r="G1159" s="2" t="s">
        <v>184</v>
      </c>
      <c r="H1159" s="3" t="s">
        <v>183</v>
      </c>
      <c r="I1159" s="2" t="s">
        <v>13</v>
      </c>
      <c r="J1159" s="2" t="s">
        <v>16</v>
      </c>
      <c r="K1159" s="8" t="s">
        <v>183</v>
      </c>
      <c r="L1159" s="2"/>
      <c r="M1159" s="2" t="s">
        <v>60</v>
      </c>
      <c r="N1159" t="s">
        <v>187</v>
      </c>
      <c r="O1159" s="2" t="s">
        <v>188</v>
      </c>
      <c r="P1159" s="128">
        <v>-1.1560693641618496</v>
      </c>
      <c r="Q1159" s="128" t="s">
        <v>201</v>
      </c>
      <c r="R1159" s="7" t="s">
        <v>183</v>
      </c>
      <c r="S1159" s="2" t="s">
        <v>183</v>
      </c>
      <c r="T1159" s="2" t="s">
        <v>184</v>
      </c>
      <c r="U1159">
        <v>27</v>
      </c>
      <c r="V1159">
        <v>11</v>
      </c>
      <c r="W1159">
        <v>7</v>
      </c>
      <c r="X1159" t="s">
        <v>184</v>
      </c>
      <c r="Y1159" s="2" t="s">
        <v>184</v>
      </c>
      <c r="Z1159" s="2" t="s">
        <v>183</v>
      </c>
      <c r="AA1159" s="2" t="s">
        <v>184</v>
      </c>
      <c r="AB1159">
        <v>2</v>
      </c>
      <c r="AC1159">
        <v>0</v>
      </c>
      <c r="AD1159">
        <v>0</v>
      </c>
      <c r="AE1159" s="2" t="s">
        <v>184</v>
      </c>
      <c r="AF1159" s="2" t="s">
        <v>185</v>
      </c>
      <c r="AG1159" s="2" t="s">
        <v>185</v>
      </c>
      <c r="AH1159" t="s">
        <v>87</v>
      </c>
      <c r="AI1159" s="8" t="s">
        <v>184</v>
      </c>
      <c r="AJ1159" s="1" t="s">
        <v>184</v>
      </c>
    </row>
    <row r="1160" spans="1:36" hidden="1" x14ac:dyDescent="0.3">
      <c r="A1160" s="3" t="s">
        <v>7</v>
      </c>
      <c r="B1160">
        <v>138077</v>
      </c>
      <c r="C1160">
        <v>1159</v>
      </c>
      <c r="D1160" t="s">
        <v>181</v>
      </c>
      <c r="E1160" s="2" t="s">
        <v>184</v>
      </c>
      <c r="F1160" s="2" t="s">
        <v>184</v>
      </c>
      <c r="G1160" s="2" t="s">
        <v>184</v>
      </c>
      <c r="H1160" s="2" t="s">
        <v>183</v>
      </c>
      <c r="I1160" s="2" t="s">
        <v>13</v>
      </c>
      <c r="J1160" s="2" t="s">
        <v>16</v>
      </c>
      <c r="K1160" s="8" t="s">
        <v>183</v>
      </c>
      <c r="L1160" s="2" t="s">
        <v>61</v>
      </c>
      <c r="M1160" s="2"/>
      <c r="N1160" t="s">
        <v>186</v>
      </c>
      <c r="O1160" s="2" t="s">
        <v>188</v>
      </c>
      <c r="P1160" s="128">
        <v>-0.46060436876264921</v>
      </c>
      <c r="Q1160" s="128" t="s">
        <v>201</v>
      </c>
      <c r="R1160" s="7" t="s">
        <v>184</v>
      </c>
      <c r="S1160" s="2" t="s">
        <v>183</v>
      </c>
      <c r="T1160" s="2" t="s">
        <v>183</v>
      </c>
      <c r="U1160">
        <v>0</v>
      </c>
      <c r="V1160">
        <v>0</v>
      </c>
      <c r="W1160">
        <v>29</v>
      </c>
      <c r="X1160" t="s">
        <v>184</v>
      </c>
      <c r="Y1160" s="2" t="s">
        <v>184</v>
      </c>
      <c r="Z1160" s="2" t="s">
        <v>184</v>
      </c>
      <c r="AA1160" s="2" t="s">
        <v>184</v>
      </c>
      <c r="AB1160">
        <v>10</v>
      </c>
      <c r="AC1160">
        <v>14</v>
      </c>
      <c r="AD1160">
        <v>7</v>
      </c>
      <c r="AE1160" s="2" t="s">
        <v>184</v>
      </c>
      <c r="AF1160" s="2" t="s">
        <v>184</v>
      </c>
      <c r="AG1160" s="2" t="s">
        <v>184</v>
      </c>
      <c r="AH1160" t="s">
        <v>88</v>
      </c>
      <c r="AI1160" t="s">
        <v>183</v>
      </c>
      <c r="AJ1160" s="1" t="s">
        <v>184</v>
      </c>
    </row>
    <row r="1161" spans="1:36" x14ac:dyDescent="0.3">
      <c r="A1161" s="3" t="s">
        <v>7</v>
      </c>
      <c r="B1161">
        <v>138087</v>
      </c>
      <c r="C1161">
        <v>1160</v>
      </c>
      <c r="D1161" t="s">
        <v>181</v>
      </c>
      <c r="E1161" s="2" t="s">
        <v>183</v>
      </c>
      <c r="F1161" s="2" t="s">
        <v>184</v>
      </c>
      <c r="G1161" s="2" t="s">
        <v>184</v>
      </c>
      <c r="H1161" s="3" t="s">
        <v>183</v>
      </c>
      <c r="I1161" s="2" t="s">
        <v>13</v>
      </c>
      <c r="J1161" s="2" t="s">
        <v>15</v>
      </c>
      <c r="K1161" s="8" t="s">
        <v>183</v>
      </c>
      <c r="L1161" s="2" t="s">
        <v>162</v>
      </c>
      <c r="M1161" s="2" t="s">
        <v>60</v>
      </c>
      <c r="N1161" t="s">
        <v>187</v>
      </c>
      <c r="O1161" s="2" t="s">
        <v>189</v>
      </c>
      <c r="P1161" s="128">
        <v>-2.4794831499912693</v>
      </c>
      <c r="Q1161" s="128" t="s">
        <v>203</v>
      </c>
      <c r="R1161" s="6" t="s">
        <v>183</v>
      </c>
      <c r="S1161" s="2" t="s">
        <v>183</v>
      </c>
      <c r="T1161" s="2" t="s">
        <v>184</v>
      </c>
      <c r="U1161">
        <v>9</v>
      </c>
      <c r="V1161">
        <v>16</v>
      </c>
      <c r="W1161">
        <v>1</v>
      </c>
      <c r="X1161" t="s">
        <v>183</v>
      </c>
      <c r="Y1161" s="2" t="s">
        <v>183</v>
      </c>
      <c r="Z1161" s="2" t="s">
        <v>183</v>
      </c>
      <c r="AA1161" s="2" t="s">
        <v>183</v>
      </c>
      <c r="AB1161">
        <v>1</v>
      </c>
      <c r="AC1161">
        <v>0</v>
      </c>
      <c r="AD1161">
        <v>0</v>
      </c>
      <c r="AE1161" s="2" t="s">
        <v>184</v>
      </c>
      <c r="AF1161" s="2" t="s">
        <v>183</v>
      </c>
      <c r="AG1161" s="2" t="s">
        <v>184</v>
      </c>
      <c r="AH1161" t="s">
        <v>86</v>
      </c>
      <c r="AI1161" s="8" t="s">
        <v>183</v>
      </c>
      <c r="AJ1161" s="1" t="s">
        <v>183</v>
      </c>
    </row>
    <row r="1162" spans="1:36" x14ac:dyDescent="0.3">
      <c r="A1162" s="3" t="s">
        <v>7</v>
      </c>
      <c r="B1162">
        <v>138149</v>
      </c>
      <c r="C1162">
        <v>1161</v>
      </c>
      <c r="D1162" t="s">
        <v>181</v>
      </c>
      <c r="E1162" s="2" t="s">
        <v>183</v>
      </c>
      <c r="F1162" s="2" t="s">
        <v>184</v>
      </c>
      <c r="G1162" s="2" t="s">
        <v>184</v>
      </c>
      <c r="H1162" s="3" t="s">
        <v>184</v>
      </c>
      <c r="I1162" s="2" t="s">
        <v>12</v>
      </c>
      <c r="J1162" s="2" t="s">
        <v>15</v>
      </c>
      <c r="K1162" s="8" t="s">
        <v>184</v>
      </c>
      <c r="L1162" s="2" t="s">
        <v>60</v>
      </c>
      <c r="M1162" s="2" t="s">
        <v>162</v>
      </c>
      <c r="N1162" t="s">
        <v>186</v>
      </c>
      <c r="O1162" s="2" t="s">
        <v>188</v>
      </c>
      <c r="P1162" s="128">
        <v>-2.1739130434782608</v>
      </c>
      <c r="Q1162" s="128" t="s">
        <v>203</v>
      </c>
      <c r="R1162" s="6" t="s">
        <v>183</v>
      </c>
      <c r="S1162" s="2" t="s">
        <v>184</v>
      </c>
      <c r="T1162" s="2" t="s">
        <v>184</v>
      </c>
      <c r="U1162">
        <v>33</v>
      </c>
      <c r="V1162">
        <v>19</v>
      </c>
      <c r="W1162">
        <v>0</v>
      </c>
      <c r="X1162" t="s">
        <v>184</v>
      </c>
      <c r="Y1162" s="2" t="s">
        <v>184</v>
      </c>
      <c r="Z1162" s="2" t="s">
        <v>184</v>
      </c>
      <c r="AA1162" s="2" t="s">
        <v>184</v>
      </c>
      <c r="AB1162">
        <v>8</v>
      </c>
      <c r="AC1162">
        <v>1</v>
      </c>
      <c r="AD1162">
        <v>1</v>
      </c>
      <c r="AE1162" s="2" t="s">
        <v>184</v>
      </c>
      <c r="AF1162" s="2" t="s">
        <v>184</v>
      </c>
      <c r="AG1162" s="2" t="s">
        <v>184</v>
      </c>
      <c r="AH1162" t="s">
        <v>88</v>
      </c>
      <c r="AI1162" s="8" t="s">
        <v>183</v>
      </c>
      <c r="AJ1162" s="1" t="s">
        <v>184</v>
      </c>
    </row>
    <row r="1163" spans="1:36" x14ac:dyDescent="0.3">
      <c r="A1163" s="3" t="s">
        <v>7</v>
      </c>
      <c r="B1163">
        <v>138151</v>
      </c>
      <c r="C1163">
        <v>1162</v>
      </c>
      <c r="D1163" t="s">
        <v>181</v>
      </c>
      <c r="E1163" s="2" t="s">
        <v>184</v>
      </c>
      <c r="F1163" s="2" t="s">
        <v>184</v>
      </c>
      <c r="G1163" s="2" t="s">
        <v>184</v>
      </c>
      <c r="H1163" s="3" t="s">
        <v>184</v>
      </c>
      <c r="I1163" s="2" t="s">
        <v>16</v>
      </c>
      <c r="J1163" s="2" t="s">
        <v>13</v>
      </c>
      <c r="K1163" s="8" t="s">
        <v>183</v>
      </c>
      <c r="L1163" s="2"/>
      <c r="M1163" s="2" t="s">
        <v>60</v>
      </c>
      <c r="N1163" t="s">
        <v>187</v>
      </c>
      <c r="O1163" s="2" t="s">
        <v>188</v>
      </c>
      <c r="P1163" s="128">
        <v>-0.16855882207129047</v>
      </c>
      <c r="Q1163" s="128" t="s">
        <v>203</v>
      </c>
      <c r="R1163" s="7" t="s">
        <v>183</v>
      </c>
      <c r="S1163" s="2" t="s">
        <v>184</v>
      </c>
      <c r="T1163" s="2" t="s">
        <v>184</v>
      </c>
      <c r="U1163">
        <v>7</v>
      </c>
      <c r="V1163">
        <v>31</v>
      </c>
      <c r="W1163">
        <v>27</v>
      </c>
      <c r="X1163" t="s">
        <v>184</v>
      </c>
      <c r="Y1163" s="2" t="s">
        <v>184</v>
      </c>
      <c r="Z1163" s="2" t="s">
        <v>184</v>
      </c>
      <c r="AA1163" s="2" t="s">
        <v>184</v>
      </c>
      <c r="AB1163">
        <v>13</v>
      </c>
      <c r="AC1163">
        <v>4</v>
      </c>
      <c r="AD1163">
        <v>0</v>
      </c>
      <c r="AE1163" s="2" t="s">
        <v>183</v>
      </c>
      <c r="AF1163" s="2" t="s">
        <v>185</v>
      </c>
      <c r="AG1163" s="2" t="s">
        <v>185</v>
      </c>
      <c r="AH1163" t="s">
        <v>88</v>
      </c>
      <c r="AI1163" s="8" t="s">
        <v>184</v>
      </c>
      <c r="AJ1163" s="1" t="s">
        <v>184</v>
      </c>
    </row>
    <row r="1164" spans="1:36" x14ac:dyDescent="0.3">
      <c r="A1164" s="3" t="s">
        <v>7</v>
      </c>
      <c r="B1164">
        <v>138152</v>
      </c>
      <c r="C1164">
        <v>1163</v>
      </c>
      <c r="D1164" t="s">
        <v>182</v>
      </c>
      <c r="E1164" s="2" t="s">
        <v>184</v>
      </c>
      <c r="F1164" s="2" t="s">
        <v>184</v>
      </c>
      <c r="G1164" s="2" t="s">
        <v>184</v>
      </c>
      <c r="H1164" s="3" t="s">
        <v>184</v>
      </c>
      <c r="I1164" s="2" t="s">
        <v>16</v>
      </c>
      <c r="J1164" s="2" t="s">
        <v>15</v>
      </c>
      <c r="K1164" s="8" t="s">
        <v>183</v>
      </c>
      <c r="L1164" s="2"/>
      <c r="M1164" s="2" t="s">
        <v>61</v>
      </c>
      <c r="N1164" t="s">
        <v>187</v>
      </c>
      <c r="O1164" s="3" t="s">
        <v>189</v>
      </c>
      <c r="P1164" s="130">
        <v>1.0476689366160292</v>
      </c>
      <c r="Q1164" s="130" t="s">
        <v>203</v>
      </c>
      <c r="R1164" s="7" t="s">
        <v>185</v>
      </c>
      <c r="S1164" s="2" t="s">
        <v>184</v>
      </c>
      <c r="T1164" s="2" t="s">
        <v>184</v>
      </c>
      <c r="U1164">
        <v>0</v>
      </c>
      <c r="V1164">
        <v>0</v>
      </c>
      <c r="W1164">
        <v>4</v>
      </c>
      <c r="X1164" t="s">
        <v>184</v>
      </c>
      <c r="Y1164" s="2" t="s">
        <v>184</v>
      </c>
      <c r="Z1164" s="2" t="s">
        <v>184</v>
      </c>
      <c r="AA1164" s="2" t="s">
        <v>184</v>
      </c>
      <c r="AB1164">
        <v>3</v>
      </c>
      <c r="AC1164">
        <v>2</v>
      </c>
      <c r="AD1164">
        <v>0</v>
      </c>
      <c r="AE1164" s="2" t="s">
        <v>184</v>
      </c>
      <c r="AF1164" s="2" t="s">
        <v>185</v>
      </c>
      <c r="AG1164" s="2" t="s">
        <v>185</v>
      </c>
      <c r="AH1164" t="s">
        <v>88</v>
      </c>
      <c r="AI1164" t="s">
        <v>184</v>
      </c>
      <c r="AJ1164" s="1" t="s">
        <v>184</v>
      </c>
    </row>
    <row r="1165" spans="1:36" hidden="1" x14ac:dyDescent="0.3">
      <c r="A1165" s="3" t="s">
        <v>7</v>
      </c>
      <c r="B1165">
        <v>138153</v>
      </c>
      <c r="C1165">
        <v>1164</v>
      </c>
      <c r="D1165" t="s">
        <v>182</v>
      </c>
      <c r="E1165" s="2" t="s">
        <v>184</v>
      </c>
      <c r="F1165" s="2" t="s">
        <v>184</v>
      </c>
      <c r="G1165" s="2" t="s">
        <v>184</v>
      </c>
      <c r="H1165" s="3" t="s">
        <v>184</v>
      </c>
      <c r="I1165" s="2" t="s">
        <v>16</v>
      </c>
      <c r="J1165" s="2" t="s">
        <v>13</v>
      </c>
      <c r="K1165" s="8" t="s">
        <v>183</v>
      </c>
      <c r="L1165" s="2"/>
      <c r="M1165" s="2" t="s">
        <v>60</v>
      </c>
      <c r="N1165" t="s">
        <v>187</v>
      </c>
      <c r="O1165" s="2" t="s">
        <v>189</v>
      </c>
      <c r="P1165" s="128">
        <v>-1.9037231669228099</v>
      </c>
      <c r="Q1165" s="128" t="s">
        <v>201</v>
      </c>
      <c r="R1165" s="6" t="s">
        <v>185</v>
      </c>
      <c r="S1165" s="2" t="s">
        <v>184</v>
      </c>
      <c r="T1165" s="2" t="s">
        <v>184</v>
      </c>
      <c r="U1165">
        <v>41</v>
      </c>
      <c r="V1165">
        <v>23</v>
      </c>
      <c r="W1165">
        <v>28</v>
      </c>
      <c r="X1165" t="s">
        <v>184</v>
      </c>
      <c r="Y1165" s="2" t="s">
        <v>184</v>
      </c>
      <c r="Z1165" s="2" t="s">
        <v>184</v>
      </c>
      <c r="AA1165" s="2" t="s">
        <v>184</v>
      </c>
      <c r="AB1165">
        <v>13</v>
      </c>
      <c r="AC1165">
        <v>2</v>
      </c>
      <c r="AD1165">
        <v>0</v>
      </c>
      <c r="AE1165" s="2" t="s">
        <v>184</v>
      </c>
      <c r="AF1165" s="2" t="s">
        <v>185</v>
      </c>
      <c r="AG1165" s="2" t="s">
        <v>185</v>
      </c>
      <c r="AH1165" t="s">
        <v>88</v>
      </c>
      <c r="AI1165" s="8" t="s">
        <v>184</v>
      </c>
      <c r="AJ1165" s="1" t="s">
        <v>184</v>
      </c>
    </row>
    <row r="1166" spans="1:36" x14ac:dyDescent="0.3">
      <c r="A1166" s="3" t="s">
        <v>7</v>
      </c>
      <c r="B1166">
        <v>138188</v>
      </c>
      <c r="C1166">
        <v>1165</v>
      </c>
      <c r="D1166" t="s">
        <v>182</v>
      </c>
      <c r="E1166" s="2" t="s">
        <v>183</v>
      </c>
      <c r="F1166" s="2" t="s">
        <v>184</v>
      </c>
      <c r="G1166" s="2" t="s">
        <v>184</v>
      </c>
      <c r="H1166" s="3" t="s">
        <v>184</v>
      </c>
      <c r="I1166" s="2" t="s">
        <v>16</v>
      </c>
      <c r="J1166" s="2" t="s">
        <v>13</v>
      </c>
      <c r="K1166" s="8" t="s">
        <v>183</v>
      </c>
      <c r="L1166" s="2"/>
      <c r="M1166" s="2" t="s">
        <v>60</v>
      </c>
      <c r="N1166" t="s">
        <v>187</v>
      </c>
      <c r="O1166" s="3" t="s">
        <v>189</v>
      </c>
      <c r="P1166" s="130">
        <v>0.39387971519466747</v>
      </c>
      <c r="Q1166" s="130" t="s">
        <v>203</v>
      </c>
      <c r="R1166" s="6" t="s">
        <v>183</v>
      </c>
      <c r="S1166" s="2" t="s">
        <v>183</v>
      </c>
      <c r="T1166" s="2" t="s">
        <v>183</v>
      </c>
      <c r="U1166">
        <v>3</v>
      </c>
      <c r="V1166">
        <v>0</v>
      </c>
      <c r="W1166">
        <v>1</v>
      </c>
      <c r="X1166" t="s">
        <v>184</v>
      </c>
      <c r="Y1166" s="2" t="s">
        <v>184</v>
      </c>
      <c r="Z1166" s="2" t="s">
        <v>184</v>
      </c>
      <c r="AA1166" s="2" t="s">
        <v>184</v>
      </c>
      <c r="AB1166">
        <v>3</v>
      </c>
      <c r="AC1166">
        <v>0</v>
      </c>
      <c r="AD1166">
        <v>0</v>
      </c>
      <c r="AE1166" s="2" t="s">
        <v>184</v>
      </c>
      <c r="AF1166" s="2" t="s">
        <v>183</v>
      </c>
      <c r="AG1166" s="2" t="s">
        <v>183</v>
      </c>
      <c r="AH1166" t="s">
        <v>89</v>
      </c>
      <c r="AI1166" s="8" t="s">
        <v>183</v>
      </c>
      <c r="AJ1166" s="1" t="s">
        <v>184</v>
      </c>
    </row>
    <row r="1167" spans="1:36" x14ac:dyDescent="0.3">
      <c r="A1167" s="3" t="s">
        <v>7</v>
      </c>
      <c r="B1167">
        <v>138193</v>
      </c>
      <c r="C1167">
        <v>1166</v>
      </c>
      <c r="D1167" t="s">
        <v>181</v>
      </c>
      <c r="E1167" s="2" t="s">
        <v>184</v>
      </c>
      <c r="F1167" s="2" t="s">
        <v>184</v>
      </c>
      <c r="G1167" s="2" t="s">
        <v>184</v>
      </c>
      <c r="H1167" s="2" t="s">
        <v>183</v>
      </c>
      <c r="I1167" s="2" t="s">
        <v>15</v>
      </c>
      <c r="J1167" s="2" t="s">
        <v>12</v>
      </c>
      <c r="K1167" s="8" t="s">
        <v>183</v>
      </c>
      <c r="L1167" s="2"/>
      <c r="M1167" s="2" t="s">
        <v>61</v>
      </c>
      <c r="N1167" t="s">
        <v>186</v>
      </c>
      <c r="O1167" s="2" t="s">
        <v>189</v>
      </c>
      <c r="P1167" s="128">
        <v>-7.2615049469002449E-2</v>
      </c>
      <c r="Q1167" s="128" t="s">
        <v>203</v>
      </c>
      <c r="R1167" s="7" t="s">
        <v>185</v>
      </c>
      <c r="S1167" s="2" t="s">
        <v>184</v>
      </c>
      <c r="T1167" s="2" t="s">
        <v>184</v>
      </c>
      <c r="U1167">
        <v>32</v>
      </c>
      <c r="V1167">
        <v>20</v>
      </c>
      <c r="W1167">
        <v>11</v>
      </c>
      <c r="X1167" t="s">
        <v>184</v>
      </c>
      <c r="Y1167" s="2" t="s">
        <v>184</v>
      </c>
      <c r="Z1167" s="2" t="s">
        <v>183</v>
      </c>
      <c r="AA1167" s="2" t="s">
        <v>183</v>
      </c>
      <c r="AB1167">
        <v>2</v>
      </c>
      <c r="AC1167">
        <v>0</v>
      </c>
      <c r="AD1167">
        <v>0</v>
      </c>
      <c r="AE1167" s="2" t="s">
        <v>184</v>
      </c>
      <c r="AF1167" s="2" t="s">
        <v>184</v>
      </c>
      <c r="AG1167" s="2" t="s">
        <v>184</v>
      </c>
      <c r="AH1167" t="s">
        <v>90</v>
      </c>
      <c r="AI1167" s="8" t="s">
        <v>183</v>
      </c>
      <c r="AJ1167" s="9" t="s">
        <v>184</v>
      </c>
    </row>
    <row r="1168" spans="1:36" x14ac:dyDescent="0.3">
      <c r="A1168" s="3" t="s">
        <v>7</v>
      </c>
      <c r="B1168">
        <v>138250</v>
      </c>
      <c r="C1168">
        <v>1167</v>
      </c>
      <c r="D1168" t="s">
        <v>182</v>
      </c>
      <c r="E1168" s="2" t="s">
        <v>183</v>
      </c>
      <c r="F1168" s="2" t="s">
        <v>184</v>
      </c>
      <c r="G1168" s="2" t="s">
        <v>183</v>
      </c>
      <c r="H1168" s="3" t="s">
        <v>183</v>
      </c>
      <c r="I1168" s="2" t="s">
        <v>16</v>
      </c>
      <c r="J1168" s="2" t="s">
        <v>13</v>
      </c>
      <c r="K1168" s="8" t="s">
        <v>183</v>
      </c>
      <c r="L1168" s="2" t="s">
        <v>162</v>
      </c>
      <c r="M1168" s="2" t="s">
        <v>60</v>
      </c>
      <c r="N1168" t="s">
        <v>186</v>
      </c>
      <c r="O1168" s="2" t="s">
        <v>188</v>
      </c>
      <c r="P1168" s="128">
        <v>-3.0828516377649327</v>
      </c>
      <c r="Q1168" s="128" t="s">
        <v>203</v>
      </c>
      <c r="R1168" s="7" t="s">
        <v>183</v>
      </c>
      <c r="S1168" s="2" t="s">
        <v>184</v>
      </c>
      <c r="T1168" s="2" t="s">
        <v>183</v>
      </c>
      <c r="U1168">
        <v>0</v>
      </c>
      <c r="V1168">
        <v>0</v>
      </c>
      <c r="W1168">
        <v>1</v>
      </c>
      <c r="X1168" t="s">
        <v>183</v>
      </c>
      <c r="Y1168" s="2" t="s">
        <v>184</v>
      </c>
      <c r="Z1168" s="2" t="s">
        <v>183</v>
      </c>
      <c r="AA1168" s="2" t="s">
        <v>184</v>
      </c>
      <c r="AB1168">
        <v>3</v>
      </c>
      <c r="AC1168">
        <v>1</v>
      </c>
      <c r="AD1168">
        <v>0</v>
      </c>
      <c r="AE1168" s="2" t="s">
        <v>184</v>
      </c>
      <c r="AF1168" s="2" t="s">
        <v>183</v>
      </c>
      <c r="AG1168" s="2" t="s">
        <v>183</v>
      </c>
      <c r="AH1168" t="s">
        <v>88</v>
      </c>
      <c r="AI1168" t="s">
        <v>183</v>
      </c>
      <c r="AJ1168" s="1" t="s">
        <v>184</v>
      </c>
    </row>
    <row r="1169" spans="1:36" x14ac:dyDescent="0.3">
      <c r="A1169" s="3" t="s">
        <v>7</v>
      </c>
      <c r="B1169">
        <v>138340</v>
      </c>
      <c r="C1169">
        <v>1168</v>
      </c>
      <c r="D1169" t="s">
        <v>181</v>
      </c>
      <c r="E1169" s="2" t="s">
        <v>184</v>
      </c>
      <c r="F1169" s="2" t="s">
        <v>184</v>
      </c>
      <c r="G1169" s="2" t="s">
        <v>184</v>
      </c>
      <c r="H1169" s="3" t="s">
        <v>183</v>
      </c>
      <c r="I1169" s="2" t="s">
        <v>16</v>
      </c>
      <c r="J1169" s="2" t="s">
        <v>14</v>
      </c>
      <c r="K1169" s="8" t="s">
        <v>183</v>
      </c>
      <c r="L1169" s="2" t="s">
        <v>162</v>
      </c>
      <c r="M1169" s="2" t="s">
        <v>61</v>
      </c>
      <c r="N1169" t="s">
        <v>187</v>
      </c>
      <c r="O1169" s="2" t="s">
        <v>189</v>
      </c>
      <c r="P1169" s="128">
        <v>-2.1061411740173077</v>
      </c>
      <c r="Q1169" s="128" t="s">
        <v>203</v>
      </c>
      <c r="R1169" s="6" t="s">
        <v>183</v>
      </c>
      <c r="S1169" s="2" t="s">
        <v>184</v>
      </c>
      <c r="T1169" s="2" t="s">
        <v>183</v>
      </c>
      <c r="U1169">
        <v>64</v>
      </c>
      <c r="V1169">
        <v>23</v>
      </c>
      <c r="W1169">
        <v>4</v>
      </c>
      <c r="X1169" t="s">
        <v>183</v>
      </c>
      <c r="Y1169" s="2" t="s">
        <v>184</v>
      </c>
      <c r="Z1169" s="2" t="s">
        <v>183</v>
      </c>
      <c r="AA1169" s="2" t="s">
        <v>184</v>
      </c>
      <c r="AB1169">
        <v>7</v>
      </c>
      <c r="AC1169">
        <v>0</v>
      </c>
      <c r="AD1169">
        <v>1</v>
      </c>
      <c r="AE1169" s="2" t="s">
        <v>183</v>
      </c>
      <c r="AF1169" s="2" t="s">
        <v>183</v>
      </c>
      <c r="AG1169" s="2" t="s">
        <v>183</v>
      </c>
      <c r="AH1169" t="s">
        <v>88</v>
      </c>
      <c r="AI1169" s="8" t="s">
        <v>183</v>
      </c>
      <c r="AJ1169" s="1" t="s">
        <v>184</v>
      </c>
    </row>
    <row r="1170" spans="1:36" x14ac:dyDescent="0.3">
      <c r="A1170" s="3" t="s">
        <v>7</v>
      </c>
      <c r="B1170">
        <v>138347</v>
      </c>
      <c r="C1170">
        <v>1169</v>
      </c>
      <c r="D1170" t="s">
        <v>182</v>
      </c>
      <c r="E1170" s="2" t="s">
        <v>183</v>
      </c>
      <c r="F1170" s="2" t="s">
        <v>184</v>
      </c>
      <c r="G1170" s="2" t="s">
        <v>183</v>
      </c>
      <c r="H1170" s="3" t="s">
        <v>183</v>
      </c>
      <c r="I1170" s="2" t="s">
        <v>16</v>
      </c>
      <c r="J1170" s="2" t="s">
        <v>13</v>
      </c>
      <c r="K1170" s="8" t="s">
        <v>184</v>
      </c>
      <c r="L1170" s="2"/>
      <c r="M1170" s="2" t="s">
        <v>60</v>
      </c>
      <c r="N1170" t="s">
        <v>187</v>
      </c>
      <c r="O1170" s="2" t="s">
        <v>188</v>
      </c>
      <c r="P1170" s="128">
        <v>-1.7089721035436038</v>
      </c>
      <c r="Q1170" s="128" t="s">
        <v>203</v>
      </c>
      <c r="R1170" s="6" t="s">
        <v>183</v>
      </c>
      <c r="S1170" s="2" t="s">
        <v>183</v>
      </c>
      <c r="T1170" s="2" t="s">
        <v>183</v>
      </c>
      <c r="U1170">
        <v>28</v>
      </c>
      <c r="V1170">
        <v>0</v>
      </c>
      <c r="W1170">
        <v>18</v>
      </c>
      <c r="X1170" t="s">
        <v>184</v>
      </c>
      <c r="Y1170" s="2" t="s">
        <v>184</v>
      </c>
      <c r="Z1170" s="2" t="s">
        <v>183</v>
      </c>
      <c r="AA1170" s="2" t="s">
        <v>184</v>
      </c>
      <c r="AB1170">
        <v>5</v>
      </c>
      <c r="AC1170">
        <v>1</v>
      </c>
      <c r="AD1170">
        <v>0</v>
      </c>
      <c r="AE1170" s="2" t="s">
        <v>183</v>
      </c>
      <c r="AF1170" s="2" t="s">
        <v>183</v>
      </c>
      <c r="AG1170" s="2" t="s">
        <v>185</v>
      </c>
      <c r="AH1170" t="s">
        <v>88</v>
      </c>
      <c r="AI1170" s="8" t="s">
        <v>183</v>
      </c>
      <c r="AJ1170" s="1" t="s">
        <v>184</v>
      </c>
    </row>
    <row r="1171" spans="1:36" x14ac:dyDescent="0.3">
      <c r="A1171" s="3" t="s">
        <v>7</v>
      </c>
      <c r="B1171">
        <v>138454</v>
      </c>
      <c r="C1171">
        <v>1170</v>
      </c>
      <c r="D1171" t="s">
        <v>182</v>
      </c>
      <c r="E1171" s="2" t="s">
        <v>184</v>
      </c>
      <c r="F1171" s="2" t="s">
        <v>184</v>
      </c>
      <c r="G1171" s="2" t="s">
        <v>183</v>
      </c>
      <c r="H1171" s="3" t="s">
        <v>183</v>
      </c>
      <c r="I1171" s="2" t="s">
        <v>16</v>
      </c>
      <c r="J1171" s="2" t="s">
        <v>16</v>
      </c>
      <c r="K1171" s="8" t="s">
        <v>184</v>
      </c>
      <c r="L1171" s="2" t="s">
        <v>60</v>
      </c>
      <c r="M1171" s="2"/>
      <c r="N1171" t="s">
        <v>187</v>
      </c>
      <c r="O1171" s="3" t="s">
        <v>188</v>
      </c>
      <c r="P1171" s="130">
        <v>-0.71864893999281343</v>
      </c>
      <c r="Q1171" s="130" t="s">
        <v>203</v>
      </c>
      <c r="R1171" s="7" t="s">
        <v>183</v>
      </c>
      <c r="S1171" s="2" t="s">
        <v>184</v>
      </c>
      <c r="T1171" s="2" t="s">
        <v>184</v>
      </c>
      <c r="U1171">
        <v>46</v>
      </c>
      <c r="V1171">
        <v>9</v>
      </c>
      <c r="W1171">
        <v>14</v>
      </c>
      <c r="X1171" t="s">
        <v>184</v>
      </c>
      <c r="Y1171" s="2" t="s">
        <v>184</v>
      </c>
      <c r="Z1171" s="2" t="s">
        <v>184</v>
      </c>
      <c r="AA1171" s="2" t="s">
        <v>184</v>
      </c>
      <c r="AB1171">
        <v>9</v>
      </c>
      <c r="AC1171">
        <v>1</v>
      </c>
      <c r="AD1171">
        <v>0</v>
      </c>
      <c r="AE1171" s="2" t="s">
        <v>184</v>
      </c>
      <c r="AF1171" s="2" t="s">
        <v>185</v>
      </c>
      <c r="AG1171" s="2" t="s">
        <v>185</v>
      </c>
      <c r="AH1171" t="s">
        <v>87</v>
      </c>
      <c r="AI1171" s="8" t="s">
        <v>184</v>
      </c>
      <c r="AJ1171" s="1" t="s">
        <v>184</v>
      </c>
    </row>
    <row r="1172" spans="1:36" x14ac:dyDescent="0.3">
      <c r="A1172" s="3" t="s">
        <v>7</v>
      </c>
      <c r="B1172">
        <v>138455</v>
      </c>
      <c r="C1172">
        <v>1171</v>
      </c>
      <c r="D1172" t="s">
        <v>182</v>
      </c>
      <c r="E1172" s="2" t="s">
        <v>184</v>
      </c>
      <c r="F1172" s="2" t="s">
        <v>184</v>
      </c>
      <c r="G1172" s="2" t="s">
        <v>184</v>
      </c>
      <c r="H1172" s="3" t="s">
        <v>183</v>
      </c>
      <c r="I1172" s="2" t="s">
        <v>16</v>
      </c>
      <c r="J1172" s="2" t="s">
        <v>16</v>
      </c>
      <c r="K1172" s="8" t="s">
        <v>183</v>
      </c>
      <c r="L1172" s="2"/>
      <c r="M1172" s="2" t="s">
        <v>60</v>
      </c>
      <c r="N1172" t="s">
        <v>186</v>
      </c>
      <c r="O1172" s="2" t="s">
        <v>188</v>
      </c>
      <c r="P1172" s="128">
        <v>-0.89186176142697882</v>
      </c>
      <c r="Q1172" s="128" t="s">
        <v>203</v>
      </c>
      <c r="R1172" s="6" t="s">
        <v>184</v>
      </c>
      <c r="S1172" s="2" t="s">
        <v>184</v>
      </c>
      <c r="T1172" s="2" t="s">
        <v>184</v>
      </c>
      <c r="U1172">
        <v>44</v>
      </c>
      <c r="V1172">
        <v>43</v>
      </c>
      <c r="W1172">
        <v>27</v>
      </c>
      <c r="X1172" t="s">
        <v>184</v>
      </c>
      <c r="Y1172" s="2" t="s">
        <v>184</v>
      </c>
      <c r="Z1172" s="2" t="s">
        <v>184</v>
      </c>
      <c r="AA1172" s="2" t="s">
        <v>184</v>
      </c>
      <c r="AB1172">
        <v>9</v>
      </c>
      <c r="AC1172">
        <v>3</v>
      </c>
      <c r="AD1172">
        <v>0</v>
      </c>
      <c r="AE1172" s="2" t="s">
        <v>184</v>
      </c>
      <c r="AF1172" s="2" t="s">
        <v>184</v>
      </c>
      <c r="AG1172" s="2" t="s">
        <v>185</v>
      </c>
      <c r="AH1172" t="s">
        <v>88</v>
      </c>
      <c r="AI1172" s="8" t="s">
        <v>183</v>
      </c>
      <c r="AJ1172" s="1" t="s">
        <v>184</v>
      </c>
    </row>
    <row r="1173" spans="1:36" x14ac:dyDescent="0.3">
      <c r="A1173" s="3" t="s">
        <v>7</v>
      </c>
      <c r="B1173">
        <v>138501</v>
      </c>
      <c r="C1173">
        <v>1172</v>
      </c>
      <c r="D1173" t="s">
        <v>181</v>
      </c>
      <c r="E1173" s="2" t="s">
        <v>184</v>
      </c>
      <c r="F1173" s="2" t="s">
        <v>184</v>
      </c>
      <c r="G1173" s="2" t="s">
        <v>183</v>
      </c>
      <c r="H1173" s="3" t="s">
        <v>185</v>
      </c>
      <c r="I1173" s="2" t="s">
        <v>13</v>
      </c>
      <c r="J1173" s="2" t="s">
        <v>14</v>
      </c>
      <c r="K1173" s="8" t="s">
        <v>184</v>
      </c>
      <c r="L1173" s="2"/>
      <c r="M1173" s="2" t="s">
        <v>60</v>
      </c>
      <c r="N1173" t="s">
        <v>186</v>
      </c>
      <c r="O1173" s="2" t="s">
        <v>189</v>
      </c>
      <c r="P1173" s="128">
        <v>-1.6675397241138465</v>
      </c>
      <c r="Q1173" s="128" t="s">
        <v>203</v>
      </c>
      <c r="R1173" s="6" t="s">
        <v>183</v>
      </c>
      <c r="S1173" s="2" t="s">
        <v>184</v>
      </c>
      <c r="T1173" s="2" t="s">
        <v>184</v>
      </c>
      <c r="U1173">
        <v>46</v>
      </c>
      <c r="V1173">
        <v>24</v>
      </c>
      <c r="W1173">
        <v>2</v>
      </c>
      <c r="X1173" t="s">
        <v>184</v>
      </c>
      <c r="Y1173" s="2" t="s">
        <v>184</v>
      </c>
      <c r="Z1173" s="2" t="s">
        <v>183</v>
      </c>
      <c r="AA1173" s="2" t="s">
        <v>184</v>
      </c>
      <c r="AB1173">
        <v>6</v>
      </c>
      <c r="AC1173">
        <v>0</v>
      </c>
      <c r="AD1173">
        <v>0</v>
      </c>
      <c r="AE1173" s="2" t="s">
        <v>184</v>
      </c>
      <c r="AF1173" s="2" t="s">
        <v>185</v>
      </c>
      <c r="AG1173" s="2" t="s">
        <v>185</v>
      </c>
      <c r="AH1173" t="s">
        <v>88</v>
      </c>
      <c r="AI1173" s="8" t="s">
        <v>184</v>
      </c>
      <c r="AJ1173" s="1" t="s">
        <v>184</v>
      </c>
    </row>
    <row r="1174" spans="1:36" x14ac:dyDescent="0.3">
      <c r="A1174" s="3" t="s">
        <v>7</v>
      </c>
      <c r="B1174">
        <v>138520</v>
      </c>
      <c r="C1174">
        <v>1173</v>
      </c>
      <c r="D1174" t="s">
        <v>182</v>
      </c>
      <c r="E1174" s="2" t="s">
        <v>184</v>
      </c>
      <c r="F1174" s="2" t="s">
        <v>184</v>
      </c>
      <c r="G1174" s="2" t="s">
        <v>184</v>
      </c>
      <c r="H1174" s="3" t="s">
        <v>183</v>
      </c>
      <c r="I1174" s="2" t="s">
        <v>16</v>
      </c>
      <c r="J1174" s="2" t="s">
        <v>16</v>
      </c>
      <c r="K1174" s="8" t="s">
        <v>183</v>
      </c>
      <c r="L1174" s="2" t="s">
        <v>60</v>
      </c>
      <c r="M1174" s="2"/>
      <c r="N1174" t="s">
        <v>186</v>
      </c>
      <c r="O1174" s="3" t="s">
        <v>189</v>
      </c>
      <c r="P1174" s="130">
        <v>-1.1690287452958603</v>
      </c>
      <c r="Q1174" s="130" t="s">
        <v>203</v>
      </c>
      <c r="R1174" s="6" t="s">
        <v>185</v>
      </c>
      <c r="S1174" s="2" t="s">
        <v>184</v>
      </c>
      <c r="T1174" s="2" t="s">
        <v>184</v>
      </c>
      <c r="U1174">
        <v>0</v>
      </c>
      <c r="V1174">
        <v>0</v>
      </c>
      <c r="W1174">
        <v>0</v>
      </c>
      <c r="X1174" t="s">
        <v>184</v>
      </c>
      <c r="Y1174" s="2" t="s">
        <v>184</v>
      </c>
      <c r="Z1174" s="2" t="s">
        <v>183</v>
      </c>
      <c r="AA1174" s="2" t="s">
        <v>184</v>
      </c>
      <c r="AB1174">
        <v>0</v>
      </c>
      <c r="AC1174">
        <v>0</v>
      </c>
      <c r="AD1174">
        <v>0</v>
      </c>
      <c r="AE1174" s="2" t="s">
        <v>183</v>
      </c>
      <c r="AF1174" s="2" t="s">
        <v>184</v>
      </c>
      <c r="AG1174" s="2" t="s">
        <v>185</v>
      </c>
      <c r="AH1174" t="s">
        <v>87</v>
      </c>
      <c r="AI1174" t="s">
        <v>183</v>
      </c>
      <c r="AJ1174" s="1" t="s">
        <v>184</v>
      </c>
    </row>
    <row r="1175" spans="1:36" x14ac:dyDescent="0.3">
      <c r="A1175" s="3" t="s">
        <v>7</v>
      </c>
      <c r="B1175">
        <v>138524</v>
      </c>
      <c r="C1175">
        <v>1174</v>
      </c>
      <c r="D1175" t="s">
        <v>181</v>
      </c>
      <c r="E1175" s="2" t="s">
        <v>184</v>
      </c>
      <c r="F1175" s="2" t="s">
        <v>184</v>
      </c>
      <c r="G1175" s="2" t="s">
        <v>184</v>
      </c>
      <c r="H1175" s="3" t="s">
        <v>183</v>
      </c>
      <c r="I1175" s="2" t="s">
        <v>16</v>
      </c>
      <c r="J1175" s="2" t="s">
        <v>16</v>
      </c>
      <c r="K1175" s="8" t="s">
        <v>183</v>
      </c>
      <c r="L1175" s="2"/>
      <c r="M1175" s="2" t="s">
        <v>60</v>
      </c>
      <c r="N1175" t="s">
        <v>186</v>
      </c>
      <c r="O1175" s="2" t="s">
        <v>188</v>
      </c>
      <c r="P1175" s="128">
        <v>-1.753075352358185</v>
      </c>
      <c r="Q1175" s="128" t="s">
        <v>203</v>
      </c>
      <c r="R1175" s="6" t="s">
        <v>183</v>
      </c>
      <c r="S1175" s="2" t="s">
        <v>184</v>
      </c>
      <c r="T1175" s="2" t="s">
        <v>183</v>
      </c>
      <c r="U1175">
        <v>35</v>
      </c>
      <c r="V1175">
        <v>15</v>
      </c>
      <c r="W1175">
        <v>0</v>
      </c>
      <c r="X1175" t="s">
        <v>184</v>
      </c>
      <c r="Y1175" s="2" t="s">
        <v>184</v>
      </c>
      <c r="Z1175" s="2" t="s">
        <v>184</v>
      </c>
      <c r="AA1175" s="2" t="s">
        <v>184</v>
      </c>
      <c r="AB1175">
        <v>6</v>
      </c>
      <c r="AC1175">
        <v>0</v>
      </c>
      <c r="AD1175">
        <v>0</v>
      </c>
      <c r="AE1175" s="2" t="s">
        <v>184</v>
      </c>
      <c r="AF1175" s="2" t="s">
        <v>184</v>
      </c>
      <c r="AG1175" s="2" t="s">
        <v>183</v>
      </c>
      <c r="AH1175" t="s">
        <v>88</v>
      </c>
      <c r="AI1175" s="8" t="s">
        <v>183</v>
      </c>
      <c r="AJ1175" s="1" t="s">
        <v>184</v>
      </c>
    </row>
    <row r="1176" spans="1:36" x14ac:dyDescent="0.3">
      <c r="A1176" s="3" t="s">
        <v>7</v>
      </c>
      <c r="B1176">
        <v>138541</v>
      </c>
      <c r="C1176">
        <v>1175</v>
      </c>
      <c r="D1176" t="s">
        <v>181</v>
      </c>
      <c r="E1176" s="2" t="s">
        <v>184</v>
      </c>
      <c r="F1176" s="2" t="s">
        <v>184</v>
      </c>
      <c r="G1176" s="2" t="s">
        <v>183</v>
      </c>
      <c r="H1176" s="3" t="s">
        <v>183</v>
      </c>
      <c r="I1176" s="2" t="s">
        <v>13</v>
      </c>
      <c r="J1176" s="2" t="s">
        <v>16</v>
      </c>
      <c r="K1176" s="8" t="s">
        <v>183</v>
      </c>
      <c r="L1176" s="2" t="s">
        <v>60</v>
      </c>
      <c r="M1176" s="2"/>
      <c r="N1176" t="s">
        <v>187</v>
      </c>
      <c r="O1176" s="3" t="s">
        <v>188</v>
      </c>
      <c r="P1176" s="130">
        <v>0.96618357487922701</v>
      </c>
      <c r="Q1176" s="130" t="s">
        <v>203</v>
      </c>
      <c r="R1176" s="6" t="s">
        <v>183</v>
      </c>
      <c r="S1176" s="2" t="s">
        <v>184</v>
      </c>
      <c r="T1176" s="2" t="s">
        <v>184</v>
      </c>
      <c r="U1176">
        <v>42</v>
      </c>
      <c r="V1176">
        <v>3</v>
      </c>
      <c r="W1176">
        <v>8</v>
      </c>
      <c r="X1176" t="s">
        <v>184</v>
      </c>
      <c r="Y1176" s="2" t="s">
        <v>183</v>
      </c>
      <c r="Z1176" s="2" t="s">
        <v>183</v>
      </c>
      <c r="AA1176" s="2" t="s">
        <v>184</v>
      </c>
      <c r="AB1176">
        <v>6</v>
      </c>
      <c r="AC1176">
        <v>1</v>
      </c>
      <c r="AD1176">
        <v>0</v>
      </c>
      <c r="AE1176" s="2" t="s">
        <v>183</v>
      </c>
      <c r="AF1176" s="2" t="s">
        <v>185</v>
      </c>
      <c r="AG1176" s="2" t="s">
        <v>185</v>
      </c>
      <c r="AH1176" t="s">
        <v>88</v>
      </c>
      <c r="AI1176" s="8" t="s">
        <v>184</v>
      </c>
      <c r="AJ1176" s="1" t="s">
        <v>184</v>
      </c>
    </row>
    <row r="1177" spans="1:36" x14ac:dyDescent="0.3">
      <c r="A1177" s="3" t="s">
        <v>7</v>
      </c>
      <c r="B1177">
        <v>138623</v>
      </c>
      <c r="C1177">
        <v>1176</v>
      </c>
      <c r="D1177" t="s">
        <v>181</v>
      </c>
      <c r="E1177" s="2" t="s">
        <v>184</v>
      </c>
      <c r="F1177" s="2" t="s">
        <v>184</v>
      </c>
      <c r="G1177" s="2" t="s">
        <v>184</v>
      </c>
      <c r="H1177" s="3" t="s">
        <v>183</v>
      </c>
      <c r="I1177" s="2" t="s">
        <v>16</v>
      </c>
      <c r="J1177" s="2" t="s">
        <v>17</v>
      </c>
      <c r="K1177" s="8" t="s">
        <v>183</v>
      </c>
      <c r="L1177" s="2" t="s">
        <v>60</v>
      </c>
      <c r="M1177" s="2"/>
      <c r="N1177" t="s">
        <v>186</v>
      </c>
      <c r="O1177" s="2" t="s">
        <v>188</v>
      </c>
      <c r="P1177" s="128">
        <v>-0.515031740328183</v>
      </c>
      <c r="Q1177" s="128" t="s">
        <v>203</v>
      </c>
      <c r="R1177" s="7" t="s">
        <v>183</v>
      </c>
      <c r="S1177" s="2" t="s">
        <v>184</v>
      </c>
      <c r="T1177" s="2" t="s">
        <v>184</v>
      </c>
      <c r="U1177">
        <v>49</v>
      </c>
      <c r="V1177">
        <v>32</v>
      </c>
      <c r="W1177">
        <v>35</v>
      </c>
      <c r="X1177" t="s">
        <v>184</v>
      </c>
      <c r="Y1177" s="2" t="s">
        <v>184</v>
      </c>
      <c r="Z1177" s="2" t="s">
        <v>184</v>
      </c>
      <c r="AA1177" s="2" t="s">
        <v>184</v>
      </c>
      <c r="AB1177">
        <v>2</v>
      </c>
      <c r="AC1177">
        <v>0</v>
      </c>
      <c r="AD1177">
        <v>0</v>
      </c>
      <c r="AE1177" s="2" t="s">
        <v>184</v>
      </c>
      <c r="AF1177" s="2" t="s">
        <v>184</v>
      </c>
      <c r="AG1177" s="2" t="s">
        <v>183</v>
      </c>
      <c r="AH1177" t="s">
        <v>88</v>
      </c>
      <c r="AI1177" s="8" t="s">
        <v>183</v>
      </c>
      <c r="AJ1177" s="1" t="s">
        <v>184</v>
      </c>
    </row>
    <row r="1178" spans="1:36" x14ac:dyDescent="0.3">
      <c r="A1178" s="2" t="s">
        <v>8</v>
      </c>
      <c r="B1178">
        <v>138661</v>
      </c>
      <c r="C1178">
        <v>1177</v>
      </c>
      <c r="D1178" t="s">
        <v>182</v>
      </c>
      <c r="E1178" s="2" t="s">
        <v>184</v>
      </c>
      <c r="F1178" s="2" t="s">
        <v>184</v>
      </c>
      <c r="G1178" s="2" t="s">
        <v>184</v>
      </c>
      <c r="H1178" s="2" t="s">
        <v>183</v>
      </c>
      <c r="I1178" s="2" t="s">
        <v>16</v>
      </c>
      <c r="J1178" s="2" t="s">
        <v>12</v>
      </c>
      <c r="K1178" s="8" t="s">
        <v>183</v>
      </c>
      <c r="L1178" s="2"/>
      <c r="M1178" s="2" t="s">
        <v>61</v>
      </c>
      <c r="N1178" t="s">
        <v>187</v>
      </c>
      <c r="O1178" s="3" t="s">
        <v>189</v>
      </c>
      <c r="P1178" s="130">
        <v>-1.0808705389746336</v>
      </c>
      <c r="Q1178" s="130" t="s">
        <v>203</v>
      </c>
      <c r="R1178" s="7" t="s">
        <v>183</v>
      </c>
      <c r="S1178" s="2" t="s">
        <v>184</v>
      </c>
      <c r="T1178" s="2" t="s">
        <v>184</v>
      </c>
      <c r="U1178">
        <v>33</v>
      </c>
      <c r="V1178">
        <v>0</v>
      </c>
      <c r="W1178">
        <v>30</v>
      </c>
      <c r="X1178" t="s">
        <v>184</v>
      </c>
      <c r="Y1178" s="2" t="s">
        <v>183</v>
      </c>
      <c r="Z1178" s="2" t="s">
        <v>184</v>
      </c>
      <c r="AA1178" s="2" t="s">
        <v>184</v>
      </c>
      <c r="AB1178">
        <v>6</v>
      </c>
      <c r="AC1178">
        <v>2</v>
      </c>
      <c r="AD1178">
        <v>3</v>
      </c>
      <c r="AE1178" s="2" t="s">
        <v>183</v>
      </c>
      <c r="AF1178" s="2" t="s">
        <v>185</v>
      </c>
      <c r="AG1178" s="2" t="s">
        <v>185</v>
      </c>
      <c r="AH1178" t="s">
        <v>88</v>
      </c>
      <c r="AI1178" t="s">
        <v>184</v>
      </c>
      <c r="AJ1178" s="1" t="s">
        <v>184</v>
      </c>
    </row>
    <row r="1179" spans="1:36" x14ac:dyDescent="0.3">
      <c r="A1179" s="2" t="s">
        <v>8</v>
      </c>
      <c r="B1179">
        <v>138698</v>
      </c>
      <c r="C1179">
        <v>1178</v>
      </c>
      <c r="D1179" t="s">
        <v>181</v>
      </c>
      <c r="E1179" s="2" t="s">
        <v>184</v>
      </c>
      <c r="F1179" s="2" t="s">
        <v>184</v>
      </c>
      <c r="G1179" s="2" t="s">
        <v>184</v>
      </c>
      <c r="H1179" s="3" t="s">
        <v>183</v>
      </c>
      <c r="I1179" s="2" t="s">
        <v>12</v>
      </c>
      <c r="J1179" s="2" t="s">
        <v>13</v>
      </c>
      <c r="K1179" s="8" t="s">
        <v>183</v>
      </c>
      <c r="L1179" s="2"/>
      <c r="M1179" s="2" t="s">
        <v>61</v>
      </c>
      <c r="N1179" t="s">
        <v>186</v>
      </c>
      <c r="O1179" s="2" t="s">
        <v>189</v>
      </c>
      <c r="P1179" s="128">
        <v>-1.5668510748895408</v>
      </c>
      <c r="Q1179" s="128" t="s">
        <v>203</v>
      </c>
      <c r="R1179" s="6" t="s">
        <v>183</v>
      </c>
      <c r="S1179" s="2" t="s">
        <v>184</v>
      </c>
      <c r="T1179" s="2" t="s">
        <v>184</v>
      </c>
      <c r="U1179">
        <v>41</v>
      </c>
      <c r="V1179">
        <v>11</v>
      </c>
      <c r="W1179">
        <v>5</v>
      </c>
      <c r="X1179" t="s">
        <v>184</v>
      </c>
      <c r="Y1179" s="2" t="s">
        <v>184</v>
      </c>
      <c r="Z1179" s="2" t="s">
        <v>184</v>
      </c>
      <c r="AA1179" s="2" t="s">
        <v>184</v>
      </c>
      <c r="AB1179">
        <v>2</v>
      </c>
      <c r="AC1179">
        <v>0</v>
      </c>
      <c r="AD1179">
        <v>0</v>
      </c>
      <c r="AE1179" s="2" t="s">
        <v>183</v>
      </c>
      <c r="AF1179" s="2" t="s">
        <v>185</v>
      </c>
      <c r="AG1179" s="2" t="s">
        <v>185</v>
      </c>
      <c r="AH1179" t="s">
        <v>88</v>
      </c>
      <c r="AI1179" s="8" t="s">
        <v>184</v>
      </c>
      <c r="AJ1179" s="1" t="s">
        <v>184</v>
      </c>
    </row>
    <row r="1180" spans="1:36" x14ac:dyDescent="0.3">
      <c r="A1180" s="2" t="s">
        <v>8</v>
      </c>
      <c r="B1180">
        <v>138707</v>
      </c>
      <c r="C1180">
        <v>1179</v>
      </c>
      <c r="D1180" t="s">
        <v>181</v>
      </c>
      <c r="E1180" s="2" t="s">
        <v>184</v>
      </c>
      <c r="F1180" s="2" t="s">
        <v>184</v>
      </c>
      <c r="G1180" s="2" t="s">
        <v>183</v>
      </c>
      <c r="H1180" s="3" t="s">
        <v>183</v>
      </c>
      <c r="I1180" s="2" t="s">
        <v>12</v>
      </c>
      <c r="J1180" s="2" t="s">
        <v>13</v>
      </c>
      <c r="K1180" s="8" t="s">
        <v>183</v>
      </c>
      <c r="L1180" s="2"/>
      <c r="M1180" s="2" t="s">
        <v>61</v>
      </c>
      <c r="N1180" t="s">
        <v>187</v>
      </c>
      <c r="O1180" s="2" t="s">
        <v>189</v>
      </c>
      <c r="P1180" s="128">
        <v>-1.0443485513290058</v>
      </c>
      <c r="Q1180" s="128" t="s">
        <v>203</v>
      </c>
      <c r="R1180" s="6" t="s">
        <v>183</v>
      </c>
      <c r="S1180" s="2" t="s">
        <v>184</v>
      </c>
      <c r="T1180" s="2" t="s">
        <v>184</v>
      </c>
      <c r="U1180">
        <v>7</v>
      </c>
      <c r="V1180">
        <v>0</v>
      </c>
      <c r="W1180">
        <v>14</v>
      </c>
      <c r="X1180" t="s">
        <v>184</v>
      </c>
      <c r="Y1180" s="2" t="s">
        <v>184</v>
      </c>
      <c r="Z1180" s="2" t="s">
        <v>184</v>
      </c>
      <c r="AA1180" s="2" t="s">
        <v>184</v>
      </c>
      <c r="AB1180">
        <v>7</v>
      </c>
      <c r="AC1180">
        <v>0</v>
      </c>
      <c r="AD1180">
        <v>0</v>
      </c>
      <c r="AE1180" s="2" t="s">
        <v>184</v>
      </c>
      <c r="AF1180" s="2" t="s">
        <v>185</v>
      </c>
      <c r="AG1180" s="2" t="s">
        <v>185</v>
      </c>
      <c r="AH1180" t="s">
        <v>88</v>
      </c>
      <c r="AI1180" s="8" t="s">
        <v>184</v>
      </c>
      <c r="AJ1180" s="1" t="s">
        <v>184</v>
      </c>
    </row>
    <row r="1181" spans="1:36" hidden="1" x14ac:dyDescent="0.3">
      <c r="A1181" s="3" t="s">
        <v>7</v>
      </c>
      <c r="B1181">
        <v>138854</v>
      </c>
      <c r="C1181">
        <v>1180</v>
      </c>
      <c r="D1181" t="s">
        <v>181</v>
      </c>
      <c r="E1181" s="2" t="s">
        <v>184</v>
      </c>
      <c r="F1181" s="2" t="s">
        <v>184</v>
      </c>
      <c r="G1181" s="2" t="s">
        <v>184</v>
      </c>
      <c r="H1181" s="2" t="s">
        <v>183</v>
      </c>
      <c r="I1181" s="2" t="s">
        <v>12</v>
      </c>
      <c r="J1181" s="2" t="s">
        <v>12</v>
      </c>
      <c r="K1181" s="8" t="s">
        <v>183</v>
      </c>
      <c r="L1181" s="2"/>
      <c r="M1181" s="2" t="s">
        <v>61</v>
      </c>
      <c r="N1181" t="s">
        <v>186</v>
      </c>
      <c r="O1181" s="3" t="s">
        <v>189</v>
      </c>
      <c r="P1181" s="130">
        <v>-0.70074852683548339</v>
      </c>
      <c r="Q1181" s="130" t="s">
        <v>201</v>
      </c>
      <c r="R1181" s="6" t="s">
        <v>183</v>
      </c>
      <c r="S1181" s="2" t="s">
        <v>184</v>
      </c>
      <c r="T1181" s="2" t="s">
        <v>184</v>
      </c>
      <c r="U1181">
        <v>31</v>
      </c>
      <c r="V1181">
        <v>27</v>
      </c>
      <c r="W1181">
        <v>31</v>
      </c>
      <c r="X1181" t="s">
        <v>184</v>
      </c>
      <c r="Y1181" s="2" t="s">
        <v>184</v>
      </c>
      <c r="Z1181" s="2" t="s">
        <v>184</v>
      </c>
      <c r="AA1181" s="2" t="s">
        <v>184</v>
      </c>
      <c r="AB1181">
        <v>2</v>
      </c>
      <c r="AC1181">
        <v>0</v>
      </c>
      <c r="AD1181">
        <v>0</v>
      </c>
      <c r="AE1181" s="2" t="s">
        <v>183</v>
      </c>
      <c r="AF1181" s="2" t="s">
        <v>185</v>
      </c>
      <c r="AG1181" s="2" t="s">
        <v>185</v>
      </c>
      <c r="AH1181" t="s">
        <v>88</v>
      </c>
      <c r="AI1181" s="8" t="s">
        <v>184</v>
      </c>
      <c r="AJ1181" s="1" t="s">
        <v>184</v>
      </c>
    </row>
    <row r="1182" spans="1:36" hidden="1" x14ac:dyDescent="0.3">
      <c r="A1182" s="3" t="s">
        <v>7</v>
      </c>
      <c r="B1182">
        <v>138880</v>
      </c>
      <c r="C1182">
        <v>1181</v>
      </c>
      <c r="D1182" t="s">
        <v>182</v>
      </c>
      <c r="E1182" s="2" t="s">
        <v>184</v>
      </c>
      <c r="F1182" s="2" t="s">
        <v>184</v>
      </c>
      <c r="G1182" s="2" t="s">
        <v>184</v>
      </c>
      <c r="H1182" s="3" t="s">
        <v>183</v>
      </c>
      <c r="I1182" s="2" t="s">
        <v>13</v>
      </c>
      <c r="J1182" s="2" t="s">
        <v>15</v>
      </c>
      <c r="K1182" s="8" t="s">
        <v>183</v>
      </c>
      <c r="L1182" s="2"/>
      <c r="M1182" s="2" t="s">
        <v>60</v>
      </c>
      <c r="N1182" t="s">
        <v>187</v>
      </c>
      <c r="O1182" s="3" t="s">
        <v>188</v>
      </c>
      <c r="P1182" s="130">
        <v>-2.9212717269584691E-2</v>
      </c>
      <c r="Q1182" s="130" t="s">
        <v>201</v>
      </c>
      <c r="R1182" s="6" t="s">
        <v>184</v>
      </c>
      <c r="S1182" s="2" t="s">
        <v>183</v>
      </c>
      <c r="T1182" s="2" t="s">
        <v>184</v>
      </c>
      <c r="U1182">
        <v>27</v>
      </c>
      <c r="V1182">
        <v>16</v>
      </c>
      <c r="W1182">
        <v>1</v>
      </c>
      <c r="X1182" t="s">
        <v>183</v>
      </c>
      <c r="Y1182" s="2" t="s">
        <v>183</v>
      </c>
      <c r="Z1182" s="2" t="s">
        <v>183</v>
      </c>
      <c r="AA1182" s="2" t="s">
        <v>184</v>
      </c>
      <c r="AB1182">
        <v>6</v>
      </c>
      <c r="AC1182">
        <v>0</v>
      </c>
      <c r="AD1182">
        <v>0</v>
      </c>
      <c r="AE1182" s="2" t="s">
        <v>184</v>
      </c>
      <c r="AF1182" s="2" t="s">
        <v>185</v>
      </c>
      <c r="AG1182" s="2" t="s">
        <v>185</v>
      </c>
      <c r="AH1182" t="s">
        <v>88</v>
      </c>
      <c r="AI1182" s="8" t="s">
        <v>184</v>
      </c>
      <c r="AJ1182" s="1" t="s">
        <v>184</v>
      </c>
    </row>
    <row r="1183" spans="1:36" x14ac:dyDescent="0.3">
      <c r="A1183" s="3" t="s">
        <v>7</v>
      </c>
      <c r="B1183">
        <v>138886</v>
      </c>
      <c r="C1183">
        <v>1182</v>
      </c>
      <c r="D1183" t="s">
        <v>182</v>
      </c>
      <c r="E1183" s="2" t="s">
        <v>183</v>
      </c>
      <c r="F1183" s="2" t="s">
        <v>184</v>
      </c>
      <c r="G1183" s="2" t="s">
        <v>184</v>
      </c>
      <c r="H1183" s="3" t="s">
        <v>183</v>
      </c>
      <c r="I1183" s="2" t="s">
        <v>15</v>
      </c>
      <c r="J1183" s="2" t="s">
        <v>16</v>
      </c>
      <c r="K1183" s="8" t="s">
        <v>183</v>
      </c>
      <c r="L1183" s="2"/>
      <c r="M1183" s="2" t="s">
        <v>60</v>
      </c>
      <c r="N1183" t="s">
        <v>187</v>
      </c>
      <c r="O1183" s="2" t="s">
        <v>188</v>
      </c>
      <c r="P1183" s="128">
        <v>-1.8559597752144334</v>
      </c>
      <c r="Q1183" s="128" t="s">
        <v>203</v>
      </c>
      <c r="R1183" s="6" t="s">
        <v>183</v>
      </c>
      <c r="S1183" s="2" t="s">
        <v>183</v>
      </c>
      <c r="T1183" s="2" t="s">
        <v>184</v>
      </c>
      <c r="U1183">
        <v>32</v>
      </c>
      <c r="V1183">
        <v>42</v>
      </c>
      <c r="W1183">
        <v>6</v>
      </c>
      <c r="X1183" t="s">
        <v>184</v>
      </c>
      <c r="Y1183" s="2" t="s">
        <v>184</v>
      </c>
      <c r="Z1183" s="2" t="s">
        <v>183</v>
      </c>
      <c r="AA1183" s="2" t="s">
        <v>184</v>
      </c>
      <c r="AB1183">
        <v>6</v>
      </c>
      <c r="AC1183">
        <v>4</v>
      </c>
      <c r="AD1183">
        <v>0</v>
      </c>
      <c r="AE1183" s="2" t="s">
        <v>183</v>
      </c>
      <c r="AF1183" s="2" t="s">
        <v>183</v>
      </c>
      <c r="AG1183" s="2" t="s">
        <v>184</v>
      </c>
      <c r="AH1183" t="s">
        <v>90</v>
      </c>
      <c r="AI1183" s="8" t="s">
        <v>183</v>
      </c>
      <c r="AJ1183" s="1" t="s">
        <v>184</v>
      </c>
    </row>
    <row r="1184" spans="1:36" x14ac:dyDescent="0.3">
      <c r="A1184" s="3" t="s">
        <v>7</v>
      </c>
      <c r="B1184">
        <v>138887</v>
      </c>
      <c r="C1184">
        <v>1183</v>
      </c>
      <c r="D1184" t="s">
        <v>181</v>
      </c>
      <c r="E1184" s="2" t="s">
        <v>184</v>
      </c>
      <c r="F1184" s="2" t="s">
        <v>184</v>
      </c>
      <c r="G1184" s="2" t="s">
        <v>184</v>
      </c>
      <c r="H1184" s="3" t="s">
        <v>183</v>
      </c>
      <c r="I1184" s="2" t="s">
        <v>13</v>
      </c>
      <c r="J1184" s="2" t="s">
        <v>16</v>
      </c>
      <c r="K1184" s="8" t="s">
        <v>183</v>
      </c>
      <c r="L1184" s="2" t="s">
        <v>162</v>
      </c>
      <c r="M1184" s="2" t="s">
        <v>60</v>
      </c>
      <c r="N1184" t="s">
        <v>186</v>
      </c>
      <c r="O1184" s="2" t="s">
        <v>188</v>
      </c>
      <c r="P1184" s="128">
        <v>-2.7284826974267968</v>
      </c>
      <c r="Q1184" s="128" t="s">
        <v>203</v>
      </c>
      <c r="R1184" s="6" t="s">
        <v>183</v>
      </c>
      <c r="S1184" s="2" t="s">
        <v>184</v>
      </c>
      <c r="T1184" s="2" t="s">
        <v>184</v>
      </c>
      <c r="U1184">
        <v>33</v>
      </c>
      <c r="V1184">
        <v>19</v>
      </c>
      <c r="W1184">
        <v>5</v>
      </c>
      <c r="X1184" t="s">
        <v>184</v>
      </c>
      <c r="Y1184" s="2" t="s">
        <v>184</v>
      </c>
      <c r="Z1184" s="2" t="s">
        <v>184</v>
      </c>
      <c r="AA1184" s="2" t="s">
        <v>184</v>
      </c>
      <c r="AB1184">
        <v>6</v>
      </c>
      <c r="AC1184">
        <v>1</v>
      </c>
      <c r="AD1184">
        <v>0</v>
      </c>
      <c r="AE1184" s="2" t="s">
        <v>184</v>
      </c>
      <c r="AF1184" s="2" t="s">
        <v>184</v>
      </c>
      <c r="AG1184" s="2" t="s">
        <v>183</v>
      </c>
      <c r="AH1184" t="s">
        <v>90</v>
      </c>
      <c r="AI1184" s="8" t="s">
        <v>183</v>
      </c>
      <c r="AJ1184" s="1" t="s">
        <v>184</v>
      </c>
    </row>
    <row r="1185" spans="1:36" hidden="1" x14ac:dyDescent="0.3">
      <c r="A1185" s="2" t="s">
        <v>8</v>
      </c>
      <c r="B1185">
        <v>138941</v>
      </c>
      <c r="C1185">
        <v>1184</v>
      </c>
      <c r="D1185" t="s">
        <v>182</v>
      </c>
      <c r="E1185" s="2" t="s">
        <v>184</v>
      </c>
      <c r="F1185" s="2" t="s">
        <v>184</v>
      </c>
      <c r="G1185" s="2" t="s">
        <v>184</v>
      </c>
      <c r="H1185" s="3" t="s">
        <v>183</v>
      </c>
      <c r="I1185" s="2" t="s">
        <v>13</v>
      </c>
      <c r="J1185" s="2" t="s">
        <v>15</v>
      </c>
      <c r="K1185" s="8" t="s">
        <v>183</v>
      </c>
      <c r="L1185" s="2"/>
      <c r="M1185" s="2" t="s">
        <v>60</v>
      </c>
      <c r="N1185" t="s">
        <v>186</v>
      </c>
      <c r="O1185" s="3" t="s">
        <v>188</v>
      </c>
      <c r="P1185" s="130">
        <v>-1.0029699595890744</v>
      </c>
      <c r="Q1185" s="130" t="s">
        <v>201</v>
      </c>
      <c r="R1185" s="6" t="s">
        <v>183</v>
      </c>
      <c r="S1185" s="2" t="s">
        <v>184</v>
      </c>
      <c r="T1185" s="2" t="s">
        <v>184</v>
      </c>
      <c r="U1185">
        <v>4</v>
      </c>
      <c r="V1185">
        <v>0</v>
      </c>
      <c r="W1185">
        <v>33</v>
      </c>
      <c r="X1185" t="s">
        <v>184</v>
      </c>
      <c r="Y1185" s="2" t="s">
        <v>184</v>
      </c>
      <c r="Z1185" s="2" t="s">
        <v>184</v>
      </c>
      <c r="AA1185" s="2" t="s">
        <v>184</v>
      </c>
      <c r="AB1185">
        <v>11</v>
      </c>
      <c r="AC1185">
        <v>5</v>
      </c>
      <c r="AD1185">
        <v>0</v>
      </c>
      <c r="AE1185" s="2" t="s">
        <v>184</v>
      </c>
      <c r="AF1185" s="2" t="s">
        <v>184</v>
      </c>
      <c r="AG1185" s="2" t="s">
        <v>184</v>
      </c>
      <c r="AH1185" t="s">
        <v>90</v>
      </c>
      <c r="AI1185" s="8" t="s">
        <v>183</v>
      </c>
      <c r="AJ1185" s="1" t="s">
        <v>184</v>
      </c>
    </row>
    <row r="1186" spans="1:36" x14ac:dyDescent="0.3">
      <c r="A1186" s="2" t="s">
        <v>8</v>
      </c>
      <c r="B1186">
        <v>138945</v>
      </c>
      <c r="C1186">
        <v>1185</v>
      </c>
      <c r="D1186" t="s">
        <v>182</v>
      </c>
      <c r="E1186" s="2" t="s">
        <v>184</v>
      </c>
      <c r="F1186" s="2" t="s">
        <v>184</v>
      </c>
      <c r="G1186" s="2" t="s">
        <v>184</v>
      </c>
      <c r="H1186" s="3" t="s">
        <v>183</v>
      </c>
      <c r="I1186" s="2" t="s">
        <v>17</v>
      </c>
      <c r="J1186" s="2" t="s">
        <v>14</v>
      </c>
      <c r="K1186" s="8" t="s">
        <v>184</v>
      </c>
      <c r="L1186" s="2"/>
      <c r="M1186" s="2" t="s">
        <v>60</v>
      </c>
      <c r="N1186" t="s">
        <v>187</v>
      </c>
      <c r="O1186" s="2" t="s">
        <v>189</v>
      </c>
      <c r="P1186" s="128">
        <v>0.11184118551656648</v>
      </c>
      <c r="Q1186" s="128" t="s">
        <v>203</v>
      </c>
      <c r="R1186" s="6" t="s">
        <v>184</v>
      </c>
      <c r="S1186" s="2" t="s">
        <v>184</v>
      </c>
      <c r="T1186" s="2" t="s">
        <v>184</v>
      </c>
      <c r="U1186">
        <v>57</v>
      </c>
      <c r="V1186">
        <v>0</v>
      </c>
      <c r="W1186">
        <v>33</v>
      </c>
      <c r="X1186" t="s">
        <v>183</v>
      </c>
      <c r="Y1186" s="2" t="s">
        <v>184</v>
      </c>
      <c r="Z1186" s="2" t="s">
        <v>183</v>
      </c>
      <c r="AA1186" s="2" t="s">
        <v>184</v>
      </c>
      <c r="AB1186">
        <v>13</v>
      </c>
      <c r="AC1186">
        <v>4</v>
      </c>
      <c r="AD1186">
        <v>1</v>
      </c>
      <c r="AE1186" s="2" t="s">
        <v>183</v>
      </c>
      <c r="AF1186" s="2" t="s">
        <v>183</v>
      </c>
      <c r="AG1186" s="2" t="s">
        <v>183</v>
      </c>
      <c r="AH1186" t="s">
        <v>90</v>
      </c>
      <c r="AI1186" s="8" t="s">
        <v>183</v>
      </c>
      <c r="AJ1186" s="1" t="s">
        <v>184</v>
      </c>
    </row>
    <row r="1187" spans="1:36" x14ac:dyDescent="0.3">
      <c r="A1187" s="2" t="s">
        <v>8</v>
      </c>
      <c r="B1187">
        <v>138965</v>
      </c>
      <c r="C1187">
        <v>1186</v>
      </c>
      <c r="D1187" t="s">
        <v>182</v>
      </c>
      <c r="E1187" s="2" t="s">
        <v>184</v>
      </c>
      <c r="F1187" s="2" t="s">
        <v>184</v>
      </c>
      <c r="G1187" s="2" t="s">
        <v>184</v>
      </c>
      <c r="H1187" s="3" t="s">
        <v>183</v>
      </c>
      <c r="I1187" s="2" t="s">
        <v>16</v>
      </c>
      <c r="J1187" s="2" t="s">
        <v>15</v>
      </c>
      <c r="K1187" s="8" t="s">
        <v>184</v>
      </c>
      <c r="L1187" s="2"/>
      <c r="M1187" s="2" t="s">
        <v>60</v>
      </c>
      <c r="N1187" t="s">
        <v>186</v>
      </c>
      <c r="O1187" s="2" t="s">
        <v>188</v>
      </c>
      <c r="P1187" s="128">
        <v>-0.73244474726397812</v>
      </c>
      <c r="Q1187" s="128" t="s">
        <v>203</v>
      </c>
      <c r="R1187" s="6" t="s">
        <v>184</v>
      </c>
      <c r="S1187" s="2" t="s">
        <v>184</v>
      </c>
      <c r="T1187" s="2" t="s">
        <v>183</v>
      </c>
      <c r="U1187">
        <v>4</v>
      </c>
      <c r="V1187">
        <v>0</v>
      </c>
      <c r="W1187">
        <v>18</v>
      </c>
      <c r="X1187" t="s">
        <v>184</v>
      </c>
      <c r="Y1187" s="2" t="s">
        <v>184</v>
      </c>
      <c r="Z1187" s="2" t="s">
        <v>183</v>
      </c>
      <c r="AA1187" s="2" t="s">
        <v>184</v>
      </c>
      <c r="AB1187">
        <v>9</v>
      </c>
      <c r="AC1187">
        <v>12</v>
      </c>
      <c r="AD1187">
        <v>0</v>
      </c>
      <c r="AE1187" s="2" t="s">
        <v>184</v>
      </c>
      <c r="AF1187" s="2" t="s">
        <v>184</v>
      </c>
      <c r="AG1187" s="2" t="s">
        <v>184</v>
      </c>
      <c r="AH1187" t="s">
        <v>88</v>
      </c>
      <c r="AI1187" s="8" t="s">
        <v>183</v>
      </c>
      <c r="AJ1187" s="1" t="s">
        <v>184</v>
      </c>
    </row>
    <row r="1188" spans="1:36" x14ac:dyDescent="0.3">
      <c r="A1188" s="2" t="s">
        <v>8</v>
      </c>
      <c r="B1188">
        <v>138995</v>
      </c>
      <c r="C1188">
        <v>1187</v>
      </c>
      <c r="D1188" t="s">
        <v>181</v>
      </c>
      <c r="E1188" s="2" t="s">
        <v>183</v>
      </c>
      <c r="F1188" s="2" t="s">
        <v>184</v>
      </c>
      <c r="G1188" s="2" t="s">
        <v>184</v>
      </c>
      <c r="H1188" s="2" t="s">
        <v>183</v>
      </c>
      <c r="I1188" s="2" t="s">
        <v>15</v>
      </c>
      <c r="J1188" s="2" t="s">
        <v>13</v>
      </c>
      <c r="K1188" s="8" t="s">
        <v>183</v>
      </c>
      <c r="L1188" s="2" t="s">
        <v>60</v>
      </c>
      <c r="M1188" s="2" t="s">
        <v>162</v>
      </c>
      <c r="N1188" t="s">
        <v>186</v>
      </c>
      <c r="O1188" s="3" t="s">
        <v>188</v>
      </c>
      <c r="P1188" s="130">
        <v>-2.5011687704534831</v>
      </c>
      <c r="Q1188" s="130" t="s">
        <v>203</v>
      </c>
      <c r="R1188" s="7" t="s">
        <v>184</v>
      </c>
      <c r="S1188" s="2" t="s">
        <v>184</v>
      </c>
      <c r="T1188" s="2" t="s">
        <v>184</v>
      </c>
      <c r="U1188">
        <v>49</v>
      </c>
      <c r="V1188">
        <v>10</v>
      </c>
      <c r="W1188">
        <v>20</v>
      </c>
      <c r="X1188" t="s">
        <v>184</v>
      </c>
      <c r="Y1188" s="2" t="s">
        <v>184</v>
      </c>
      <c r="Z1188" s="2" t="s">
        <v>183</v>
      </c>
      <c r="AA1188" s="2" t="s">
        <v>184</v>
      </c>
      <c r="AB1188">
        <v>15</v>
      </c>
      <c r="AC1188">
        <v>4</v>
      </c>
      <c r="AD1188">
        <v>0</v>
      </c>
      <c r="AE1188" s="2" t="s">
        <v>184</v>
      </c>
      <c r="AF1188" s="2" t="s">
        <v>184</v>
      </c>
      <c r="AG1188" s="2" t="s">
        <v>184</v>
      </c>
      <c r="AH1188" t="s">
        <v>90</v>
      </c>
      <c r="AI1188" s="8" t="s">
        <v>183</v>
      </c>
      <c r="AJ1188" s="1" t="s">
        <v>184</v>
      </c>
    </row>
    <row r="1189" spans="1:36" x14ac:dyDescent="0.3">
      <c r="A1189" s="3" t="s">
        <v>7</v>
      </c>
      <c r="B1189">
        <v>139005</v>
      </c>
      <c r="C1189">
        <v>1188</v>
      </c>
      <c r="D1189" t="s">
        <v>181</v>
      </c>
      <c r="E1189" s="2" t="s">
        <v>184</v>
      </c>
      <c r="F1189" s="2" t="s">
        <v>184</v>
      </c>
      <c r="G1189" s="2" t="s">
        <v>184</v>
      </c>
      <c r="H1189" s="3" t="s">
        <v>184</v>
      </c>
      <c r="I1189" s="2" t="s">
        <v>15</v>
      </c>
      <c r="J1189" s="2" t="s">
        <v>14</v>
      </c>
      <c r="K1189" s="8" t="s">
        <v>183</v>
      </c>
      <c r="L1189" s="2"/>
      <c r="M1189" s="2" t="s">
        <v>60</v>
      </c>
      <c r="N1189" t="s">
        <v>186</v>
      </c>
      <c r="O1189" s="2" t="s">
        <v>188</v>
      </c>
      <c r="P1189" s="128">
        <v>-0.76424810102987095</v>
      </c>
      <c r="Q1189" s="128" t="s">
        <v>203</v>
      </c>
      <c r="R1189" s="7" t="s">
        <v>184</v>
      </c>
      <c r="S1189" s="2" t="s">
        <v>183</v>
      </c>
      <c r="T1189" s="2" t="s">
        <v>184</v>
      </c>
      <c r="U1189">
        <v>49</v>
      </c>
      <c r="V1189">
        <v>28</v>
      </c>
      <c r="W1189">
        <v>6</v>
      </c>
      <c r="X1189" t="s">
        <v>183</v>
      </c>
      <c r="Y1189" s="2" t="s">
        <v>184</v>
      </c>
      <c r="Z1189" s="2" t="s">
        <v>183</v>
      </c>
      <c r="AA1189" s="2" t="s">
        <v>183</v>
      </c>
      <c r="AB1189">
        <v>9</v>
      </c>
      <c r="AC1189">
        <v>0</v>
      </c>
      <c r="AD1189">
        <v>0</v>
      </c>
      <c r="AE1189" s="2" t="s">
        <v>183</v>
      </c>
      <c r="AF1189" s="2" t="s">
        <v>184</v>
      </c>
      <c r="AG1189" s="2" t="s">
        <v>184</v>
      </c>
      <c r="AH1189" t="s">
        <v>90</v>
      </c>
      <c r="AI1189" s="8" t="s">
        <v>183</v>
      </c>
      <c r="AJ1189" s="1" t="s">
        <v>184</v>
      </c>
    </row>
    <row r="1190" spans="1:36" x14ac:dyDescent="0.3">
      <c r="A1190" s="3" t="s">
        <v>7</v>
      </c>
      <c r="B1190">
        <v>139006</v>
      </c>
      <c r="C1190">
        <v>1189</v>
      </c>
      <c r="D1190" t="s">
        <v>182</v>
      </c>
      <c r="E1190" s="2" t="s">
        <v>184</v>
      </c>
      <c r="F1190" s="2" t="s">
        <v>184</v>
      </c>
      <c r="G1190" s="2" t="s">
        <v>184</v>
      </c>
      <c r="H1190" s="3" t="s">
        <v>185</v>
      </c>
      <c r="I1190" s="2" t="s">
        <v>15</v>
      </c>
      <c r="J1190" s="2" t="s">
        <v>14</v>
      </c>
      <c r="K1190" s="8" t="s">
        <v>183</v>
      </c>
      <c r="L1190" s="2"/>
      <c r="M1190" s="2" t="s">
        <v>60</v>
      </c>
      <c r="N1190" t="s">
        <v>186</v>
      </c>
      <c r="O1190" s="2" t="s">
        <v>185</v>
      </c>
      <c r="P1190" s="128">
        <v>-0.36348385292884106</v>
      </c>
      <c r="Q1190" s="128" t="s">
        <v>203</v>
      </c>
      <c r="R1190" s="6" t="s">
        <v>185</v>
      </c>
      <c r="S1190" s="2" t="s">
        <v>184</v>
      </c>
      <c r="T1190" s="2" t="s">
        <v>184</v>
      </c>
      <c r="U1190">
        <v>54</v>
      </c>
      <c r="V1190">
        <v>9</v>
      </c>
      <c r="W1190">
        <v>2</v>
      </c>
      <c r="X1190" t="s">
        <v>184</v>
      </c>
      <c r="Y1190" s="2" t="s">
        <v>184</v>
      </c>
      <c r="Z1190" s="2" t="s">
        <v>184</v>
      </c>
      <c r="AA1190" s="2" t="s">
        <v>184</v>
      </c>
      <c r="AB1190">
        <v>7</v>
      </c>
      <c r="AC1190">
        <v>0</v>
      </c>
      <c r="AD1190">
        <v>0</v>
      </c>
      <c r="AE1190" s="2" t="s">
        <v>184</v>
      </c>
      <c r="AF1190" s="2" t="s">
        <v>185</v>
      </c>
      <c r="AG1190" s="2" t="s">
        <v>185</v>
      </c>
      <c r="AH1190" t="s">
        <v>87</v>
      </c>
      <c r="AI1190" s="8" t="s">
        <v>183</v>
      </c>
      <c r="AJ1190" s="1" t="s">
        <v>184</v>
      </c>
    </row>
    <row r="1191" spans="1:36" x14ac:dyDescent="0.3">
      <c r="A1191" s="2" t="s">
        <v>8</v>
      </c>
      <c r="B1191">
        <v>139007</v>
      </c>
      <c r="C1191">
        <v>1190</v>
      </c>
      <c r="D1191" t="s">
        <v>182</v>
      </c>
      <c r="E1191" s="2" t="s">
        <v>184</v>
      </c>
      <c r="F1191" s="2" t="s">
        <v>184</v>
      </c>
      <c r="G1191" s="2" t="s">
        <v>184</v>
      </c>
      <c r="H1191" s="3" t="s">
        <v>183</v>
      </c>
      <c r="I1191" s="2" t="s">
        <v>16</v>
      </c>
      <c r="J1191" s="2" t="s">
        <v>14</v>
      </c>
      <c r="K1191" s="8" t="s">
        <v>183</v>
      </c>
      <c r="L1191" s="2"/>
      <c r="M1191" s="2" t="s">
        <v>60</v>
      </c>
      <c r="N1191" t="s">
        <v>186</v>
      </c>
      <c r="O1191" s="3" t="s">
        <v>189</v>
      </c>
      <c r="P1191" s="130">
        <v>0.2229654403567447</v>
      </c>
      <c r="Q1191" s="130" t="s">
        <v>203</v>
      </c>
      <c r="R1191" s="7" t="s">
        <v>183</v>
      </c>
      <c r="S1191" s="2" t="s">
        <v>184</v>
      </c>
      <c r="T1191" s="2" t="s">
        <v>183</v>
      </c>
      <c r="U1191">
        <v>45</v>
      </c>
      <c r="V1191">
        <v>0</v>
      </c>
      <c r="W1191">
        <v>4</v>
      </c>
      <c r="X1191" t="s">
        <v>184</v>
      </c>
      <c r="Y1191" s="2" t="s">
        <v>184</v>
      </c>
      <c r="Z1191" s="2" t="s">
        <v>184</v>
      </c>
      <c r="AA1191" s="2" t="s">
        <v>184</v>
      </c>
      <c r="AB1191">
        <v>10</v>
      </c>
      <c r="AC1191">
        <v>0</v>
      </c>
      <c r="AD1191">
        <v>0</v>
      </c>
      <c r="AE1191" s="2" t="s">
        <v>184</v>
      </c>
      <c r="AF1191" s="2" t="s">
        <v>184</v>
      </c>
      <c r="AG1191" s="2" t="s">
        <v>183</v>
      </c>
      <c r="AH1191" t="s">
        <v>88</v>
      </c>
      <c r="AI1191" s="8" t="s">
        <v>183</v>
      </c>
      <c r="AJ1191" s="1" t="s">
        <v>184</v>
      </c>
    </row>
    <row r="1192" spans="1:36" hidden="1" x14ac:dyDescent="0.3">
      <c r="A1192" s="3" t="s">
        <v>7</v>
      </c>
      <c r="B1192">
        <v>139020</v>
      </c>
      <c r="C1192">
        <v>1191</v>
      </c>
      <c r="D1192" t="s">
        <v>181</v>
      </c>
      <c r="E1192" s="2" t="s">
        <v>183</v>
      </c>
      <c r="F1192" s="2" t="s">
        <v>184</v>
      </c>
      <c r="G1192" s="2" t="s">
        <v>184</v>
      </c>
      <c r="H1192" s="3" t="s">
        <v>183</v>
      </c>
      <c r="I1192" s="2" t="s">
        <v>12</v>
      </c>
      <c r="J1192" s="2" t="s">
        <v>13</v>
      </c>
      <c r="K1192" s="8" t="s">
        <v>184</v>
      </c>
      <c r="L1192" s="2" t="s">
        <v>60</v>
      </c>
      <c r="M1192" s="2"/>
      <c r="N1192" t="s">
        <v>186</v>
      </c>
      <c r="O1192" s="2" t="s">
        <v>188</v>
      </c>
      <c r="P1192" s="128">
        <v>-3.8762193940177006E-2</v>
      </c>
      <c r="Q1192" s="128" t="s">
        <v>201</v>
      </c>
      <c r="R1192" s="7" t="s">
        <v>183</v>
      </c>
      <c r="S1192" s="2" t="s">
        <v>184</v>
      </c>
      <c r="T1192" s="2" t="s">
        <v>184</v>
      </c>
      <c r="U1192">
        <v>11</v>
      </c>
      <c r="V1192">
        <v>39</v>
      </c>
      <c r="W1192">
        <v>26</v>
      </c>
      <c r="X1192" t="s">
        <v>183</v>
      </c>
      <c r="Y1192" s="2" t="s">
        <v>184</v>
      </c>
      <c r="Z1192" s="2" t="s">
        <v>184</v>
      </c>
      <c r="AA1192" s="2" t="s">
        <v>184</v>
      </c>
      <c r="AB1192">
        <v>11</v>
      </c>
      <c r="AC1192">
        <v>1</v>
      </c>
      <c r="AD1192">
        <v>0</v>
      </c>
      <c r="AE1192" s="2" t="s">
        <v>184</v>
      </c>
      <c r="AF1192" s="2" t="s">
        <v>184</v>
      </c>
      <c r="AG1192" s="2" t="s">
        <v>183</v>
      </c>
      <c r="AH1192" t="s">
        <v>88</v>
      </c>
      <c r="AI1192" s="8" t="s">
        <v>183</v>
      </c>
      <c r="AJ1192" s="1" t="s">
        <v>184</v>
      </c>
    </row>
    <row r="1193" spans="1:36" x14ac:dyDescent="0.3">
      <c r="A1193" s="3" t="s">
        <v>7</v>
      </c>
      <c r="B1193">
        <v>139032</v>
      </c>
      <c r="C1193">
        <v>1192</v>
      </c>
      <c r="D1193" t="s">
        <v>182</v>
      </c>
      <c r="E1193" s="2" t="s">
        <v>183</v>
      </c>
      <c r="F1193" s="2" t="s">
        <v>184</v>
      </c>
      <c r="G1193" s="2" t="s">
        <v>183</v>
      </c>
      <c r="H1193" s="3" t="s">
        <v>183</v>
      </c>
      <c r="I1193" s="2" t="s">
        <v>15</v>
      </c>
      <c r="J1193" s="2" t="s">
        <v>13</v>
      </c>
      <c r="K1193" s="8" t="s">
        <v>183</v>
      </c>
      <c r="L1193" s="2"/>
      <c r="M1193" s="2" t="s">
        <v>60</v>
      </c>
      <c r="N1193" t="s">
        <v>187</v>
      </c>
      <c r="O1193" s="2" t="s">
        <v>189</v>
      </c>
      <c r="P1193" s="128">
        <v>-1.423183661851562E-2</v>
      </c>
      <c r="Q1193" s="128" t="s">
        <v>203</v>
      </c>
      <c r="R1193" s="7" t="s">
        <v>183</v>
      </c>
      <c r="S1193" s="2" t="s">
        <v>183</v>
      </c>
      <c r="T1193" s="2" t="s">
        <v>184</v>
      </c>
      <c r="U1193">
        <v>0</v>
      </c>
      <c r="V1193">
        <v>0</v>
      </c>
      <c r="W1193">
        <v>2</v>
      </c>
      <c r="X1193" t="s">
        <v>184</v>
      </c>
      <c r="Y1193" s="2" t="s">
        <v>184</v>
      </c>
      <c r="Z1193" s="2" t="s">
        <v>184</v>
      </c>
      <c r="AA1193" s="2" t="s">
        <v>183</v>
      </c>
      <c r="AB1193">
        <v>1</v>
      </c>
      <c r="AC1193">
        <v>1</v>
      </c>
      <c r="AD1193">
        <v>1</v>
      </c>
      <c r="AE1193" s="2" t="s">
        <v>183</v>
      </c>
      <c r="AF1193" s="2" t="s">
        <v>183</v>
      </c>
      <c r="AG1193" s="2" t="s">
        <v>185</v>
      </c>
      <c r="AH1193" t="s">
        <v>90</v>
      </c>
      <c r="AI1193" t="s">
        <v>183</v>
      </c>
      <c r="AJ1193" s="1" t="s">
        <v>184</v>
      </c>
    </row>
    <row r="1194" spans="1:36" x14ac:dyDescent="0.3">
      <c r="A1194" s="3" t="s">
        <v>7</v>
      </c>
      <c r="B1194">
        <v>139076</v>
      </c>
      <c r="C1194">
        <v>1193</v>
      </c>
      <c r="D1194" t="s">
        <v>181</v>
      </c>
      <c r="E1194" s="2" t="s">
        <v>183</v>
      </c>
      <c r="F1194" s="2" t="s">
        <v>184</v>
      </c>
      <c r="G1194" s="2" t="s">
        <v>184</v>
      </c>
      <c r="H1194" s="3" t="s">
        <v>183</v>
      </c>
      <c r="I1194" s="2" t="s">
        <v>12</v>
      </c>
      <c r="J1194" s="2" t="s">
        <v>14</v>
      </c>
      <c r="K1194" s="8" t="s">
        <v>184</v>
      </c>
      <c r="L1194" s="2" t="s">
        <v>60</v>
      </c>
      <c r="M1194" s="2"/>
      <c r="N1194" t="s">
        <v>186</v>
      </c>
      <c r="O1194" s="3" t="s">
        <v>188</v>
      </c>
      <c r="P1194" s="130">
        <v>-1.7125562855244705</v>
      </c>
      <c r="Q1194" s="130" t="s">
        <v>203</v>
      </c>
      <c r="R1194" s="7" t="s">
        <v>183</v>
      </c>
      <c r="S1194" s="2" t="s">
        <v>183</v>
      </c>
      <c r="T1194" s="2" t="s">
        <v>183</v>
      </c>
      <c r="U1194">
        <v>0</v>
      </c>
      <c r="V1194">
        <v>0</v>
      </c>
      <c r="W1194">
        <v>2</v>
      </c>
      <c r="X1194" t="s">
        <v>183</v>
      </c>
      <c r="Y1194" s="2" t="s">
        <v>184</v>
      </c>
      <c r="Z1194" s="2" t="s">
        <v>184</v>
      </c>
      <c r="AA1194" s="2" t="s">
        <v>184</v>
      </c>
      <c r="AB1194">
        <v>2</v>
      </c>
      <c r="AC1194">
        <v>3</v>
      </c>
      <c r="AD1194">
        <v>0</v>
      </c>
      <c r="AE1194" s="2" t="s">
        <v>183</v>
      </c>
      <c r="AF1194" s="2" t="s">
        <v>184</v>
      </c>
      <c r="AG1194" s="2" t="s">
        <v>183</v>
      </c>
      <c r="AH1194" t="s">
        <v>90</v>
      </c>
      <c r="AI1194" t="s">
        <v>183</v>
      </c>
      <c r="AJ1194" s="1" t="s">
        <v>184</v>
      </c>
    </row>
    <row r="1195" spans="1:36" hidden="1" x14ac:dyDescent="0.3">
      <c r="A1195" s="3" t="s">
        <v>7</v>
      </c>
      <c r="B1195">
        <v>139141</v>
      </c>
      <c r="C1195">
        <v>1194</v>
      </c>
      <c r="D1195" t="s">
        <v>182</v>
      </c>
      <c r="E1195" s="2" t="s">
        <v>184</v>
      </c>
      <c r="F1195" s="2" t="s">
        <v>184</v>
      </c>
      <c r="G1195" s="2" t="s">
        <v>184</v>
      </c>
      <c r="H1195" s="3" t="s">
        <v>183</v>
      </c>
      <c r="I1195" s="2" t="s">
        <v>12</v>
      </c>
      <c r="J1195" s="2" t="s">
        <v>17</v>
      </c>
      <c r="K1195" s="8" t="s">
        <v>183</v>
      </c>
      <c r="L1195" s="2" t="s">
        <v>60</v>
      </c>
      <c r="M1195" s="2"/>
      <c r="N1195" t="s">
        <v>186</v>
      </c>
      <c r="O1195" s="2" t="s">
        <v>188</v>
      </c>
      <c r="P1195" s="128">
        <v>4.4707723259193026E-2</v>
      </c>
      <c r="Q1195" s="128" t="s">
        <v>201</v>
      </c>
      <c r="R1195" s="7" t="s">
        <v>183</v>
      </c>
      <c r="S1195" s="2" t="s">
        <v>184</v>
      </c>
      <c r="T1195" s="2" t="s">
        <v>184</v>
      </c>
      <c r="U1195">
        <v>65</v>
      </c>
      <c r="V1195">
        <v>0</v>
      </c>
      <c r="W1195">
        <v>13</v>
      </c>
      <c r="X1195" t="s">
        <v>184</v>
      </c>
      <c r="Y1195" s="2" t="s">
        <v>184</v>
      </c>
      <c r="Z1195" s="2" t="s">
        <v>184</v>
      </c>
      <c r="AA1195" s="2" t="s">
        <v>184</v>
      </c>
      <c r="AB1195">
        <v>2</v>
      </c>
      <c r="AC1195">
        <v>1</v>
      </c>
      <c r="AD1195">
        <v>0</v>
      </c>
      <c r="AE1195" s="2" t="s">
        <v>184</v>
      </c>
      <c r="AF1195" s="2" t="s">
        <v>184</v>
      </c>
      <c r="AG1195" s="2" t="s">
        <v>185</v>
      </c>
      <c r="AH1195" t="s">
        <v>88</v>
      </c>
      <c r="AI1195" s="8" t="s">
        <v>183</v>
      </c>
      <c r="AJ1195" s="1" t="s">
        <v>184</v>
      </c>
    </row>
    <row r="1196" spans="1:36" x14ac:dyDescent="0.3">
      <c r="A1196" s="3" t="s">
        <v>7</v>
      </c>
      <c r="B1196">
        <v>139202</v>
      </c>
      <c r="C1196">
        <v>1195</v>
      </c>
      <c r="D1196" t="s">
        <v>182</v>
      </c>
      <c r="E1196" s="2" t="s">
        <v>183</v>
      </c>
      <c r="F1196" s="2" t="s">
        <v>183</v>
      </c>
      <c r="G1196" s="2" t="s">
        <v>184</v>
      </c>
      <c r="H1196" s="3" t="s">
        <v>184</v>
      </c>
      <c r="I1196" s="2" t="s">
        <v>17</v>
      </c>
      <c r="J1196" s="2" t="s">
        <v>12</v>
      </c>
      <c r="K1196" s="8" t="s">
        <v>184</v>
      </c>
      <c r="L1196" s="2" t="s">
        <v>162</v>
      </c>
      <c r="M1196" s="2" t="s">
        <v>61</v>
      </c>
      <c r="N1196" t="s">
        <v>187</v>
      </c>
      <c r="O1196" s="2" t="s">
        <v>189</v>
      </c>
      <c r="P1196" s="128">
        <v>-2.1272180139047419</v>
      </c>
      <c r="Q1196" s="128" t="s">
        <v>203</v>
      </c>
      <c r="R1196" s="7" t="s">
        <v>184</v>
      </c>
      <c r="S1196" s="2" t="s">
        <v>183</v>
      </c>
      <c r="T1196" s="2" t="s">
        <v>183</v>
      </c>
      <c r="U1196">
        <v>46</v>
      </c>
      <c r="V1196">
        <v>11</v>
      </c>
      <c r="W1196">
        <v>20</v>
      </c>
      <c r="X1196" t="s">
        <v>184</v>
      </c>
      <c r="Y1196" s="2" t="s">
        <v>184</v>
      </c>
      <c r="Z1196" s="2" t="s">
        <v>183</v>
      </c>
      <c r="AA1196" s="2" t="s">
        <v>183</v>
      </c>
      <c r="AB1196">
        <v>2</v>
      </c>
      <c r="AC1196">
        <v>0</v>
      </c>
      <c r="AD1196">
        <v>0</v>
      </c>
      <c r="AE1196" s="2" t="s">
        <v>183</v>
      </c>
      <c r="AF1196" s="2" t="s">
        <v>183</v>
      </c>
      <c r="AG1196" s="2" t="s">
        <v>184</v>
      </c>
      <c r="AH1196" t="s">
        <v>90</v>
      </c>
      <c r="AI1196" s="8" t="s">
        <v>183</v>
      </c>
      <c r="AJ1196" s="1" t="s">
        <v>184</v>
      </c>
    </row>
    <row r="1197" spans="1:36" x14ac:dyDescent="0.3">
      <c r="A1197" s="3" t="s">
        <v>7</v>
      </c>
      <c r="B1197">
        <v>139263</v>
      </c>
      <c r="C1197">
        <v>1196</v>
      </c>
      <c r="D1197" t="s">
        <v>181</v>
      </c>
      <c r="E1197" s="2" t="s">
        <v>184</v>
      </c>
      <c r="F1197" s="2" t="s">
        <v>184</v>
      </c>
      <c r="G1197" s="2" t="s">
        <v>184</v>
      </c>
      <c r="H1197" s="3" t="s">
        <v>184</v>
      </c>
      <c r="I1197" s="2" t="s">
        <v>17</v>
      </c>
      <c r="J1197" s="2" t="s">
        <v>12</v>
      </c>
      <c r="K1197" s="8" t="s">
        <v>183</v>
      </c>
      <c r="L1197" s="2" t="s">
        <v>60</v>
      </c>
      <c r="M1197" s="2"/>
      <c r="N1197" t="s">
        <v>186</v>
      </c>
      <c r="O1197" s="2" t="s">
        <v>188</v>
      </c>
      <c r="P1197" s="128">
        <v>-1.363301400147384</v>
      </c>
      <c r="Q1197" s="128" t="s">
        <v>203</v>
      </c>
      <c r="R1197" s="6" t="s">
        <v>184</v>
      </c>
      <c r="S1197" s="2" t="s">
        <v>184</v>
      </c>
      <c r="T1197" s="2" t="s">
        <v>184</v>
      </c>
      <c r="U1197">
        <v>29</v>
      </c>
      <c r="V1197">
        <v>0</v>
      </c>
      <c r="W1197">
        <v>24</v>
      </c>
      <c r="X1197" t="s">
        <v>184</v>
      </c>
      <c r="Y1197" s="2" t="s">
        <v>184</v>
      </c>
      <c r="Z1197" s="2" t="s">
        <v>183</v>
      </c>
      <c r="AA1197" s="2" t="s">
        <v>184</v>
      </c>
      <c r="AB1197">
        <v>1</v>
      </c>
      <c r="AC1197">
        <v>0</v>
      </c>
      <c r="AD1197">
        <v>0</v>
      </c>
      <c r="AE1197" s="2" t="s">
        <v>184</v>
      </c>
      <c r="AF1197" s="2" t="s">
        <v>184</v>
      </c>
      <c r="AG1197" s="2" t="s">
        <v>184</v>
      </c>
      <c r="AH1197" t="s">
        <v>90</v>
      </c>
      <c r="AI1197" s="8" t="s">
        <v>183</v>
      </c>
      <c r="AJ1197" s="1" t="s">
        <v>184</v>
      </c>
    </row>
    <row r="1198" spans="1:36" x14ac:dyDescent="0.3">
      <c r="A1198" s="3" t="s">
        <v>7</v>
      </c>
      <c r="B1198">
        <v>139267</v>
      </c>
      <c r="C1198">
        <v>1197</v>
      </c>
      <c r="D1198" t="s">
        <v>182</v>
      </c>
      <c r="E1198" s="2" t="s">
        <v>184</v>
      </c>
      <c r="F1198" s="2" t="s">
        <v>184</v>
      </c>
      <c r="G1198" s="2" t="s">
        <v>184</v>
      </c>
      <c r="H1198" s="3" t="s">
        <v>183</v>
      </c>
      <c r="I1198" s="2" t="s">
        <v>14</v>
      </c>
      <c r="J1198" s="2" t="s">
        <v>12</v>
      </c>
      <c r="K1198" s="8" t="s">
        <v>183</v>
      </c>
      <c r="L1198" s="2" t="s">
        <v>60</v>
      </c>
      <c r="M1198" s="2" t="s">
        <v>162</v>
      </c>
      <c r="N1198" t="s">
        <v>186</v>
      </c>
      <c r="O1198" s="2" t="s">
        <v>189</v>
      </c>
      <c r="P1198" s="128">
        <v>-3.6600343895848684</v>
      </c>
      <c r="Q1198" s="128" t="s">
        <v>203</v>
      </c>
      <c r="R1198" s="7" t="s">
        <v>184</v>
      </c>
      <c r="S1198" s="2" t="s">
        <v>184</v>
      </c>
      <c r="T1198" s="2" t="s">
        <v>184</v>
      </c>
      <c r="U1198">
        <v>20</v>
      </c>
      <c r="V1198">
        <v>0</v>
      </c>
      <c r="W1198">
        <v>86</v>
      </c>
      <c r="X1198" t="s">
        <v>184</v>
      </c>
      <c r="Y1198" s="2" t="s">
        <v>184</v>
      </c>
      <c r="Z1198" s="2" t="s">
        <v>184</v>
      </c>
      <c r="AA1198" s="2" t="s">
        <v>184</v>
      </c>
      <c r="AB1198">
        <v>22</v>
      </c>
      <c r="AC1198">
        <v>32</v>
      </c>
      <c r="AD1198">
        <v>9</v>
      </c>
      <c r="AE1198" s="2" t="s">
        <v>184</v>
      </c>
      <c r="AF1198" s="2" t="s">
        <v>184</v>
      </c>
      <c r="AG1198" s="2" t="s">
        <v>184</v>
      </c>
      <c r="AH1198" t="s">
        <v>90</v>
      </c>
      <c r="AI1198" t="s">
        <v>183</v>
      </c>
      <c r="AJ1198" s="1" t="s">
        <v>184</v>
      </c>
    </row>
    <row r="1199" spans="1:36" x14ac:dyDescent="0.3">
      <c r="A1199" s="3" t="s">
        <v>7</v>
      </c>
      <c r="B1199">
        <v>139288</v>
      </c>
      <c r="C1199">
        <v>1198</v>
      </c>
      <c r="D1199" t="s">
        <v>182</v>
      </c>
      <c r="E1199" s="2" t="s">
        <v>184</v>
      </c>
      <c r="F1199" s="2" t="s">
        <v>184</v>
      </c>
      <c r="G1199" s="2" t="s">
        <v>184</v>
      </c>
      <c r="H1199" s="3" t="s">
        <v>183</v>
      </c>
      <c r="I1199" s="2" t="s">
        <v>14</v>
      </c>
      <c r="J1199" s="2" t="s">
        <v>17</v>
      </c>
      <c r="K1199" s="8" t="s">
        <v>183</v>
      </c>
      <c r="L1199" s="2"/>
      <c r="M1199" s="2" t="s">
        <v>60</v>
      </c>
      <c r="N1199" t="s">
        <v>186</v>
      </c>
      <c r="O1199" s="2" t="s">
        <v>189</v>
      </c>
      <c r="P1199" s="128">
        <v>-1.1826862488488197</v>
      </c>
      <c r="Q1199" s="128" t="s">
        <v>203</v>
      </c>
      <c r="R1199" s="6" t="s">
        <v>185</v>
      </c>
      <c r="S1199" s="2" t="s">
        <v>184</v>
      </c>
      <c r="T1199" s="2" t="s">
        <v>184</v>
      </c>
      <c r="U1199">
        <v>61</v>
      </c>
      <c r="V1199">
        <v>8</v>
      </c>
      <c r="W1199">
        <v>5</v>
      </c>
      <c r="X1199" t="s">
        <v>184</v>
      </c>
      <c r="Y1199" s="2" t="s">
        <v>184</v>
      </c>
      <c r="Z1199" s="2" t="s">
        <v>184</v>
      </c>
      <c r="AA1199" s="2" t="s">
        <v>184</v>
      </c>
      <c r="AB1199">
        <v>7</v>
      </c>
      <c r="AC1199">
        <v>1</v>
      </c>
      <c r="AD1199">
        <v>0</v>
      </c>
      <c r="AE1199" s="2" t="s">
        <v>184</v>
      </c>
      <c r="AF1199" s="2" t="s">
        <v>185</v>
      </c>
      <c r="AG1199" s="2" t="s">
        <v>184</v>
      </c>
      <c r="AH1199" t="s">
        <v>90</v>
      </c>
      <c r="AI1199" s="8" t="s">
        <v>183</v>
      </c>
      <c r="AJ1199" s="1" t="s">
        <v>184</v>
      </c>
    </row>
    <row r="1200" spans="1:36" x14ac:dyDescent="0.3">
      <c r="A1200" s="3" t="s">
        <v>7</v>
      </c>
      <c r="B1200">
        <v>139330</v>
      </c>
      <c r="C1200">
        <v>1199</v>
      </c>
      <c r="D1200" t="s">
        <v>181</v>
      </c>
      <c r="E1200" s="2" t="s">
        <v>184</v>
      </c>
      <c r="F1200" s="2" t="s">
        <v>184</v>
      </c>
      <c r="G1200" s="2" t="s">
        <v>184</v>
      </c>
      <c r="H1200" s="3" t="s">
        <v>184</v>
      </c>
      <c r="I1200" s="2" t="s">
        <v>15</v>
      </c>
      <c r="J1200" s="2" t="s">
        <v>13</v>
      </c>
      <c r="K1200" s="8" t="s">
        <v>183</v>
      </c>
      <c r="L1200" s="2" t="s">
        <v>60</v>
      </c>
      <c r="M1200" s="2"/>
      <c r="N1200" t="s">
        <v>187</v>
      </c>
      <c r="O1200" s="2" t="s">
        <v>189</v>
      </c>
      <c r="P1200" s="128">
        <v>-1.1956521739130435</v>
      </c>
      <c r="Q1200" s="128" t="s">
        <v>203</v>
      </c>
      <c r="R1200" s="6" t="s">
        <v>183</v>
      </c>
      <c r="S1200" s="2" t="s">
        <v>184</v>
      </c>
      <c r="T1200" s="2" t="s">
        <v>184</v>
      </c>
      <c r="U1200">
        <v>45</v>
      </c>
      <c r="V1200">
        <v>20</v>
      </c>
      <c r="W1200">
        <v>0</v>
      </c>
      <c r="X1200" t="s">
        <v>184</v>
      </c>
      <c r="Y1200" s="2" t="s">
        <v>184</v>
      </c>
      <c r="Z1200" s="2" t="s">
        <v>184</v>
      </c>
      <c r="AA1200" s="2" t="s">
        <v>184</v>
      </c>
      <c r="AB1200">
        <v>3</v>
      </c>
      <c r="AC1200">
        <v>0</v>
      </c>
      <c r="AD1200">
        <v>0</v>
      </c>
      <c r="AE1200" s="2" t="s">
        <v>183</v>
      </c>
      <c r="AF1200" s="2" t="s">
        <v>185</v>
      </c>
      <c r="AG1200" s="2" t="s">
        <v>185</v>
      </c>
      <c r="AH1200" t="s">
        <v>88</v>
      </c>
      <c r="AI1200" s="8" t="s">
        <v>184</v>
      </c>
      <c r="AJ1200" s="1" t="s">
        <v>184</v>
      </c>
    </row>
    <row r="1201" spans="1:36" x14ac:dyDescent="0.3">
      <c r="A1201" s="3" t="s">
        <v>7</v>
      </c>
      <c r="B1201">
        <v>139360</v>
      </c>
      <c r="C1201">
        <v>1200</v>
      </c>
      <c r="D1201" t="s">
        <v>181</v>
      </c>
      <c r="E1201" s="2" t="s">
        <v>184</v>
      </c>
      <c r="F1201" s="2" t="s">
        <v>184</v>
      </c>
      <c r="G1201" s="2" t="s">
        <v>184</v>
      </c>
      <c r="H1201" s="2" t="s">
        <v>183</v>
      </c>
      <c r="I1201" s="2" t="s">
        <v>12</v>
      </c>
      <c r="J1201" s="2" t="s">
        <v>17</v>
      </c>
      <c r="K1201" s="8" t="s">
        <v>183</v>
      </c>
      <c r="L1201" s="2"/>
      <c r="M1201" s="2" t="s">
        <v>61</v>
      </c>
      <c r="N1201" t="s">
        <v>187</v>
      </c>
      <c r="O1201" s="2" t="s">
        <v>188</v>
      </c>
      <c r="P1201" s="128">
        <v>0.21974572280646679</v>
      </c>
      <c r="Q1201" s="128" t="s">
        <v>203</v>
      </c>
      <c r="R1201" s="7" t="s">
        <v>183</v>
      </c>
      <c r="S1201" s="2" t="s">
        <v>184</v>
      </c>
      <c r="T1201" s="2" t="s">
        <v>184</v>
      </c>
      <c r="U1201">
        <v>0</v>
      </c>
      <c r="V1201">
        <v>0</v>
      </c>
      <c r="W1201">
        <v>4</v>
      </c>
      <c r="X1201" t="s">
        <v>184</v>
      </c>
      <c r="Y1201" s="2" t="s">
        <v>184</v>
      </c>
      <c r="Z1201" s="2" t="s">
        <v>184</v>
      </c>
      <c r="AA1201" s="2" t="s">
        <v>184</v>
      </c>
      <c r="AB1201">
        <v>2</v>
      </c>
      <c r="AC1201">
        <v>3</v>
      </c>
      <c r="AD1201">
        <v>0</v>
      </c>
      <c r="AE1201" s="2" t="s">
        <v>184</v>
      </c>
      <c r="AF1201" s="2" t="s">
        <v>185</v>
      </c>
      <c r="AG1201" s="2" t="s">
        <v>185</v>
      </c>
      <c r="AH1201" t="s">
        <v>88</v>
      </c>
      <c r="AI1201" t="s">
        <v>184</v>
      </c>
      <c r="AJ1201" s="1" t="s">
        <v>184</v>
      </c>
    </row>
    <row r="1202" spans="1:36" hidden="1" x14ac:dyDescent="0.3">
      <c r="A1202" s="3" t="s">
        <v>7</v>
      </c>
      <c r="B1202">
        <v>139390</v>
      </c>
      <c r="C1202">
        <v>1201</v>
      </c>
      <c r="D1202" t="s">
        <v>182</v>
      </c>
      <c r="E1202" s="2" t="s">
        <v>183</v>
      </c>
      <c r="F1202" s="2" t="s">
        <v>184</v>
      </c>
      <c r="G1202" s="2" t="s">
        <v>184</v>
      </c>
      <c r="H1202" s="3" t="s">
        <v>183</v>
      </c>
      <c r="I1202" s="2" t="s">
        <v>17</v>
      </c>
      <c r="J1202" s="2" t="s">
        <v>15</v>
      </c>
      <c r="K1202" s="8" t="s">
        <v>183</v>
      </c>
      <c r="L1202" s="2"/>
      <c r="M1202" s="2" t="s">
        <v>60</v>
      </c>
      <c r="N1202" t="s">
        <v>187</v>
      </c>
      <c r="O1202" s="2" t="s">
        <v>188</v>
      </c>
      <c r="P1202" s="128">
        <v>-0.93167701863354035</v>
      </c>
      <c r="Q1202" s="128" t="s">
        <v>201</v>
      </c>
      <c r="R1202" s="6" t="s">
        <v>183</v>
      </c>
      <c r="S1202" s="2" t="s">
        <v>183</v>
      </c>
      <c r="T1202" s="2" t="s">
        <v>184</v>
      </c>
      <c r="U1202">
        <v>0</v>
      </c>
      <c r="V1202">
        <v>0</v>
      </c>
      <c r="W1202">
        <v>50</v>
      </c>
      <c r="X1202" t="s">
        <v>184</v>
      </c>
      <c r="Y1202" s="2" t="s">
        <v>184</v>
      </c>
      <c r="Z1202" s="2" t="s">
        <v>183</v>
      </c>
      <c r="AA1202" s="2" t="s">
        <v>183</v>
      </c>
      <c r="AB1202">
        <v>21</v>
      </c>
      <c r="AC1202">
        <v>89</v>
      </c>
      <c r="AD1202">
        <v>17</v>
      </c>
      <c r="AE1202" s="2" t="s">
        <v>183</v>
      </c>
      <c r="AF1202" s="2" t="s">
        <v>184</v>
      </c>
      <c r="AG1202" s="2" t="s">
        <v>184</v>
      </c>
      <c r="AH1202" t="s">
        <v>90</v>
      </c>
      <c r="AI1202" t="s">
        <v>183</v>
      </c>
      <c r="AJ1202" s="1" t="s">
        <v>184</v>
      </c>
    </row>
    <row r="1203" spans="1:36" hidden="1" x14ac:dyDescent="0.3">
      <c r="A1203" s="3" t="s">
        <v>7</v>
      </c>
      <c r="B1203">
        <v>139568</v>
      </c>
      <c r="C1203">
        <v>1202</v>
      </c>
      <c r="D1203" t="s">
        <v>182</v>
      </c>
      <c r="E1203" s="2" t="s">
        <v>183</v>
      </c>
      <c r="F1203" s="2" t="s">
        <v>183</v>
      </c>
      <c r="G1203" s="2" t="s">
        <v>184</v>
      </c>
      <c r="H1203" s="3" t="s">
        <v>183</v>
      </c>
      <c r="I1203" s="2" t="s">
        <v>15</v>
      </c>
      <c r="J1203" s="2" t="s">
        <v>13</v>
      </c>
      <c r="K1203" s="8" t="s">
        <v>183</v>
      </c>
      <c r="L1203" s="2"/>
      <c r="M1203" s="2" t="s">
        <v>60</v>
      </c>
      <c r="N1203" t="s">
        <v>186</v>
      </c>
      <c r="O1203" s="2" t="s">
        <v>188</v>
      </c>
      <c r="P1203" s="128">
        <v>-0.96909376636982714</v>
      </c>
      <c r="Q1203" s="128" t="s">
        <v>201</v>
      </c>
      <c r="R1203" s="6" t="s">
        <v>183</v>
      </c>
      <c r="S1203" s="2" t="s">
        <v>183</v>
      </c>
      <c r="T1203" s="2" t="s">
        <v>183</v>
      </c>
      <c r="U1203">
        <v>46</v>
      </c>
      <c r="V1203">
        <v>0</v>
      </c>
      <c r="W1203">
        <v>2</v>
      </c>
      <c r="X1203" t="s">
        <v>184</v>
      </c>
      <c r="Y1203" s="2" t="s">
        <v>183</v>
      </c>
      <c r="Z1203" s="2" t="s">
        <v>184</v>
      </c>
      <c r="AA1203" s="2" t="s">
        <v>184</v>
      </c>
      <c r="AB1203">
        <v>6</v>
      </c>
      <c r="AC1203">
        <v>0</v>
      </c>
      <c r="AD1203">
        <v>0</v>
      </c>
      <c r="AE1203" s="2" t="s">
        <v>183</v>
      </c>
      <c r="AF1203" s="2" t="s">
        <v>184</v>
      </c>
      <c r="AG1203" s="2" t="s">
        <v>185</v>
      </c>
      <c r="AH1203" t="s">
        <v>89</v>
      </c>
      <c r="AI1203" s="8" t="s">
        <v>184</v>
      </c>
      <c r="AJ1203" s="1" t="s">
        <v>184</v>
      </c>
    </row>
    <row r="1204" spans="1:36" x14ac:dyDescent="0.3">
      <c r="A1204" s="3" t="s">
        <v>7</v>
      </c>
      <c r="B1204">
        <v>139590</v>
      </c>
      <c r="C1204">
        <v>1203</v>
      </c>
      <c r="D1204" t="s">
        <v>182</v>
      </c>
      <c r="E1204" s="2" t="s">
        <v>184</v>
      </c>
      <c r="F1204" s="2" t="s">
        <v>184</v>
      </c>
      <c r="G1204" s="2" t="s">
        <v>184</v>
      </c>
      <c r="H1204" s="3" t="s">
        <v>183</v>
      </c>
      <c r="I1204" s="2" t="s">
        <v>16</v>
      </c>
      <c r="J1204" s="2" t="s">
        <v>16</v>
      </c>
      <c r="K1204" s="8" t="s">
        <v>183</v>
      </c>
      <c r="L1204" s="2" t="s">
        <v>60</v>
      </c>
      <c r="M1204" s="2"/>
      <c r="N1204" t="s">
        <v>186</v>
      </c>
      <c r="O1204" s="2" t="s">
        <v>188</v>
      </c>
      <c r="P1204" s="128">
        <v>-0.78827441803177734</v>
      </c>
      <c r="Q1204" s="128" t="s">
        <v>203</v>
      </c>
      <c r="R1204" s="7" t="s">
        <v>184</v>
      </c>
      <c r="S1204" s="2" t="s">
        <v>184</v>
      </c>
      <c r="T1204" s="2" t="s">
        <v>183</v>
      </c>
      <c r="U1204">
        <v>14</v>
      </c>
      <c r="V1204">
        <v>0</v>
      </c>
      <c r="W1204">
        <v>40</v>
      </c>
      <c r="X1204" t="s">
        <v>184</v>
      </c>
      <c r="Y1204" s="2" t="s">
        <v>184</v>
      </c>
      <c r="Z1204" s="2" t="s">
        <v>183</v>
      </c>
      <c r="AA1204" s="2" t="s">
        <v>184</v>
      </c>
      <c r="AB1204">
        <v>7</v>
      </c>
      <c r="AC1204">
        <v>1</v>
      </c>
      <c r="AD1204">
        <v>0</v>
      </c>
      <c r="AE1204" s="2" t="s">
        <v>184</v>
      </c>
      <c r="AF1204" s="2" t="s">
        <v>184</v>
      </c>
      <c r="AG1204" s="2" t="s">
        <v>183</v>
      </c>
      <c r="AH1204" t="s">
        <v>88</v>
      </c>
      <c r="AI1204" t="s">
        <v>183</v>
      </c>
      <c r="AJ1204" s="1" t="s">
        <v>184</v>
      </c>
    </row>
    <row r="1205" spans="1:36" x14ac:dyDescent="0.3">
      <c r="A1205" s="3" t="s">
        <v>7</v>
      </c>
      <c r="B1205">
        <v>139602</v>
      </c>
      <c r="C1205">
        <v>1204</v>
      </c>
      <c r="D1205" t="s">
        <v>181</v>
      </c>
      <c r="E1205" s="2" t="s">
        <v>183</v>
      </c>
      <c r="F1205" s="2" t="s">
        <v>184</v>
      </c>
      <c r="G1205" s="2" t="s">
        <v>184</v>
      </c>
      <c r="H1205" s="3" t="s">
        <v>183</v>
      </c>
      <c r="I1205" s="2" t="s">
        <v>13</v>
      </c>
      <c r="J1205" s="2" t="s">
        <v>15</v>
      </c>
      <c r="K1205" s="8" t="s">
        <v>183</v>
      </c>
      <c r="L1205" s="2"/>
      <c r="M1205" s="2" t="s">
        <v>60</v>
      </c>
      <c r="N1205" t="s">
        <v>186</v>
      </c>
      <c r="O1205" s="3" t="s">
        <v>188</v>
      </c>
      <c r="P1205" s="130">
        <v>-1.4995392477171818</v>
      </c>
      <c r="Q1205" s="130" t="s">
        <v>203</v>
      </c>
      <c r="R1205" s="6" t="s">
        <v>183</v>
      </c>
      <c r="S1205" s="2" t="s">
        <v>183</v>
      </c>
      <c r="T1205" s="2" t="s">
        <v>184</v>
      </c>
      <c r="U1205">
        <v>10</v>
      </c>
      <c r="V1205">
        <v>24</v>
      </c>
      <c r="W1205">
        <v>0</v>
      </c>
      <c r="X1205" t="s">
        <v>183</v>
      </c>
      <c r="Y1205" s="2" t="s">
        <v>184</v>
      </c>
      <c r="Z1205" s="2" t="s">
        <v>184</v>
      </c>
      <c r="AA1205" s="2" t="s">
        <v>183</v>
      </c>
      <c r="AB1205">
        <v>2</v>
      </c>
      <c r="AC1205">
        <v>0</v>
      </c>
      <c r="AD1205">
        <v>0</v>
      </c>
      <c r="AE1205" s="2" t="s">
        <v>183</v>
      </c>
      <c r="AF1205" s="2" t="s">
        <v>184</v>
      </c>
      <c r="AG1205" s="2" t="s">
        <v>183</v>
      </c>
      <c r="AH1205" t="s">
        <v>88</v>
      </c>
      <c r="AI1205" s="8" t="s">
        <v>183</v>
      </c>
      <c r="AJ1205" s="1" t="s">
        <v>183</v>
      </c>
    </row>
    <row r="1206" spans="1:36" hidden="1" x14ac:dyDescent="0.3">
      <c r="A1206" s="3" t="s">
        <v>7</v>
      </c>
      <c r="B1206">
        <v>139606</v>
      </c>
      <c r="C1206">
        <v>1205</v>
      </c>
      <c r="D1206" t="s">
        <v>182</v>
      </c>
      <c r="E1206" s="2" t="s">
        <v>183</v>
      </c>
      <c r="F1206" s="2" t="s">
        <v>184</v>
      </c>
      <c r="G1206" s="2" t="s">
        <v>184</v>
      </c>
      <c r="H1206" s="3" t="s">
        <v>183</v>
      </c>
      <c r="I1206" s="2" t="s">
        <v>13</v>
      </c>
      <c r="J1206" s="2" t="s">
        <v>16</v>
      </c>
      <c r="K1206" s="8" t="s">
        <v>183</v>
      </c>
      <c r="L1206" s="2" t="s">
        <v>60</v>
      </c>
      <c r="M1206" s="2"/>
      <c r="N1206" t="s">
        <v>186</v>
      </c>
      <c r="O1206" s="3" t="s">
        <v>188</v>
      </c>
      <c r="P1206" s="130">
        <v>0.1578418711436361</v>
      </c>
      <c r="Q1206" s="130" t="s">
        <v>201</v>
      </c>
      <c r="R1206" s="7" t="s">
        <v>184</v>
      </c>
      <c r="S1206" s="2" t="s">
        <v>183</v>
      </c>
      <c r="T1206" s="2" t="s">
        <v>184</v>
      </c>
      <c r="U1206">
        <v>4</v>
      </c>
      <c r="V1206">
        <v>0</v>
      </c>
      <c r="W1206">
        <v>41</v>
      </c>
      <c r="X1206" t="s">
        <v>184</v>
      </c>
      <c r="Y1206" s="2" t="s">
        <v>184</v>
      </c>
      <c r="Z1206" s="2" t="s">
        <v>183</v>
      </c>
      <c r="AA1206" s="2" t="s">
        <v>184</v>
      </c>
      <c r="AB1206">
        <v>19</v>
      </c>
      <c r="AC1206">
        <v>26</v>
      </c>
      <c r="AD1206">
        <v>22</v>
      </c>
      <c r="AE1206" s="2" t="s">
        <v>184</v>
      </c>
      <c r="AF1206" s="2" t="s">
        <v>184</v>
      </c>
      <c r="AG1206" s="2" t="s">
        <v>183</v>
      </c>
      <c r="AH1206" t="s">
        <v>88</v>
      </c>
      <c r="AI1206" t="s">
        <v>183</v>
      </c>
      <c r="AJ1206" s="1" t="s">
        <v>184</v>
      </c>
    </row>
    <row r="1207" spans="1:36" x14ac:dyDescent="0.3">
      <c r="A1207" s="3" t="s">
        <v>7</v>
      </c>
      <c r="B1207">
        <v>139610</v>
      </c>
      <c r="C1207">
        <v>1206</v>
      </c>
      <c r="D1207" t="s">
        <v>181</v>
      </c>
      <c r="E1207" s="2" t="s">
        <v>184</v>
      </c>
      <c r="F1207" s="2" t="s">
        <v>184</v>
      </c>
      <c r="G1207" s="2" t="s">
        <v>184</v>
      </c>
      <c r="H1207" s="3" t="s">
        <v>183</v>
      </c>
      <c r="I1207" s="2" t="s">
        <v>15</v>
      </c>
      <c r="J1207" s="2" t="s">
        <v>16</v>
      </c>
      <c r="K1207" s="8" t="s">
        <v>184</v>
      </c>
      <c r="L1207" s="2" t="s">
        <v>60</v>
      </c>
      <c r="M1207" s="2"/>
      <c r="N1207" t="s">
        <v>186</v>
      </c>
      <c r="O1207" s="3" t="s">
        <v>189</v>
      </c>
      <c r="P1207" s="130">
        <v>-1.1304347826086956</v>
      </c>
      <c r="Q1207" s="130" t="s">
        <v>203</v>
      </c>
      <c r="R1207" s="7" t="s">
        <v>183</v>
      </c>
      <c r="S1207" s="2" t="s">
        <v>183</v>
      </c>
      <c r="T1207" s="2" t="s">
        <v>183</v>
      </c>
      <c r="U1207">
        <v>1</v>
      </c>
      <c r="V1207">
        <v>0</v>
      </c>
      <c r="W1207">
        <v>19</v>
      </c>
      <c r="X1207" t="s">
        <v>183</v>
      </c>
      <c r="Y1207" s="2" t="s">
        <v>184</v>
      </c>
      <c r="Z1207" s="2" t="s">
        <v>183</v>
      </c>
      <c r="AA1207" s="2" t="s">
        <v>184</v>
      </c>
      <c r="AB1207">
        <v>7</v>
      </c>
      <c r="AC1207">
        <v>2</v>
      </c>
      <c r="AD1207">
        <v>0</v>
      </c>
      <c r="AE1207" s="2" t="s">
        <v>183</v>
      </c>
      <c r="AF1207" s="2" t="s">
        <v>184</v>
      </c>
      <c r="AG1207" s="2" t="s">
        <v>184</v>
      </c>
      <c r="AH1207" t="s">
        <v>90</v>
      </c>
      <c r="AI1207" t="s">
        <v>183</v>
      </c>
      <c r="AJ1207" s="1" t="s">
        <v>184</v>
      </c>
    </row>
    <row r="1208" spans="1:36" x14ac:dyDescent="0.3">
      <c r="A1208" s="3" t="s">
        <v>7</v>
      </c>
      <c r="B1208">
        <v>139612</v>
      </c>
      <c r="C1208">
        <v>1207</v>
      </c>
      <c r="D1208" t="s">
        <v>182</v>
      </c>
      <c r="E1208" s="2" t="s">
        <v>183</v>
      </c>
      <c r="F1208" s="2" t="s">
        <v>184</v>
      </c>
      <c r="G1208" s="2" t="s">
        <v>184</v>
      </c>
      <c r="H1208" s="3" t="s">
        <v>183</v>
      </c>
      <c r="I1208" s="2" t="s">
        <v>13</v>
      </c>
      <c r="J1208" s="2" t="s">
        <v>12</v>
      </c>
      <c r="K1208" s="8" t="s">
        <v>183</v>
      </c>
      <c r="L1208" s="2" t="s">
        <v>60</v>
      </c>
      <c r="M1208" s="2"/>
      <c r="N1208" t="s">
        <v>186</v>
      </c>
      <c r="O1208" s="2" t="s">
        <v>189</v>
      </c>
      <c r="P1208" s="128">
        <v>1.2292283177782837</v>
      </c>
      <c r="Q1208" s="128" t="s">
        <v>203</v>
      </c>
      <c r="R1208" s="7" t="s">
        <v>184</v>
      </c>
      <c r="S1208" s="2" t="s">
        <v>184</v>
      </c>
      <c r="T1208" s="2" t="s">
        <v>184</v>
      </c>
      <c r="U1208">
        <v>0</v>
      </c>
      <c r="V1208">
        <v>0</v>
      </c>
      <c r="W1208">
        <v>14</v>
      </c>
      <c r="X1208" t="s">
        <v>184</v>
      </c>
      <c r="Y1208" s="2" t="s">
        <v>184</v>
      </c>
      <c r="Z1208" s="2" t="s">
        <v>183</v>
      </c>
      <c r="AA1208" s="2" t="s">
        <v>184</v>
      </c>
      <c r="AB1208">
        <v>0</v>
      </c>
      <c r="AC1208">
        <v>0</v>
      </c>
      <c r="AD1208">
        <v>0</v>
      </c>
      <c r="AE1208" s="2" t="s">
        <v>184</v>
      </c>
      <c r="AF1208" s="2" t="s">
        <v>184</v>
      </c>
      <c r="AG1208" s="2" t="s">
        <v>184</v>
      </c>
      <c r="AH1208" t="s">
        <v>90</v>
      </c>
      <c r="AI1208" t="s">
        <v>183</v>
      </c>
      <c r="AJ1208" s="1" t="s">
        <v>184</v>
      </c>
    </row>
    <row r="1209" spans="1:36" x14ac:dyDescent="0.3">
      <c r="A1209" s="3" t="s">
        <v>7</v>
      </c>
      <c r="B1209">
        <v>139630</v>
      </c>
      <c r="C1209">
        <v>1208</v>
      </c>
      <c r="D1209" t="s">
        <v>181</v>
      </c>
      <c r="E1209" s="2" t="s">
        <v>183</v>
      </c>
      <c r="F1209" s="2" t="s">
        <v>183</v>
      </c>
      <c r="G1209" s="2" t="s">
        <v>184</v>
      </c>
      <c r="H1209" s="3" t="s">
        <v>183</v>
      </c>
      <c r="I1209" s="2" t="s">
        <v>16</v>
      </c>
      <c r="J1209" s="2" t="s">
        <v>15</v>
      </c>
      <c r="K1209" s="8" t="s">
        <v>183</v>
      </c>
      <c r="L1209" s="2" t="s">
        <v>60</v>
      </c>
      <c r="M1209" s="2"/>
      <c r="N1209" t="s">
        <v>186</v>
      </c>
      <c r="O1209" s="3" t="s">
        <v>189</v>
      </c>
      <c r="P1209" s="130">
        <v>-0.57269752220663861</v>
      </c>
      <c r="Q1209" s="130" t="s">
        <v>203</v>
      </c>
      <c r="R1209" s="7" t="s">
        <v>185</v>
      </c>
      <c r="S1209" s="2" t="s">
        <v>184</v>
      </c>
      <c r="T1209" s="2" t="s">
        <v>183</v>
      </c>
      <c r="U1209">
        <v>46</v>
      </c>
      <c r="V1209">
        <v>32</v>
      </c>
      <c r="W1209">
        <v>28</v>
      </c>
      <c r="X1209" t="s">
        <v>184</v>
      </c>
      <c r="Y1209" s="2" t="s">
        <v>184</v>
      </c>
      <c r="Z1209" s="2" t="s">
        <v>184</v>
      </c>
      <c r="AA1209" s="2" t="s">
        <v>184</v>
      </c>
      <c r="AB1209">
        <v>11</v>
      </c>
      <c r="AC1209">
        <v>2</v>
      </c>
      <c r="AD1209">
        <v>0</v>
      </c>
      <c r="AE1209" s="2" t="s">
        <v>184</v>
      </c>
      <c r="AF1209" s="2" t="s">
        <v>184</v>
      </c>
      <c r="AG1209" s="2" t="s">
        <v>183</v>
      </c>
      <c r="AH1209" t="s">
        <v>90</v>
      </c>
      <c r="AI1209" s="8" t="s">
        <v>183</v>
      </c>
      <c r="AJ1209" s="1" t="s">
        <v>184</v>
      </c>
    </row>
    <row r="1210" spans="1:36" x14ac:dyDescent="0.3">
      <c r="A1210" s="3" t="s">
        <v>7</v>
      </c>
      <c r="B1210">
        <v>139631</v>
      </c>
      <c r="C1210">
        <v>1209</v>
      </c>
      <c r="D1210" t="s">
        <v>182</v>
      </c>
      <c r="E1210" s="2" t="s">
        <v>184</v>
      </c>
      <c r="F1210" s="2" t="s">
        <v>184</v>
      </c>
      <c r="G1210" s="2" t="s">
        <v>184</v>
      </c>
      <c r="H1210" s="2" t="s">
        <v>183</v>
      </c>
      <c r="I1210" s="2" t="s">
        <v>16</v>
      </c>
      <c r="J1210" s="2" t="s">
        <v>14</v>
      </c>
      <c r="K1210" s="8" t="s">
        <v>183</v>
      </c>
      <c r="L1210" s="2" t="s">
        <v>61</v>
      </c>
      <c r="M1210" s="2"/>
      <c r="N1210" t="s">
        <v>186</v>
      </c>
      <c r="O1210" s="3" t="s">
        <v>188</v>
      </c>
      <c r="P1210" s="130">
        <v>0.14893738901300335</v>
      </c>
      <c r="Q1210" s="130" t="s">
        <v>203</v>
      </c>
      <c r="R1210" s="7" t="s">
        <v>183</v>
      </c>
      <c r="S1210" s="2" t="s">
        <v>184</v>
      </c>
      <c r="T1210" s="2" t="s">
        <v>184</v>
      </c>
      <c r="U1210">
        <v>38</v>
      </c>
      <c r="V1210">
        <v>0</v>
      </c>
      <c r="W1210">
        <v>17</v>
      </c>
      <c r="X1210" t="s">
        <v>184</v>
      </c>
      <c r="Y1210" s="2" t="s">
        <v>184</v>
      </c>
      <c r="Z1210" s="2" t="s">
        <v>183</v>
      </c>
      <c r="AA1210" s="2" t="s">
        <v>184</v>
      </c>
      <c r="AB1210">
        <v>16</v>
      </c>
      <c r="AC1210">
        <v>10</v>
      </c>
      <c r="AD1210">
        <v>1</v>
      </c>
      <c r="AE1210" s="2" t="s">
        <v>184</v>
      </c>
      <c r="AF1210" s="2" t="s">
        <v>184</v>
      </c>
      <c r="AG1210" s="2" t="s">
        <v>183</v>
      </c>
      <c r="AH1210" t="s">
        <v>90</v>
      </c>
      <c r="AI1210" t="s">
        <v>183</v>
      </c>
      <c r="AJ1210" s="1" t="s">
        <v>184</v>
      </c>
    </row>
    <row r="1211" spans="1:36" x14ac:dyDescent="0.3">
      <c r="A1211" s="2" t="s">
        <v>8</v>
      </c>
      <c r="B1211">
        <v>139641</v>
      </c>
      <c r="C1211">
        <v>1210</v>
      </c>
      <c r="D1211" t="s">
        <v>181</v>
      </c>
      <c r="E1211" s="2" t="s">
        <v>184</v>
      </c>
      <c r="F1211" s="2" t="s">
        <v>184</v>
      </c>
      <c r="G1211" s="2" t="s">
        <v>184</v>
      </c>
      <c r="H1211" s="3" t="s">
        <v>183</v>
      </c>
      <c r="I1211" s="2" t="s">
        <v>14</v>
      </c>
      <c r="J1211" s="2" t="s">
        <v>12</v>
      </c>
      <c r="K1211" s="8" t="s">
        <v>183</v>
      </c>
      <c r="L1211" s="2" t="s">
        <v>60</v>
      </c>
      <c r="M1211" s="2"/>
      <c r="N1211" t="s">
        <v>186</v>
      </c>
      <c r="O1211" s="3" t="s">
        <v>189</v>
      </c>
      <c r="P1211" s="130">
        <v>-1.3908368396446937</v>
      </c>
      <c r="Q1211" s="130" t="s">
        <v>203</v>
      </c>
      <c r="R1211" s="7" t="s">
        <v>185</v>
      </c>
      <c r="S1211" s="2" t="s">
        <v>184</v>
      </c>
      <c r="T1211" s="2" t="s">
        <v>184</v>
      </c>
      <c r="U1211">
        <v>50</v>
      </c>
      <c r="V1211">
        <v>0</v>
      </c>
      <c r="W1211">
        <v>0</v>
      </c>
      <c r="X1211" t="s">
        <v>184</v>
      </c>
      <c r="Y1211" s="2" t="s">
        <v>184</v>
      </c>
      <c r="Z1211" s="2" t="s">
        <v>184</v>
      </c>
      <c r="AA1211" s="2" t="s">
        <v>184</v>
      </c>
      <c r="AB1211">
        <v>0</v>
      </c>
      <c r="AC1211">
        <v>0</v>
      </c>
      <c r="AD1211">
        <v>0</v>
      </c>
      <c r="AE1211" s="2" t="s">
        <v>184</v>
      </c>
      <c r="AF1211" s="2" t="s">
        <v>184</v>
      </c>
      <c r="AG1211" s="2" t="s">
        <v>184</v>
      </c>
      <c r="AH1211" t="s">
        <v>90</v>
      </c>
      <c r="AI1211" s="8" t="s">
        <v>183</v>
      </c>
      <c r="AJ1211" s="1" t="s">
        <v>184</v>
      </c>
    </row>
    <row r="1212" spans="1:36" x14ac:dyDescent="0.3">
      <c r="A1212" s="3" t="s">
        <v>7</v>
      </c>
      <c r="B1212">
        <v>139674</v>
      </c>
      <c r="C1212">
        <v>1211</v>
      </c>
      <c r="D1212" t="s">
        <v>182</v>
      </c>
      <c r="E1212" s="2" t="s">
        <v>184</v>
      </c>
      <c r="F1212" s="2" t="s">
        <v>184</v>
      </c>
      <c r="G1212" s="2" t="s">
        <v>184</v>
      </c>
      <c r="H1212" s="2" t="s">
        <v>183</v>
      </c>
      <c r="I1212" s="2" t="s">
        <v>16</v>
      </c>
      <c r="J1212" s="2" t="s">
        <v>16</v>
      </c>
      <c r="K1212" s="8" t="s">
        <v>183</v>
      </c>
      <c r="L1212" s="2"/>
      <c r="M1212" s="2" t="s">
        <v>60</v>
      </c>
      <c r="N1212" t="s">
        <v>186</v>
      </c>
      <c r="O1212" s="2" t="s">
        <v>188</v>
      </c>
      <c r="P1212" s="128">
        <v>-1.1094779763880329</v>
      </c>
      <c r="Q1212" s="128" t="s">
        <v>203</v>
      </c>
      <c r="R1212" s="7" t="s">
        <v>184</v>
      </c>
      <c r="S1212" s="2" t="s">
        <v>184</v>
      </c>
      <c r="T1212" s="2" t="s">
        <v>183</v>
      </c>
      <c r="U1212">
        <v>56</v>
      </c>
      <c r="V1212">
        <v>27</v>
      </c>
      <c r="W1212">
        <v>37</v>
      </c>
      <c r="X1212" t="s">
        <v>184</v>
      </c>
      <c r="Y1212" s="2" t="s">
        <v>184</v>
      </c>
      <c r="Z1212" s="2" t="s">
        <v>183</v>
      </c>
      <c r="AA1212" s="2" t="s">
        <v>184</v>
      </c>
      <c r="AB1212">
        <v>14</v>
      </c>
      <c r="AC1212">
        <v>6</v>
      </c>
      <c r="AD1212">
        <v>1</v>
      </c>
      <c r="AE1212" s="2" t="s">
        <v>184</v>
      </c>
      <c r="AF1212" s="2" t="s">
        <v>184</v>
      </c>
      <c r="AG1212" s="2" t="s">
        <v>183</v>
      </c>
      <c r="AH1212" t="s">
        <v>88</v>
      </c>
      <c r="AI1212" s="8" t="s">
        <v>183</v>
      </c>
      <c r="AJ1212" s="1" t="s">
        <v>183</v>
      </c>
    </row>
    <row r="1213" spans="1:36" x14ac:dyDescent="0.3">
      <c r="A1213" s="3" t="s">
        <v>7</v>
      </c>
      <c r="B1213">
        <v>139675</v>
      </c>
      <c r="C1213">
        <v>1212</v>
      </c>
      <c r="D1213" t="s">
        <v>181</v>
      </c>
      <c r="E1213" s="2" t="s">
        <v>184</v>
      </c>
      <c r="F1213" s="2" t="s">
        <v>184</v>
      </c>
      <c r="G1213" s="2" t="s">
        <v>184</v>
      </c>
      <c r="H1213" s="2" t="s">
        <v>183</v>
      </c>
      <c r="I1213" s="2" t="s">
        <v>17</v>
      </c>
      <c r="J1213" s="2" t="s">
        <v>16</v>
      </c>
      <c r="K1213" s="8" t="s">
        <v>183</v>
      </c>
      <c r="L1213" s="2"/>
      <c r="M1213" s="2" t="s">
        <v>60</v>
      </c>
      <c r="N1213" t="s">
        <v>187</v>
      </c>
      <c r="O1213" s="2" t="s">
        <v>189</v>
      </c>
      <c r="P1213" s="128">
        <v>-0.16120620169740649</v>
      </c>
      <c r="Q1213" s="128" t="s">
        <v>203</v>
      </c>
      <c r="R1213" s="7" t="s">
        <v>183</v>
      </c>
      <c r="S1213" s="2" t="s">
        <v>184</v>
      </c>
      <c r="T1213" s="2" t="s">
        <v>183</v>
      </c>
      <c r="U1213">
        <v>35</v>
      </c>
      <c r="V1213">
        <v>21</v>
      </c>
      <c r="W1213">
        <v>27</v>
      </c>
      <c r="X1213" t="s">
        <v>183</v>
      </c>
      <c r="Y1213" s="2" t="s">
        <v>184</v>
      </c>
      <c r="Z1213" s="2" t="s">
        <v>183</v>
      </c>
      <c r="AA1213" s="2" t="s">
        <v>183</v>
      </c>
      <c r="AB1213">
        <v>13</v>
      </c>
      <c r="AC1213">
        <v>9</v>
      </c>
      <c r="AD1213">
        <v>1</v>
      </c>
      <c r="AE1213" s="2" t="s">
        <v>183</v>
      </c>
      <c r="AF1213" s="2" t="s">
        <v>184</v>
      </c>
      <c r="AG1213" s="2" t="s">
        <v>185</v>
      </c>
      <c r="AH1213" t="s">
        <v>90</v>
      </c>
      <c r="AI1213" s="8" t="s">
        <v>183</v>
      </c>
      <c r="AJ1213" s="1" t="s">
        <v>184</v>
      </c>
    </row>
    <row r="1214" spans="1:36" x14ac:dyDescent="0.3">
      <c r="A1214" s="3" t="s">
        <v>7</v>
      </c>
      <c r="B1214">
        <v>139717</v>
      </c>
      <c r="C1214">
        <v>1213</v>
      </c>
      <c r="D1214" t="s">
        <v>181</v>
      </c>
      <c r="E1214" s="2" t="s">
        <v>184</v>
      </c>
      <c r="F1214" s="2" t="s">
        <v>184</v>
      </c>
      <c r="G1214" s="2" t="s">
        <v>184</v>
      </c>
      <c r="H1214" s="3" t="s">
        <v>183</v>
      </c>
      <c r="I1214" s="2" t="s">
        <v>17</v>
      </c>
      <c r="J1214" s="2" t="s">
        <v>12</v>
      </c>
      <c r="K1214" s="8" t="s">
        <v>183</v>
      </c>
      <c r="L1214" s="2"/>
      <c r="M1214" s="2" t="s">
        <v>60</v>
      </c>
      <c r="N1214" t="s">
        <v>187</v>
      </c>
      <c r="O1214" s="3" t="s">
        <v>189</v>
      </c>
      <c r="P1214" s="130">
        <v>0</v>
      </c>
      <c r="Q1214" s="130" t="s">
        <v>203</v>
      </c>
      <c r="R1214" s="7" t="s">
        <v>184</v>
      </c>
      <c r="S1214" s="2" t="s">
        <v>183</v>
      </c>
      <c r="T1214" s="2" t="s">
        <v>183</v>
      </c>
      <c r="U1214">
        <v>28</v>
      </c>
      <c r="V1214">
        <v>7</v>
      </c>
      <c r="W1214">
        <v>4</v>
      </c>
      <c r="X1214" t="s">
        <v>184</v>
      </c>
      <c r="Y1214" s="2" t="s">
        <v>184</v>
      </c>
      <c r="Z1214" s="2" t="s">
        <v>183</v>
      </c>
      <c r="AA1214" s="2" t="s">
        <v>183</v>
      </c>
      <c r="AB1214">
        <v>0</v>
      </c>
      <c r="AC1214">
        <v>0</v>
      </c>
      <c r="AD1214">
        <v>0</v>
      </c>
      <c r="AE1214" s="2" t="s">
        <v>183</v>
      </c>
      <c r="AF1214" s="2" t="s">
        <v>184</v>
      </c>
      <c r="AG1214" s="2" t="s">
        <v>184</v>
      </c>
      <c r="AH1214" t="s">
        <v>89</v>
      </c>
      <c r="AI1214" s="8" t="s">
        <v>183</v>
      </c>
      <c r="AJ1214" s="1" t="s">
        <v>184</v>
      </c>
    </row>
    <row r="1215" spans="1:36" hidden="1" x14ac:dyDescent="0.3">
      <c r="A1215" s="3" t="s">
        <v>7</v>
      </c>
      <c r="B1215">
        <v>139864</v>
      </c>
      <c r="C1215">
        <v>1214</v>
      </c>
      <c r="D1215" t="s">
        <v>182</v>
      </c>
      <c r="E1215" s="2" t="s">
        <v>184</v>
      </c>
      <c r="F1215" s="2" t="s">
        <v>184</v>
      </c>
      <c r="G1215" s="2" t="s">
        <v>184</v>
      </c>
      <c r="H1215" s="3" t="s">
        <v>183</v>
      </c>
      <c r="I1215" s="2" t="s">
        <v>12</v>
      </c>
      <c r="J1215" s="2" t="s">
        <v>16</v>
      </c>
      <c r="K1215" s="8" t="s">
        <v>183</v>
      </c>
      <c r="L1215" s="2" t="s">
        <v>60</v>
      </c>
      <c r="M1215" s="2" t="s">
        <v>162</v>
      </c>
      <c r="N1215" t="s">
        <v>187</v>
      </c>
      <c r="O1215" s="2" t="s">
        <v>189</v>
      </c>
      <c r="P1215" s="128">
        <v>-2.3369565217391304</v>
      </c>
      <c r="Q1215" s="128" t="s">
        <v>201</v>
      </c>
      <c r="R1215" s="7" t="s">
        <v>184</v>
      </c>
      <c r="S1215" s="2" t="s">
        <v>184</v>
      </c>
      <c r="T1215" s="2" t="s">
        <v>184</v>
      </c>
      <c r="U1215">
        <v>49</v>
      </c>
      <c r="V1215">
        <v>26</v>
      </c>
      <c r="W1215">
        <v>9</v>
      </c>
      <c r="X1215" t="s">
        <v>184</v>
      </c>
      <c r="Y1215" s="2" t="s">
        <v>184</v>
      </c>
      <c r="Z1215" s="2" t="s">
        <v>184</v>
      </c>
      <c r="AA1215" s="2" t="s">
        <v>184</v>
      </c>
      <c r="AB1215">
        <v>6</v>
      </c>
      <c r="AC1215">
        <v>3</v>
      </c>
      <c r="AD1215">
        <v>0</v>
      </c>
      <c r="AE1215" s="2" t="s">
        <v>184</v>
      </c>
      <c r="AF1215" s="2" t="s">
        <v>185</v>
      </c>
      <c r="AG1215" s="2" t="s">
        <v>185</v>
      </c>
      <c r="AH1215" t="s">
        <v>88</v>
      </c>
      <c r="AI1215" s="8" t="s">
        <v>184</v>
      </c>
      <c r="AJ1215" s="1" t="s">
        <v>184</v>
      </c>
    </row>
    <row r="1216" spans="1:36" x14ac:dyDescent="0.3">
      <c r="A1216" s="3" t="s">
        <v>7</v>
      </c>
      <c r="B1216">
        <v>139869</v>
      </c>
      <c r="C1216">
        <v>1215</v>
      </c>
      <c r="D1216" t="s">
        <v>182</v>
      </c>
      <c r="E1216" s="2" t="s">
        <v>184</v>
      </c>
      <c r="F1216" s="2" t="s">
        <v>184</v>
      </c>
      <c r="G1216" s="2" t="s">
        <v>184</v>
      </c>
      <c r="H1216" s="3" t="s">
        <v>183</v>
      </c>
      <c r="I1216" s="2" t="s">
        <v>12</v>
      </c>
      <c r="J1216" s="2" t="s">
        <v>16</v>
      </c>
      <c r="K1216" s="8" t="s">
        <v>183</v>
      </c>
      <c r="L1216" s="2" t="s">
        <v>162</v>
      </c>
      <c r="M1216" s="2" t="s">
        <v>60</v>
      </c>
      <c r="N1216" t="s">
        <v>187</v>
      </c>
      <c r="O1216" s="2" t="s">
        <v>189</v>
      </c>
      <c r="P1216" s="128">
        <v>-3.4237236782305707</v>
      </c>
      <c r="Q1216" s="128" t="s">
        <v>203</v>
      </c>
      <c r="R1216" s="7" t="s">
        <v>183</v>
      </c>
      <c r="S1216" s="2" t="s">
        <v>184</v>
      </c>
      <c r="T1216" s="2" t="s">
        <v>184</v>
      </c>
      <c r="U1216">
        <v>30</v>
      </c>
      <c r="V1216">
        <v>24</v>
      </c>
      <c r="W1216">
        <v>1</v>
      </c>
      <c r="X1216" t="s">
        <v>184</v>
      </c>
      <c r="Y1216" s="2" t="s">
        <v>184</v>
      </c>
      <c r="Z1216" s="2" t="s">
        <v>184</v>
      </c>
      <c r="AA1216" s="2" t="s">
        <v>184</v>
      </c>
      <c r="AB1216">
        <v>6</v>
      </c>
      <c r="AC1216">
        <v>0</v>
      </c>
      <c r="AD1216">
        <v>0</v>
      </c>
      <c r="AE1216" s="2" t="s">
        <v>184</v>
      </c>
      <c r="AF1216" s="2" t="s">
        <v>185</v>
      </c>
      <c r="AG1216" s="2" t="s">
        <v>185</v>
      </c>
      <c r="AH1216" t="s">
        <v>88</v>
      </c>
      <c r="AI1216" s="8" t="s">
        <v>184</v>
      </c>
      <c r="AJ1216" s="1" t="s">
        <v>184</v>
      </c>
    </row>
    <row r="1217" spans="1:36" x14ac:dyDescent="0.3">
      <c r="A1217" s="3" t="s">
        <v>7</v>
      </c>
      <c r="B1217">
        <v>139889</v>
      </c>
      <c r="C1217">
        <v>1216</v>
      </c>
      <c r="D1217" t="s">
        <v>181</v>
      </c>
      <c r="E1217" s="2" t="s">
        <v>184</v>
      </c>
      <c r="F1217" s="2" t="s">
        <v>184</v>
      </c>
      <c r="G1217" s="2" t="s">
        <v>184</v>
      </c>
      <c r="H1217" s="3" t="s">
        <v>183</v>
      </c>
      <c r="I1217" s="2" t="s">
        <v>16</v>
      </c>
      <c r="J1217" s="2" t="s">
        <v>16</v>
      </c>
      <c r="K1217" s="8" t="s">
        <v>183</v>
      </c>
      <c r="L1217" s="2" t="s">
        <v>60</v>
      </c>
      <c r="M1217" s="2"/>
      <c r="N1217" t="s">
        <v>186</v>
      </c>
      <c r="O1217" s="2" t="s">
        <v>189</v>
      </c>
      <c r="P1217" s="128">
        <v>-0.55559144647587044</v>
      </c>
      <c r="Q1217" s="128" t="s">
        <v>203</v>
      </c>
      <c r="R1217" s="7" t="s">
        <v>185</v>
      </c>
      <c r="S1217" s="2" t="s">
        <v>184</v>
      </c>
      <c r="T1217" s="2" t="s">
        <v>184</v>
      </c>
      <c r="U1217">
        <v>43</v>
      </c>
      <c r="V1217">
        <v>44</v>
      </c>
      <c r="W1217">
        <v>6</v>
      </c>
      <c r="X1217" t="s">
        <v>184</v>
      </c>
      <c r="Y1217" s="2" t="s">
        <v>184</v>
      </c>
      <c r="Z1217" s="2" t="s">
        <v>184</v>
      </c>
      <c r="AA1217" s="2" t="s">
        <v>184</v>
      </c>
      <c r="AB1217">
        <v>10</v>
      </c>
      <c r="AC1217">
        <v>1</v>
      </c>
      <c r="AD1217">
        <v>0</v>
      </c>
      <c r="AE1217" s="2" t="s">
        <v>184</v>
      </c>
      <c r="AF1217" s="2" t="s">
        <v>184</v>
      </c>
      <c r="AG1217" s="2" t="s">
        <v>183</v>
      </c>
      <c r="AH1217" t="s">
        <v>88</v>
      </c>
      <c r="AI1217" s="8" t="s">
        <v>183</v>
      </c>
      <c r="AJ1217" s="1" t="s">
        <v>184</v>
      </c>
    </row>
    <row r="1218" spans="1:36" x14ac:dyDescent="0.3">
      <c r="A1218" s="3" t="s">
        <v>7</v>
      </c>
      <c r="B1218">
        <v>139895</v>
      </c>
      <c r="C1218">
        <v>1217</v>
      </c>
      <c r="D1218" t="s">
        <v>181</v>
      </c>
      <c r="E1218" s="2" t="s">
        <v>184</v>
      </c>
      <c r="F1218" s="2" t="s">
        <v>184</v>
      </c>
      <c r="G1218" s="2" t="s">
        <v>184</v>
      </c>
      <c r="H1218" s="2" t="s">
        <v>183</v>
      </c>
      <c r="I1218" s="2" t="s">
        <v>16</v>
      </c>
      <c r="J1218" s="2" t="s">
        <v>13</v>
      </c>
      <c r="K1218" s="8" t="s">
        <v>183</v>
      </c>
      <c r="L1218" s="2"/>
      <c r="M1218" s="2" t="s">
        <v>61</v>
      </c>
      <c r="N1218" t="s">
        <v>186</v>
      </c>
      <c r="O1218" s="2" t="s">
        <v>188</v>
      </c>
      <c r="P1218" s="128">
        <v>0.51020408163265307</v>
      </c>
      <c r="Q1218" s="128" t="s">
        <v>203</v>
      </c>
      <c r="R1218" s="6" t="s">
        <v>185</v>
      </c>
      <c r="S1218" s="2" t="s">
        <v>184</v>
      </c>
      <c r="T1218" s="2" t="s">
        <v>183</v>
      </c>
      <c r="U1218">
        <v>17</v>
      </c>
      <c r="V1218">
        <v>33</v>
      </c>
      <c r="W1218">
        <v>0</v>
      </c>
      <c r="X1218" t="s">
        <v>184</v>
      </c>
      <c r="Y1218" s="2" t="s">
        <v>184</v>
      </c>
      <c r="Z1218" s="2" t="s">
        <v>184</v>
      </c>
      <c r="AA1218" s="2" t="s">
        <v>184</v>
      </c>
      <c r="AB1218">
        <v>4</v>
      </c>
      <c r="AC1218">
        <v>0</v>
      </c>
      <c r="AD1218">
        <v>0</v>
      </c>
      <c r="AE1218" s="2" t="s">
        <v>184</v>
      </c>
      <c r="AF1218" s="2" t="s">
        <v>184</v>
      </c>
      <c r="AG1218" s="2" t="s">
        <v>183</v>
      </c>
      <c r="AH1218" t="s">
        <v>88</v>
      </c>
      <c r="AI1218" s="8" t="s">
        <v>183</v>
      </c>
      <c r="AJ1218" s="1" t="s">
        <v>184</v>
      </c>
    </row>
    <row r="1219" spans="1:36" x14ac:dyDescent="0.3">
      <c r="A1219" s="3" t="s">
        <v>7</v>
      </c>
      <c r="B1219">
        <v>139905</v>
      </c>
      <c r="C1219">
        <v>1218</v>
      </c>
      <c r="D1219" t="s">
        <v>181</v>
      </c>
      <c r="E1219" s="2" t="s">
        <v>183</v>
      </c>
      <c r="F1219" s="2" t="s">
        <v>184</v>
      </c>
      <c r="G1219" s="2" t="s">
        <v>184</v>
      </c>
      <c r="H1219" s="3" t="s">
        <v>183</v>
      </c>
      <c r="I1219" s="2" t="s">
        <v>13</v>
      </c>
      <c r="J1219" s="2" t="s">
        <v>12</v>
      </c>
      <c r="K1219" s="8" t="s">
        <v>183</v>
      </c>
      <c r="L1219" s="2" t="s">
        <v>60</v>
      </c>
      <c r="M1219" s="2"/>
      <c r="N1219" t="s">
        <v>186</v>
      </c>
      <c r="O1219" s="2" t="s">
        <v>188</v>
      </c>
      <c r="P1219" s="128">
        <v>-0.84618382230139733</v>
      </c>
      <c r="Q1219" s="128" t="s">
        <v>203</v>
      </c>
      <c r="R1219" s="7" t="s">
        <v>185</v>
      </c>
      <c r="S1219" s="2" t="s">
        <v>184</v>
      </c>
      <c r="T1219" s="2" t="s">
        <v>184</v>
      </c>
      <c r="U1219">
        <v>74</v>
      </c>
      <c r="V1219">
        <v>19</v>
      </c>
      <c r="W1219">
        <v>2</v>
      </c>
      <c r="X1219" t="s">
        <v>183</v>
      </c>
      <c r="Y1219" s="2" t="s">
        <v>183</v>
      </c>
      <c r="Z1219" s="2" t="s">
        <v>184</v>
      </c>
      <c r="AA1219" s="2" t="s">
        <v>184</v>
      </c>
      <c r="AB1219">
        <v>0</v>
      </c>
      <c r="AC1219">
        <v>0</v>
      </c>
      <c r="AD1219">
        <v>0</v>
      </c>
      <c r="AE1219" s="2" t="s">
        <v>184</v>
      </c>
      <c r="AF1219" s="2" t="s">
        <v>184</v>
      </c>
      <c r="AG1219" s="2" t="s">
        <v>184</v>
      </c>
      <c r="AH1219" t="s">
        <v>90</v>
      </c>
      <c r="AI1219" s="8" t="s">
        <v>183</v>
      </c>
      <c r="AJ1219" s="1" t="s">
        <v>184</v>
      </c>
    </row>
    <row r="1220" spans="1:36" x14ac:dyDescent="0.3">
      <c r="A1220" s="3" t="s">
        <v>7</v>
      </c>
      <c r="B1220">
        <v>139910</v>
      </c>
      <c r="C1220">
        <v>1219</v>
      </c>
      <c r="D1220" t="s">
        <v>181</v>
      </c>
      <c r="E1220" s="2" t="s">
        <v>183</v>
      </c>
      <c r="F1220" s="2" t="s">
        <v>184</v>
      </c>
      <c r="G1220" s="2" t="s">
        <v>184</v>
      </c>
      <c r="H1220" s="3" t="s">
        <v>183</v>
      </c>
      <c r="I1220" s="2" t="s">
        <v>13</v>
      </c>
      <c r="J1220" s="2" t="s">
        <v>12</v>
      </c>
      <c r="K1220" s="8" t="s">
        <v>183</v>
      </c>
      <c r="L1220" s="2" t="s">
        <v>162</v>
      </c>
      <c r="M1220" s="2" t="s">
        <v>60</v>
      </c>
      <c r="N1220" t="s">
        <v>186</v>
      </c>
      <c r="O1220" s="2" t="s">
        <v>188</v>
      </c>
      <c r="P1220" s="128">
        <v>-3.44058301521987</v>
      </c>
      <c r="Q1220" s="128" t="s">
        <v>203</v>
      </c>
      <c r="R1220" s="7" t="s">
        <v>184</v>
      </c>
      <c r="S1220" s="2" t="s">
        <v>184</v>
      </c>
      <c r="T1220" s="2" t="s">
        <v>183</v>
      </c>
      <c r="U1220">
        <v>8</v>
      </c>
      <c r="V1220">
        <v>0</v>
      </c>
      <c r="W1220">
        <v>46</v>
      </c>
      <c r="X1220" t="s">
        <v>183</v>
      </c>
      <c r="Y1220" s="2" t="s">
        <v>184</v>
      </c>
      <c r="Z1220" s="2" t="s">
        <v>184</v>
      </c>
      <c r="AA1220" s="2" t="s">
        <v>184</v>
      </c>
      <c r="AB1220">
        <v>3</v>
      </c>
      <c r="AC1220">
        <v>0</v>
      </c>
      <c r="AD1220">
        <v>0</v>
      </c>
      <c r="AE1220" s="2" t="s">
        <v>184</v>
      </c>
      <c r="AF1220" s="2" t="s">
        <v>184</v>
      </c>
      <c r="AG1220" s="2" t="s">
        <v>184</v>
      </c>
      <c r="AH1220" t="s">
        <v>90</v>
      </c>
      <c r="AI1220" s="8" t="s">
        <v>183</v>
      </c>
      <c r="AJ1220" s="1" t="s">
        <v>184</v>
      </c>
    </row>
    <row r="1221" spans="1:36" x14ac:dyDescent="0.3">
      <c r="A1221" s="3" t="s">
        <v>7</v>
      </c>
      <c r="B1221">
        <v>139945</v>
      </c>
      <c r="C1221">
        <v>1220</v>
      </c>
      <c r="D1221" t="s">
        <v>182</v>
      </c>
      <c r="E1221" s="2" t="s">
        <v>184</v>
      </c>
      <c r="F1221" s="2" t="s">
        <v>184</v>
      </c>
      <c r="G1221" s="2" t="s">
        <v>184</v>
      </c>
      <c r="H1221" s="3" t="s">
        <v>183</v>
      </c>
      <c r="I1221" s="2" t="s">
        <v>13</v>
      </c>
      <c r="J1221" s="2" t="s">
        <v>12</v>
      </c>
      <c r="K1221" s="8" t="s">
        <v>183</v>
      </c>
      <c r="L1221" s="2"/>
      <c r="M1221" s="2" t="s">
        <v>60</v>
      </c>
      <c r="N1221" t="s">
        <v>186</v>
      </c>
      <c r="O1221" s="3" t="s">
        <v>188</v>
      </c>
      <c r="P1221" s="130">
        <v>-0.52645910865026779</v>
      </c>
      <c r="Q1221" s="130" t="s">
        <v>203</v>
      </c>
      <c r="R1221" s="6" t="s">
        <v>185</v>
      </c>
      <c r="S1221" s="2" t="s">
        <v>184</v>
      </c>
      <c r="T1221" s="2" t="s">
        <v>184</v>
      </c>
      <c r="U1221">
        <v>47</v>
      </c>
      <c r="V1221">
        <v>8</v>
      </c>
      <c r="W1221">
        <v>0</v>
      </c>
      <c r="X1221" t="s">
        <v>184</v>
      </c>
      <c r="Y1221" s="2" t="s">
        <v>184</v>
      </c>
      <c r="Z1221" s="2" t="s">
        <v>184</v>
      </c>
      <c r="AA1221" s="2" t="s">
        <v>184</v>
      </c>
      <c r="AB1221">
        <v>0</v>
      </c>
      <c r="AC1221">
        <v>0</v>
      </c>
      <c r="AD1221">
        <v>0</v>
      </c>
      <c r="AE1221" s="2" t="s">
        <v>184</v>
      </c>
      <c r="AF1221" s="2" t="s">
        <v>184</v>
      </c>
      <c r="AG1221" s="2" t="s">
        <v>185</v>
      </c>
      <c r="AH1221" t="s">
        <v>90</v>
      </c>
      <c r="AI1221" s="8" t="s">
        <v>183</v>
      </c>
      <c r="AJ1221" s="1" t="s">
        <v>184</v>
      </c>
    </row>
    <row r="1222" spans="1:36" x14ac:dyDescent="0.3">
      <c r="A1222" s="2" t="s">
        <v>8</v>
      </c>
      <c r="B1222">
        <v>139956</v>
      </c>
      <c r="C1222">
        <v>1221</v>
      </c>
      <c r="D1222" t="s">
        <v>181</v>
      </c>
      <c r="E1222" s="2" t="s">
        <v>183</v>
      </c>
      <c r="F1222" s="2" t="s">
        <v>184</v>
      </c>
      <c r="G1222" s="2" t="s">
        <v>184</v>
      </c>
      <c r="H1222" s="3" t="s">
        <v>183</v>
      </c>
      <c r="I1222" s="2" t="s">
        <v>12</v>
      </c>
      <c r="J1222" s="2" t="s">
        <v>17</v>
      </c>
      <c r="K1222" s="8" t="s">
        <v>184</v>
      </c>
      <c r="L1222" s="2" t="s">
        <v>60</v>
      </c>
      <c r="M1222" s="2"/>
      <c r="N1222" t="s">
        <v>186</v>
      </c>
      <c r="O1222" s="3" t="s">
        <v>188</v>
      </c>
      <c r="P1222" s="130">
        <v>1.2460233297985155</v>
      </c>
      <c r="Q1222" s="130" t="s">
        <v>203</v>
      </c>
      <c r="R1222" s="7" t="s">
        <v>185</v>
      </c>
      <c r="S1222" s="2" t="s">
        <v>184</v>
      </c>
      <c r="T1222" s="2" t="s">
        <v>184</v>
      </c>
      <c r="U1222">
        <v>51</v>
      </c>
      <c r="V1222">
        <v>13</v>
      </c>
      <c r="W1222">
        <v>30</v>
      </c>
      <c r="X1222" t="s">
        <v>184</v>
      </c>
      <c r="Y1222" s="2" t="s">
        <v>184</v>
      </c>
      <c r="Z1222" s="2" t="s">
        <v>184</v>
      </c>
      <c r="AA1222" s="2" t="s">
        <v>184</v>
      </c>
      <c r="AB1222">
        <v>16</v>
      </c>
      <c r="AC1222">
        <v>6</v>
      </c>
      <c r="AD1222">
        <v>3</v>
      </c>
      <c r="AE1222" s="2" t="s">
        <v>184</v>
      </c>
      <c r="AF1222" s="2" t="s">
        <v>184</v>
      </c>
      <c r="AG1222" s="2" t="s">
        <v>183</v>
      </c>
      <c r="AH1222" t="s">
        <v>88</v>
      </c>
      <c r="AI1222" s="8" t="s">
        <v>183</v>
      </c>
      <c r="AJ1222" s="1" t="s">
        <v>184</v>
      </c>
    </row>
    <row r="1223" spans="1:36" x14ac:dyDescent="0.3">
      <c r="A1223" s="3" t="s">
        <v>7</v>
      </c>
      <c r="B1223">
        <v>139970</v>
      </c>
      <c r="C1223">
        <v>1222</v>
      </c>
      <c r="D1223" t="s">
        <v>182</v>
      </c>
      <c r="E1223" s="2" t="s">
        <v>184</v>
      </c>
      <c r="F1223" s="2" t="s">
        <v>184</v>
      </c>
      <c r="G1223" s="2" t="s">
        <v>184</v>
      </c>
      <c r="H1223" s="3" t="s">
        <v>183</v>
      </c>
      <c r="I1223" s="2" t="s">
        <v>17</v>
      </c>
      <c r="J1223" s="2" t="s">
        <v>13</v>
      </c>
      <c r="K1223" s="8" t="s">
        <v>183</v>
      </c>
      <c r="L1223" s="2"/>
      <c r="M1223" s="2" t="s">
        <v>60</v>
      </c>
      <c r="N1223" t="s">
        <v>186</v>
      </c>
      <c r="O1223" s="2" t="s">
        <v>189</v>
      </c>
      <c r="P1223" s="128">
        <v>-0.91314724499325517</v>
      </c>
      <c r="Q1223" s="128" t="s">
        <v>203</v>
      </c>
      <c r="R1223" s="7" t="s">
        <v>183</v>
      </c>
      <c r="S1223" s="2" t="s">
        <v>184</v>
      </c>
      <c r="T1223" s="2" t="s">
        <v>184</v>
      </c>
      <c r="U1223">
        <v>1</v>
      </c>
      <c r="V1223">
        <v>0</v>
      </c>
      <c r="W1223">
        <v>22</v>
      </c>
      <c r="X1223" t="s">
        <v>184</v>
      </c>
      <c r="Y1223" s="2" t="s">
        <v>184</v>
      </c>
      <c r="Z1223" s="2" t="s">
        <v>183</v>
      </c>
      <c r="AA1223" s="2" t="s">
        <v>184</v>
      </c>
      <c r="AB1223">
        <v>8</v>
      </c>
      <c r="AC1223">
        <v>6</v>
      </c>
      <c r="AD1223">
        <v>0</v>
      </c>
      <c r="AE1223" s="2" t="s">
        <v>184</v>
      </c>
      <c r="AF1223" s="2" t="s">
        <v>184</v>
      </c>
      <c r="AG1223" s="2" t="s">
        <v>183</v>
      </c>
      <c r="AH1223" t="s">
        <v>90</v>
      </c>
      <c r="AI1223" t="s">
        <v>183</v>
      </c>
      <c r="AJ1223" s="1" t="s">
        <v>184</v>
      </c>
    </row>
    <row r="1224" spans="1:36" x14ac:dyDescent="0.3">
      <c r="A1224" s="3" t="s">
        <v>7</v>
      </c>
      <c r="B1224">
        <v>140021</v>
      </c>
      <c r="C1224">
        <v>1223</v>
      </c>
      <c r="D1224" t="s">
        <v>181</v>
      </c>
      <c r="E1224" s="2" t="s">
        <v>183</v>
      </c>
      <c r="F1224" s="2" t="s">
        <v>183</v>
      </c>
      <c r="G1224" s="2" t="s">
        <v>183</v>
      </c>
      <c r="H1224" s="3" t="s">
        <v>183</v>
      </c>
      <c r="I1224" s="2" t="s">
        <v>15</v>
      </c>
      <c r="J1224" s="2" t="s">
        <v>17</v>
      </c>
      <c r="K1224" s="8" t="s">
        <v>183</v>
      </c>
      <c r="L1224" s="2" t="s">
        <v>60</v>
      </c>
      <c r="M1224" s="2"/>
      <c r="N1224" t="s">
        <v>187</v>
      </c>
      <c r="O1224" s="3" t="s">
        <v>188</v>
      </c>
      <c r="P1224" s="130">
        <v>-1.1122345803842264</v>
      </c>
      <c r="Q1224" s="130" t="s">
        <v>203</v>
      </c>
      <c r="R1224" s="6" t="s">
        <v>185</v>
      </c>
      <c r="S1224" s="2" t="s">
        <v>183</v>
      </c>
      <c r="T1224" s="2" t="s">
        <v>183</v>
      </c>
      <c r="U1224">
        <v>58</v>
      </c>
      <c r="V1224">
        <v>14</v>
      </c>
      <c r="W1224">
        <v>51</v>
      </c>
      <c r="X1224" t="s">
        <v>184</v>
      </c>
      <c r="Y1224" s="2" t="s">
        <v>183</v>
      </c>
      <c r="Z1224" s="2" t="s">
        <v>184</v>
      </c>
      <c r="AA1224" s="2" t="s">
        <v>183</v>
      </c>
      <c r="AB1224">
        <v>11</v>
      </c>
      <c r="AC1224">
        <v>4</v>
      </c>
      <c r="AD1224">
        <v>1</v>
      </c>
      <c r="AE1224" s="2" t="s">
        <v>183</v>
      </c>
      <c r="AF1224" s="2" t="s">
        <v>183</v>
      </c>
      <c r="AG1224" s="2" t="s">
        <v>184</v>
      </c>
      <c r="AH1224" t="s">
        <v>90</v>
      </c>
      <c r="AI1224" s="8" t="s">
        <v>183</v>
      </c>
      <c r="AJ1224" s="1" t="s">
        <v>184</v>
      </c>
    </row>
    <row r="1225" spans="1:36" x14ac:dyDescent="0.3">
      <c r="A1225" s="2" t="s">
        <v>8</v>
      </c>
      <c r="B1225">
        <v>140096</v>
      </c>
      <c r="C1225">
        <v>1224</v>
      </c>
      <c r="D1225" t="s">
        <v>181</v>
      </c>
      <c r="E1225" s="2" t="s">
        <v>183</v>
      </c>
      <c r="F1225" s="2" t="s">
        <v>184</v>
      </c>
      <c r="G1225" s="2" t="s">
        <v>184</v>
      </c>
      <c r="H1225" s="2" t="s">
        <v>183</v>
      </c>
      <c r="I1225" s="2" t="s">
        <v>12</v>
      </c>
      <c r="J1225" s="2" t="s">
        <v>12</v>
      </c>
      <c r="K1225" s="8" t="s">
        <v>183</v>
      </c>
      <c r="L1225" s="2" t="s">
        <v>61</v>
      </c>
      <c r="M1225" s="2"/>
      <c r="N1225" t="s">
        <v>186</v>
      </c>
      <c r="O1225" s="2" t="s">
        <v>188</v>
      </c>
      <c r="P1225" s="128">
        <v>0.56054617319439448</v>
      </c>
      <c r="Q1225" s="128" t="s">
        <v>203</v>
      </c>
      <c r="R1225" s="6" t="s">
        <v>183</v>
      </c>
      <c r="S1225" s="2" t="s">
        <v>184</v>
      </c>
      <c r="T1225" s="2" t="s">
        <v>184</v>
      </c>
      <c r="U1225">
        <v>16</v>
      </c>
      <c r="V1225">
        <v>0</v>
      </c>
      <c r="W1225">
        <v>28</v>
      </c>
      <c r="X1225" t="s">
        <v>183</v>
      </c>
      <c r="Y1225" s="2" t="s">
        <v>184</v>
      </c>
      <c r="Z1225" s="2" t="s">
        <v>184</v>
      </c>
      <c r="AA1225" s="2" t="s">
        <v>184</v>
      </c>
      <c r="AB1225">
        <v>3</v>
      </c>
      <c r="AC1225">
        <v>0</v>
      </c>
      <c r="AD1225">
        <v>0</v>
      </c>
      <c r="AE1225" s="2" t="s">
        <v>184</v>
      </c>
      <c r="AF1225" s="2" t="s">
        <v>184</v>
      </c>
      <c r="AG1225" s="2" t="s">
        <v>184</v>
      </c>
      <c r="AH1225" t="s">
        <v>90</v>
      </c>
      <c r="AI1225" s="8" t="s">
        <v>183</v>
      </c>
      <c r="AJ1225" s="1" t="s">
        <v>184</v>
      </c>
    </row>
    <row r="1226" spans="1:36" hidden="1" x14ac:dyDescent="0.3">
      <c r="A1226" s="3" t="s">
        <v>7</v>
      </c>
      <c r="B1226">
        <v>140100</v>
      </c>
      <c r="C1226">
        <v>1225</v>
      </c>
      <c r="D1226" t="s">
        <v>181</v>
      </c>
      <c r="E1226" s="2" t="s">
        <v>184</v>
      </c>
      <c r="F1226" s="2" t="s">
        <v>184</v>
      </c>
      <c r="G1226" s="2" t="s">
        <v>184</v>
      </c>
      <c r="H1226" s="3" t="s">
        <v>183</v>
      </c>
      <c r="I1226" s="2" t="s">
        <v>12</v>
      </c>
      <c r="J1226" s="2" t="s">
        <v>14</v>
      </c>
      <c r="K1226" s="8" t="s">
        <v>183</v>
      </c>
      <c r="L1226" s="2" t="s">
        <v>60</v>
      </c>
      <c r="M1226" s="2"/>
      <c r="N1226" t="s">
        <v>186</v>
      </c>
      <c r="O1226" s="3" t="s">
        <v>188</v>
      </c>
      <c r="P1226" s="130">
        <v>0.90616014637971587</v>
      </c>
      <c r="Q1226" s="130" t="s">
        <v>201</v>
      </c>
      <c r="R1226" s="6" t="s">
        <v>184</v>
      </c>
      <c r="S1226" s="2" t="s">
        <v>184</v>
      </c>
      <c r="T1226" s="2" t="s">
        <v>184</v>
      </c>
      <c r="U1226">
        <v>59</v>
      </c>
      <c r="V1226">
        <v>17</v>
      </c>
      <c r="W1226">
        <v>55</v>
      </c>
      <c r="X1226" t="s">
        <v>184</v>
      </c>
      <c r="Y1226" s="2" t="s">
        <v>184</v>
      </c>
      <c r="Z1226" s="2" t="s">
        <v>184</v>
      </c>
      <c r="AA1226" s="2" t="s">
        <v>184</v>
      </c>
      <c r="AB1226">
        <v>28</v>
      </c>
      <c r="AC1226">
        <v>5</v>
      </c>
      <c r="AD1226">
        <v>1</v>
      </c>
      <c r="AE1226" s="2" t="s">
        <v>184</v>
      </c>
      <c r="AF1226" s="2" t="s">
        <v>185</v>
      </c>
      <c r="AG1226" s="2" t="s">
        <v>185</v>
      </c>
      <c r="AH1226" t="s">
        <v>88</v>
      </c>
      <c r="AI1226" s="8" t="s">
        <v>184</v>
      </c>
      <c r="AJ1226" s="1" t="s">
        <v>184</v>
      </c>
    </row>
    <row r="1227" spans="1:36" hidden="1" x14ac:dyDescent="0.3">
      <c r="A1227" s="3" t="s">
        <v>7</v>
      </c>
      <c r="B1227">
        <v>140192</v>
      </c>
      <c r="C1227">
        <v>1226</v>
      </c>
      <c r="D1227" t="s">
        <v>182</v>
      </c>
      <c r="E1227" s="2" t="s">
        <v>184</v>
      </c>
      <c r="F1227" s="2" t="s">
        <v>184</v>
      </c>
      <c r="G1227" s="2" t="s">
        <v>184</v>
      </c>
      <c r="H1227" s="3" t="s">
        <v>183</v>
      </c>
      <c r="I1227" s="2" t="s">
        <v>13</v>
      </c>
      <c r="J1227" s="2" t="s">
        <v>15</v>
      </c>
      <c r="K1227" s="8" t="s">
        <v>183</v>
      </c>
      <c r="L1227" s="2"/>
      <c r="M1227" s="2" t="s">
        <v>60</v>
      </c>
      <c r="N1227" t="s">
        <v>187</v>
      </c>
      <c r="O1227" s="2" t="s">
        <v>188</v>
      </c>
      <c r="P1227" s="128">
        <v>0.9480222294867604</v>
      </c>
      <c r="Q1227" s="128" t="s">
        <v>201</v>
      </c>
      <c r="R1227" s="7" t="s">
        <v>185</v>
      </c>
      <c r="S1227" s="2" t="s">
        <v>183</v>
      </c>
      <c r="T1227" s="2" t="s">
        <v>184</v>
      </c>
      <c r="U1227">
        <v>16</v>
      </c>
      <c r="V1227">
        <v>19</v>
      </c>
      <c r="W1227">
        <v>2</v>
      </c>
      <c r="X1227" t="s">
        <v>184</v>
      </c>
      <c r="Y1227" s="2" t="s">
        <v>183</v>
      </c>
      <c r="Z1227" s="2" t="s">
        <v>183</v>
      </c>
      <c r="AA1227" s="2" t="s">
        <v>183</v>
      </c>
      <c r="AB1227">
        <v>2</v>
      </c>
      <c r="AC1227">
        <v>0</v>
      </c>
      <c r="AD1227">
        <v>0</v>
      </c>
      <c r="AE1227" s="2" t="s">
        <v>184</v>
      </c>
      <c r="AF1227" s="2" t="s">
        <v>183</v>
      </c>
      <c r="AG1227" s="2" t="s">
        <v>183</v>
      </c>
      <c r="AH1227" t="s">
        <v>89</v>
      </c>
      <c r="AI1227" s="8" t="s">
        <v>183</v>
      </c>
      <c r="AJ1227" s="1" t="s">
        <v>184</v>
      </c>
    </row>
    <row r="1228" spans="1:36" hidden="1" x14ac:dyDescent="0.3">
      <c r="A1228" s="3" t="s">
        <v>7</v>
      </c>
      <c r="B1228">
        <v>140195</v>
      </c>
      <c r="C1228">
        <v>1227</v>
      </c>
      <c r="D1228" t="s">
        <v>182</v>
      </c>
      <c r="E1228" s="2" t="s">
        <v>183</v>
      </c>
      <c r="F1228" s="2" t="s">
        <v>184</v>
      </c>
      <c r="G1228" s="2" t="s">
        <v>184</v>
      </c>
      <c r="H1228" s="3" t="s">
        <v>183</v>
      </c>
      <c r="I1228" s="2" t="s">
        <v>13</v>
      </c>
      <c r="J1228" s="2" t="s">
        <v>16</v>
      </c>
      <c r="K1228" s="8" t="s">
        <v>183</v>
      </c>
      <c r="L1228" s="2"/>
      <c r="M1228" s="2" t="s">
        <v>60</v>
      </c>
      <c r="N1228" t="s">
        <v>187</v>
      </c>
      <c r="O1228" s="3" t="s">
        <v>188</v>
      </c>
      <c r="P1228" s="130">
        <v>-0.18138170178714322</v>
      </c>
      <c r="Q1228" s="130" t="s">
        <v>201</v>
      </c>
      <c r="R1228" s="6" t="s">
        <v>183</v>
      </c>
      <c r="S1228" s="2" t="s">
        <v>183</v>
      </c>
      <c r="T1228" s="2" t="s">
        <v>184</v>
      </c>
      <c r="U1228">
        <v>31</v>
      </c>
      <c r="V1228">
        <v>18</v>
      </c>
      <c r="W1228">
        <v>6</v>
      </c>
      <c r="X1228" t="s">
        <v>184</v>
      </c>
      <c r="Y1228" s="2" t="s">
        <v>184</v>
      </c>
      <c r="Z1228" s="2" t="s">
        <v>183</v>
      </c>
      <c r="AA1228" s="2" t="s">
        <v>183</v>
      </c>
      <c r="AB1228">
        <v>4</v>
      </c>
      <c r="AC1228">
        <v>4</v>
      </c>
      <c r="AD1228">
        <v>0</v>
      </c>
      <c r="AE1228" s="2" t="s">
        <v>184</v>
      </c>
      <c r="AF1228" s="2" t="s">
        <v>183</v>
      </c>
      <c r="AG1228" s="2" t="s">
        <v>183</v>
      </c>
      <c r="AH1228" t="s">
        <v>89</v>
      </c>
      <c r="AI1228" s="8" t="s">
        <v>183</v>
      </c>
      <c r="AJ1228" s="1" t="s">
        <v>184</v>
      </c>
    </row>
    <row r="1229" spans="1:36" x14ac:dyDescent="0.3">
      <c r="A1229" s="3" t="s">
        <v>7</v>
      </c>
      <c r="B1229">
        <v>140212</v>
      </c>
      <c r="C1229">
        <v>1228</v>
      </c>
      <c r="D1229" t="s">
        <v>182</v>
      </c>
      <c r="E1229" s="2" t="s">
        <v>183</v>
      </c>
      <c r="F1229" s="2" t="s">
        <v>184</v>
      </c>
      <c r="G1229" s="2" t="s">
        <v>184</v>
      </c>
      <c r="H1229" s="3" t="s">
        <v>184</v>
      </c>
      <c r="I1229" s="2" t="s">
        <v>17</v>
      </c>
      <c r="J1229" s="2" t="s">
        <v>17</v>
      </c>
      <c r="K1229" s="8" t="s">
        <v>183</v>
      </c>
      <c r="L1229" s="2" t="s">
        <v>162</v>
      </c>
      <c r="M1229" s="2" t="s">
        <v>60</v>
      </c>
      <c r="N1229" t="s">
        <v>186</v>
      </c>
      <c r="O1229" s="2" t="s">
        <v>189</v>
      </c>
      <c r="P1229" s="128">
        <v>-3.9475749489876</v>
      </c>
      <c r="Q1229" s="128" t="s">
        <v>203</v>
      </c>
      <c r="R1229" s="6" t="s">
        <v>183</v>
      </c>
      <c r="S1229" s="2" t="s">
        <v>184</v>
      </c>
      <c r="T1229" s="2" t="s">
        <v>184</v>
      </c>
      <c r="U1229">
        <v>40</v>
      </c>
      <c r="V1229">
        <v>0</v>
      </c>
      <c r="W1229">
        <v>0</v>
      </c>
      <c r="X1229" t="s">
        <v>184</v>
      </c>
      <c r="Y1229" s="2" t="s">
        <v>184</v>
      </c>
      <c r="Z1229" s="2" t="s">
        <v>183</v>
      </c>
      <c r="AA1229" s="2" t="s">
        <v>184</v>
      </c>
      <c r="AB1229">
        <v>7</v>
      </c>
      <c r="AC1229">
        <v>0</v>
      </c>
      <c r="AD1229">
        <v>0</v>
      </c>
      <c r="AE1229" s="2" t="s">
        <v>184</v>
      </c>
      <c r="AF1229" s="2" t="s">
        <v>184</v>
      </c>
      <c r="AG1229" s="2" t="s">
        <v>184</v>
      </c>
      <c r="AH1229" t="s">
        <v>88</v>
      </c>
      <c r="AI1229" s="8" t="s">
        <v>183</v>
      </c>
      <c r="AJ1229" s="1" t="s">
        <v>184</v>
      </c>
    </row>
    <row r="1230" spans="1:36" hidden="1" x14ac:dyDescent="0.3">
      <c r="A1230" s="3" t="s">
        <v>7</v>
      </c>
      <c r="B1230">
        <v>140215</v>
      </c>
      <c r="C1230">
        <v>1229</v>
      </c>
      <c r="D1230" t="s">
        <v>181</v>
      </c>
      <c r="E1230" s="2" t="s">
        <v>183</v>
      </c>
      <c r="F1230" s="2" t="s">
        <v>183</v>
      </c>
      <c r="G1230" s="2" t="s">
        <v>184</v>
      </c>
      <c r="H1230" s="3" t="s">
        <v>183</v>
      </c>
      <c r="I1230" s="2" t="s">
        <v>15</v>
      </c>
      <c r="J1230" s="2" t="s">
        <v>13</v>
      </c>
      <c r="K1230" s="8" t="s">
        <v>183</v>
      </c>
      <c r="L1230" s="2" t="s">
        <v>60</v>
      </c>
      <c r="M1230" s="2"/>
      <c r="N1230" t="s">
        <v>186</v>
      </c>
      <c r="O1230" s="2" t="s">
        <v>188</v>
      </c>
      <c r="P1230" s="128">
        <v>-0.49263905596608804</v>
      </c>
      <c r="Q1230" s="128" t="s">
        <v>201</v>
      </c>
      <c r="R1230" s="6" t="s">
        <v>183</v>
      </c>
      <c r="S1230" s="2" t="s">
        <v>183</v>
      </c>
      <c r="T1230" s="2" t="s">
        <v>184</v>
      </c>
      <c r="U1230">
        <v>17</v>
      </c>
      <c r="V1230">
        <v>25</v>
      </c>
      <c r="W1230">
        <v>18</v>
      </c>
      <c r="X1230" t="s">
        <v>184</v>
      </c>
      <c r="Y1230" s="2" t="s">
        <v>184</v>
      </c>
      <c r="Z1230" s="2" t="s">
        <v>183</v>
      </c>
      <c r="AA1230" s="2" t="s">
        <v>183</v>
      </c>
      <c r="AB1230">
        <v>14</v>
      </c>
      <c r="AC1230">
        <v>2</v>
      </c>
      <c r="AD1230">
        <v>0</v>
      </c>
      <c r="AE1230" s="2" t="s">
        <v>184</v>
      </c>
      <c r="AF1230" s="2" t="s">
        <v>184</v>
      </c>
      <c r="AG1230" s="2" t="s">
        <v>184</v>
      </c>
      <c r="AH1230" t="s">
        <v>89</v>
      </c>
      <c r="AI1230" s="8" t="s">
        <v>183</v>
      </c>
      <c r="AJ1230" s="1" t="s">
        <v>184</v>
      </c>
    </row>
    <row r="1231" spans="1:36" x14ac:dyDescent="0.3">
      <c r="A1231" s="2" t="s">
        <v>8</v>
      </c>
      <c r="B1231">
        <v>140223</v>
      </c>
      <c r="C1231">
        <v>1230</v>
      </c>
      <c r="D1231" t="s">
        <v>182</v>
      </c>
      <c r="E1231" s="2" t="s">
        <v>183</v>
      </c>
      <c r="F1231" s="2" t="s">
        <v>184</v>
      </c>
      <c r="G1231" s="2" t="s">
        <v>184</v>
      </c>
      <c r="H1231" s="2" t="s">
        <v>184</v>
      </c>
      <c r="I1231" s="2" t="s">
        <v>12</v>
      </c>
      <c r="J1231" s="2" t="s">
        <v>13</v>
      </c>
      <c r="K1231" s="8" t="s">
        <v>183</v>
      </c>
      <c r="L1231" s="2"/>
      <c r="M1231" s="2" t="s">
        <v>60</v>
      </c>
      <c r="N1231" t="s">
        <v>186</v>
      </c>
      <c r="O1231" s="2" t="s">
        <v>189</v>
      </c>
      <c r="P1231" s="128">
        <v>-1.7970446706127836</v>
      </c>
      <c r="Q1231" s="128" t="s">
        <v>203</v>
      </c>
      <c r="R1231" s="7" t="s">
        <v>184</v>
      </c>
      <c r="S1231" s="2" t="s">
        <v>184</v>
      </c>
      <c r="T1231" s="2" t="s">
        <v>184</v>
      </c>
      <c r="U1231">
        <v>6</v>
      </c>
      <c r="V1231">
        <v>45</v>
      </c>
      <c r="W1231">
        <v>1</v>
      </c>
      <c r="X1231" t="s">
        <v>184</v>
      </c>
      <c r="Y1231" s="2" t="s">
        <v>184</v>
      </c>
      <c r="Z1231" s="2" t="s">
        <v>184</v>
      </c>
      <c r="AA1231" s="2" t="s">
        <v>184</v>
      </c>
      <c r="AB1231">
        <v>7</v>
      </c>
      <c r="AC1231">
        <v>0</v>
      </c>
      <c r="AD1231">
        <v>0</v>
      </c>
      <c r="AE1231" s="2" t="s">
        <v>184</v>
      </c>
      <c r="AF1231" s="2" t="s">
        <v>184</v>
      </c>
      <c r="AG1231" s="2" t="s">
        <v>184</v>
      </c>
      <c r="AH1231" t="s">
        <v>90</v>
      </c>
      <c r="AI1231" s="8" t="s">
        <v>183</v>
      </c>
      <c r="AJ1231" s="1" t="s">
        <v>184</v>
      </c>
    </row>
    <row r="1232" spans="1:36" x14ac:dyDescent="0.3">
      <c r="A1232" s="3" t="s">
        <v>7</v>
      </c>
      <c r="B1232">
        <v>140230</v>
      </c>
      <c r="C1232">
        <v>1231</v>
      </c>
      <c r="D1232" t="s">
        <v>181</v>
      </c>
      <c r="E1232" s="2" t="s">
        <v>184</v>
      </c>
      <c r="F1232" s="2" t="s">
        <v>184</v>
      </c>
      <c r="G1232" s="2" t="s">
        <v>184</v>
      </c>
      <c r="H1232" s="3" t="s">
        <v>183</v>
      </c>
      <c r="I1232" s="2" t="s">
        <v>13</v>
      </c>
      <c r="J1232" s="2" t="s">
        <v>13</v>
      </c>
      <c r="K1232" s="8" t="s">
        <v>183</v>
      </c>
      <c r="L1232" s="2" t="s">
        <v>162</v>
      </c>
      <c r="M1232" s="2" t="s">
        <v>60</v>
      </c>
      <c r="N1232" t="s">
        <v>186</v>
      </c>
      <c r="O1232" s="2" t="s">
        <v>188</v>
      </c>
      <c r="P1232" s="128">
        <v>-3.7063435495367067</v>
      </c>
      <c r="Q1232" s="128" t="s">
        <v>203</v>
      </c>
      <c r="R1232" s="6" t="s">
        <v>184</v>
      </c>
      <c r="S1232" s="2" t="s">
        <v>184</v>
      </c>
      <c r="T1232" s="2" t="s">
        <v>184</v>
      </c>
      <c r="U1232">
        <v>1</v>
      </c>
      <c r="V1232">
        <v>32</v>
      </c>
      <c r="W1232">
        <v>38</v>
      </c>
      <c r="X1232" t="s">
        <v>184</v>
      </c>
      <c r="Y1232" s="2" t="s">
        <v>184</v>
      </c>
      <c r="Z1232" s="2" t="s">
        <v>184</v>
      </c>
      <c r="AA1232" s="2" t="s">
        <v>184</v>
      </c>
      <c r="AB1232">
        <v>24</v>
      </c>
      <c r="AC1232">
        <v>5</v>
      </c>
      <c r="AD1232">
        <v>2</v>
      </c>
      <c r="AE1232" s="2" t="s">
        <v>184</v>
      </c>
      <c r="AF1232" s="2" t="s">
        <v>184</v>
      </c>
      <c r="AG1232" s="2" t="s">
        <v>184</v>
      </c>
      <c r="AH1232" t="s">
        <v>90</v>
      </c>
      <c r="AI1232" s="8" t="s">
        <v>183</v>
      </c>
      <c r="AJ1232" s="1" t="s">
        <v>184</v>
      </c>
    </row>
    <row r="1233" spans="1:36" x14ac:dyDescent="0.3">
      <c r="A1233" s="2" t="s">
        <v>8</v>
      </c>
      <c r="B1233">
        <v>140263</v>
      </c>
      <c r="C1233">
        <v>1232</v>
      </c>
      <c r="D1233" t="s">
        <v>182</v>
      </c>
      <c r="E1233" s="2" t="s">
        <v>184</v>
      </c>
      <c r="F1233" s="2" t="s">
        <v>184</v>
      </c>
      <c r="G1233" s="2" t="s">
        <v>184</v>
      </c>
      <c r="H1233" s="3" t="s">
        <v>185</v>
      </c>
      <c r="I1233" s="2" t="s">
        <v>13</v>
      </c>
      <c r="J1233" s="2" t="s">
        <v>13</v>
      </c>
      <c r="K1233" s="8" t="s">
        <v>183</v>
      </c>
      <c r="L1233" s="2" t="s">
        <v>162</v>
      </c>
      <c r="M1233" s="2" t="s">
        <v>60</v>
      </c>
      <c r="N1233" t="s">
        <v>186</v>
      </c>
      <c r="O1233" s="2" t="s">
        <v>188</v>
      </c>
      <c r="P1233" s="128">
        <v>-3.4454470877768659</v>
      </c>
      <c r="Q1233" s="128" t="s">
        <v>203</v>
      </c>
      <c r="R1233" s="7" t="s">
        <v>183</v>
      </c>
      <c r="S1233" s="2" t="s">
        <v>184</v>
      </c>
      <c r="T1233" s="2" t="s">
        <v>184</v>
      </c>
      <c r="U1233">
        <v>4</v>
      </c>
      <c r="V1233">
        <v>0</v>
      </c>
      <c r="W1233">
        <v>1</v>
      </c>
      <c r="X1233" t="s">
        <v>184</v>
      </c>
      <c r="Y1233" s="2" t="s">
        <v>184</v>
      </c>
      <c r="Z1233" s="2" t="s">
        <v>184</v>
      </c>
      <c r="AA1233" s="2" t="s">
        <v>184</v>
      </c>
      <c r="AB1233">
        <v>1</v>
      </c>
      <c r="AC1233">
        <v>0</v>
      </c>
      <c r="AD1233">
        <v>0</v>
      </c>
      <c r="AE1233" s="2" t="s">
        <v>184</v>
      </c>
      <c r="AF1233" s="2" t="s">
        <v>184</v>
      </c>
      <c r="AG1233" s="2" t="s">
        <v>184</v>
      </c>
      <c r="AH1233" t="s">
        <v>90</v>
      </c>
      <c r="AI1233" s="8" t="s">
        <v>183</v>
      </c>
      <c r="AJ1233" s="1" t="s">
        <v>184</v>
      </c>
    </row>
    <row r="1234" spans="1:36" x14ac:dyDescent="0.3">
      <c r="A1234" s="3" t="s">
        <v>7</v>
      </c>
      <c r="B1234">
        <v>140360</v>
      </c>
      <c r="C1234">
        <v>1233</v>
      </c>
      <c r="D1234" t="s">
        <v>181</v>
      </c>
      <c r="E1234" s="2" t="s">
        <v>184</v>
      </c>
      <c r="F1234" s="2" t="s">
        <v>184</v>
      </c>
      <c r="G1234" s="2" t="s">
        <v>184</v>
      </c>
      <c r="H1234" s="3" t="s">
        <v>183</v>
      </c>
      <c r="I1234" s="2" t="s">
        <v>15</v>
      </c>
      <c r="J1234" s="2" t="s">
        <v>17</v>
      </c>
      <c r="K1234" s="8" t="s">
        <v>183</v>
      </c>
      <c r="L1234" s="2" t="s">
        <v>60</v>
      </c>
      <c r="M1234" s="2"/>
      <c r="N1234" t="s">
        <v>187</v>
      </c>
      <c r="O1234" s="3" t="s">
        <v>189</v>
      </c>
      <c r="P1234" s="130">
        <v>-0.71739130434782605</v>
      </c>
      <c r="Q1234" s="130" t="s">
        <v>203</v>
      </c>
      <c r="R1234" s="7" t="s">
        <v>183</v>
      </c>
      <c r="S1234" s="2" t="s">
        <v>183</v>
      </c>
      <c r="T1234" s="2" t="s">
        <v>184</v>
      </c>
      <c r="U1234">
        <v>0</v>
      </c>
      <c r="V1234">
        <v>0</v>
      </c>
      <c r="W1234">
        <v>23</v>
      </c>
      <c r="X1234" t="s">
        <v>183</v>
      </c>
      <c r="Y1234" s="2" t="s">
        <v>183</v>
      </c>
      <c r="Z1234" s="2" t="s">
        <v>184</v>
      </c>
      <c r="AA1234" s="2" t="s">
        <v>184</v>
      </c>
      <c r="AB1234">
        <v>7</v>
      </c>
      <c r="AC1234">
        <v>5</v>
      </c>
      <c r="AD1234">
        <v>0</v>
      </c>
      <c r="AE1234" s="2" t="s">
        <v>183</v>
      </c>
      <c r="AF1234" s="2" t="s">
        <v>184</v>
      </c>
      <c r="AG1234" s="2" t="s">
        <v>183</v>
      </c>
      <c r="AH1234" t="s">
        <v>89</v>
      </c>
      <c r="AI1234" t="s">
        <v>183</v>
      </c>
      <c r="AJ1234" s="1" t="s">
        <v>184</v>
      </c>
    </row>
    <row r="1235" spans="1:36" x14ac:dyDescent="0.3">
      <c r="A1235" s="3" t="s">
        <v>7</v>
      </c>
      <c r="B1235">
        <v>140429</v>
      </c>
      <c r="C1235">
        <v>1234</v>
      </c>
      <c r="D1235" t="s">
        <v>182</v>
      </c>
      <c r="E1235" s="2" t="s">
        <v>183</v>
      </c>
      <c r="F1235" s="2" t="s">
        <v>184</v>
      </c>
      <c r="G1235" s="2" t="s">
        <v>184</v>
      </c>
      <c r="H1235" s="3" t="s">
        <v>183</v>
      </c>
      <c r="I1235" s="2" t="s">
        <v>15</v>
      </c>
      <c r="J1235" s="2" t="s">
        <v>16</v>
      </c>
      <c r="K1235" s="8" t="s">
        <v>183</v>
      </c>
      <c r="L1235" s="2"/>
      <c r="M1235" s="2" t="s">
        <v>60</v>
      </c>
      <c r="N1235" t="s">
        <v>187</v>
      </c>
      <c r="O1235" s="2" t="s">
        <v>189</v>
      </c>
      <c r="P1235" s="128">
        <v>-0.80393765381460214</v>
      </c>
      <c r="Q1235" s="128" t="s">
        <v>203</v>
      </c>
      <c r="R1235" s="6" t="s">
        <v>183</v>
      </c>
      <c r="S1235" s="2" t="s">
        <v>183</v>
      </c>
      <c r="T1235" s="2" t="s">
        <v>184</v>
      </c>
      <c r="U1235">
        <v>24</v>
      </c>
      <c r="V1235">
        <v>14</v>
      </c>
      <c r="W1235">
        <v>6</v>
      </c>
      <c r="X1235" t="s">
        <v>183</v>
      </c>
      <c r="Y1235" s="2" t="s">
        <v>183</v>
      </c>
      <c r="Z1235" s="2" t="s">
        <v>183</v>
      </c>
      <c r="AA1235" s="2" t="s">
        <v>183</v>
      </c>
      <c r="AB1235">
        <v>5</v>
      </c>
      <c r="AC1235">
        <v>0</v>
      </c>
      <c r="AD1235">
        <v>0</v>
      </c>
      <c r="AE1235" s="2" t="s">
        <v>183</v>
      </c>
      <c r="AF1235" s="2" t="s">
        <v>184</v>
      </c>
      <c r="AG1235" s="2" t="s">
        <v>184</v>
      </c>
      <c r="AH1235" t="s">
        <v>89</v>
      </c>
      <c r="AI1235" s="8" t="s">
        <v>183</v>
      </c>
      <c r="AJ1235" s="1" t="s">
        <v>184</v>
      </c>
    </row>
    <row r="1236" spans="1:36" x14ac:dyDescent="0.3">
      <c r="A1236" s="3" t="s">
        <v>7</v>
      </c>
      <c r="B1236">
        <v>140445</v>
      </c>
      <c r="C1236">
        <v>1235</v>
      </c>
      <c r="D1236" t="s">
        <v>181</v>
      </c>
      <c r="E1236" s="2" t="s">
        <v>184</v>
      </c>
      <c r="F1236" s="2" t="s">
        <v>184</v>
      </c>
      <c r="G1236" s="2" t="s">
        <v>184</v>
      </c>
      <c r="H1236" s="3" t="s">
        <v>185</v>
      </c>
      <c r="I1236" s="2" t="s">
        <v>13</v>
      </c>
      <c r="J1236" s="2" t="s">
        <v>17</v>
      </c>
      <c r="K1236" s="8" t="s">
        <v>184</v>
      </c>
      <c r="L1236" s="2"/>
      <c r="M1236" s="2" t="s">
        <v>61</v>
      </c>
      <c r="N1236" t="s">
        <v>186</v>
      </c>
      <c r="O1236" s="2" t="s">
        <v>189</v>
      </c>
      <c r="P1236" s="128">
        <v>1.9151138716356106</v>
      </c>
      <c r="Q1236" s="128" t="s">
        <v>203</v>
      </c>
      <c r="R1236" s="6" t="s">
        <v>185</v>
      </c>
      <c r="S1236" s="2" t="s">
        <v>184</v>
      </c>
      <c r="T1236" s="2" t="s">
        <v>184</v>
      </c>
      <c r="U1236">
        <v>44</v>
      </c>
      <c r="V1236">
        <v>0</v>
      </c>
      <c r="W1236">
        <v>3</v>
      </c>
      <c r="X1236" t="s">
        <v>184</v>
      </c>
      <c r="Y1236" s="2" t="s">
        <v>184</v>
      </c>
      <c r="Z1236" s="2" t="s">
        <v>184</v>
      </c>
      <c r="AA1236" s="2" t="s">
        <v>184</v>
      </c>
      <c r="AB1236">
        <v>3</v>
      </c>
      <c r="AC1236">
        <v>1</v>
      </c>
      <c r="AD1236">
        <v>0</v>
      </c>
      <c r="AE1236" s="2" t="s">
        <v>184</v>
      </c>
      <c r="AF1236" s="2" t="s">
        <v>184</v>
      </c>
      <c r="AG1236" s="2" t="s">
        <v>183</v>
      </c>
      <c r="AH1236" t="s">
        <v>90</v>
      </c>
      <c r="AI1236" s="8" t="s">
        <v>183</v>
      </c>
      <c r="AJ1236" s="1" t="s">
        <v>184</v>
      </c>
    </row>
    <row r="1237" spans="1:36" x14ac:dyDescent="0.3">
      <c r="A1237" s="3" t="s">
        <v>7</v>
      </c>
      <c r="B1237">
        <v>140446</v>
      </c>
      <c r="C1237">
        <v>1236</v>
      </c>
      <c r="D1237" t="s">
        <v>181</v>
      </c>
      <c r="E1237" s="2" t="s">
        <v>184</v>
      </c>
      <c r="F1237" s="2" t="s">
        <v>184</v>
      </c>
      <c r="G1237" s="2" t="s">
        <v>184</v>
      </c>
      <c r="H1237" s="2" t="s">
        <v>185</v>
      </c>
      <c r="I1237" s="2" t="s">
        <v>12</v>
      </c>
      <c r="J1237" s="2" t="s">
        <v>15</v>
      </c>
      <c r="K1237" s="8" t="s">
        <v>184</v>
      </c>
      <c r="L1237" s="2"/>
      <c r="M1237" s="2" t="s">
        <v>60</v>
      </c>
      <c r="N1237" t="s">
        <v>187</v>
      </c>
      <c r="O1237" s="3" t="s">
        <v>189</v>
      </c>
      <c r="P1237" s="130">
        <v>-0.1201660476294516</v>
      </c>
      <c r="Q1237" s="130" t="s">
        <v>203</v>
      </c>
      <c r="R1237" s="6" t="s">
        <v>183</v>
      </c>
      <c r="S1237" s="2" t="s">
        <v>184</v>
      </c>
      <c r="T1237" s="2" t="s">
        <v>184</v>
      </c>
      <c r="U1237">
        <v>48</v>
      </c>
      <c r="V1237">
        <v>0</v>
      </c>
      <c r="W1237">
        <v>0</v>
      </c>
      <c r="X1237" t="s">
        <v>184</v>
      </c>
      <c r="Y1237" s="2" t="s">
        <v>184</v>
      </c>
      <c r="Z1237" s="2" t="s">
        <v>184</v>
      </c>
      <c r="AA1237" s="2" t="s">
        <v>184</v>
      </c>
      <c r="AB1237">
        <v>3</v>
      </c>
      <c r="AC1237">
        <v>0</v>
      </c>
      <c r="AD1237">
        <v>0</v>
      </c>
      <c r="AE1237" s="2" t="s">
        <v>184</v>
      </c>
      <c r="AF1237" s="2" t="s">
        <v>183</v>
      </c>
      <c r="AG1237" s="2" t="s">
        <v>185</v>
      </c>
      <c r="AH1237" t="s">
        <v>89</v>
      </c>
      <c r="AI1237" s="8" t="s">
        <v>183</v>
      </c>
      <c r="AJ1237" s="1" t="s">
        <v>184</v>
      </c>
    </row>
    <row r="1238" spans="1:36" hidden="1" x14ac:dyDescent="0.3">
      <c r="A1238" s="2" t="s">
        <v>8</v>
      </c>
      <c r="B1238">
        <v>140470</v>
      </c>
      <c r="C1238">
        <v>1237</v>
      </c>
      <c r="D1238" t="s">
        <v>182</v>
      </c>
      <c r="E1238" s="2" t="s">
        <v>184</v>
      </c>
      <c r="F1238" s="2" t="s">
        <v>184</v>
      </c>
      <c r="G1238" s="2" t="s">
        <v>184</v>
      </c>
      <c r="H1238" s="3" t="s">
        <v>183</v>
      </c>
      <c r="I1238" s="2" t="s">
        <v>13</v>
      </c>
      <c r="J1238" s="2" t="s">
        <v>14</v>
      </c>
      <c r="K1238" s="8" t="s">
        <v>183</v>
      </c>
      <c r="L1238" s="2"/>
      <c r="M1238" s="2" t="s">
        <v>60</v>
      </c>
      <c r="N1238" t="s">
        <v>186</v>
      </c>
      <c r="O1238" s="3" t="s">
        <v>188</v>
      </c>
      <c r="P1238" s="130">
        <v>-1.0784720389154945</v>
      </c>
      <c r="Q1238" s="130" t="s">
        <v>201</v>
      </c>
      <c r="R1238" s="6" t="s">
        <v>183</v>
      </c>
      <c r="S1238" s="2" t="s">
        <v>184</v>
      </c>
      <c r="T1238" s="2" t="s">
        <v>184</v>
      </c>
      <c r="U1238">
        <v>8</v>
      </c>
      <c r="V1238">
        <v>0</v>
      </c>
      <c r="W1238">
        <v>0</v>
      </c>
      <c r="X1238" t="s">
        <v>183</v>
      </c>
      <c r="Y1238" s="2" t="s">
        <v>184</v>
      </c>
      <c r="Z1238" s="2" t="s">
        <v>184</v>
      </c>
      <c r="AA1238" s="2" t="s">
        <v>184</v>
      </c>
      <c r="AB1238">
        <v>1</v>
      </c>
      <c r="AC1238">
        <v>0</v>
      </c>
      <c r="AD1238">
        <v>0</v>
      </c>
      <c r="AE1238" s="2" t="s">
        <v>184</v>
      </c>
      <c r="AF1238" s="2" t="s">
        <v>184</v>
      </c>
      <c r="AG1238" s="2" t="s">
        <v>184</v>
      </c>
      <c r="AH1238" t="s">
        <v>90</v>
      </c>
      <c r="AI1238" s="8" t="s">
        <v>183</v>
      </c>
      <c r="AJ1238" s="1" t="s">
        <v>184</v>
      </c>
    </row>
    <row r="1239" spans="1:36" hidden="1" x14ac:dyDescent="0.3">
      <c r="A1239" s="3" t="s">
        <v>7</v>
      </c>
      <c r="B1239">
        <v>140478</v>
      </c>
      <c r="C1239">
        <v>1238</v>
      </c>
      <c r="D1239" t="s">
        <v>181</v>
      </c>
      <c r="E1239" s="2" t="s">
        <v>184</v>
      </c>
      <c r="F1239" s="2" t="s">
        <v>184</v>
      </c>
      <c r="G1239" s="2" t="s">
        <v>184</v>
      </c>
      <c r="H1239" s="3" t="s">
        <v>183</v>
      </c>
      <c r="I1239" s="2" t="s">
        <v>13</v>
      </c>
      <c r="J1239" s="2" t="s">
        <v>15</v>
      </c>
      <c r="K1239" s="8" t="s">
        <v>184</v>
      </c>
      <c r="L1239" s="2"/>
      <c r="M1239" s="2" t="s">
        <v>60</v>
      </c>
      <c r="N1239" t="s">
        <v>186</v>
      </c>
      <c r="O1239" s="2" t="s">
        <v>188</v>
      </c>
      <c r="P1239" s="128">
        <v>-1.0256410256410255</v>
      </c>
      <c r="Q1239" s="128" t="s">
        <v>201</v>
      </c>
      <c r="R1239" s="7" t="s">
        <v>184</v>
      </c>
      <c r="S1239" s="2" t="s">
        <v>184</v>
      </c>
      <c r="T1239" s="2" t="s">
        <v>184</v>
      </c>
      <c r="U1239">
        <v>0</v>
      </c>
      <c r="V1239">
        <v>0</v>
      </c>
      <c r="W1239">
        <v>2</v>
      </c>
      <c r="X1239" t="s">
        <v>184</v>
      </c>
      <c r="Y1239" s="2" t="s">
        <v>184</v>
      </c>
      <c r="Z1239" s="2" t="s">
        <v>184</v>
      </c>
      <c r="AA1239" s="2" t="s">
        <v>184</v>
      </c>
      <c r="AB1239">
        <v>1</v>
      </c>
      <c r="AC1239">
        <v>0</v>
      </c>
      <c r="AD1239">
        <v>0</v>
      </c>
      <c r="AE1239" s="2" t="s">
        <v>184</v>
      </c>
      <c r="AF1239" s="2" t="s">
        <v>184</v>
      </c>
      <c r="AG1239" s="2" t="s">
        <v>183</v>
      </c>
      <c r="AH1239" t="s">
        <v>90</v>
      </c>
      <c r="AI1239" t="s">
        <v>183</v>
      </c>
      <c r="AJ1239" s="1" t="s">
        <v>184</v>
      </c>
    </row>
    <row r="1240" spans="1:36" x14ac:dyDescent="0.3">
      <c r="A1240" s="2" t="s">
        <v>8</v>
      </c>
      <c r="B1240">
        <v>140490</v>
      </c>
      <c r="C1240">
        <v>1239</v>
      </c>
      <c r="D1240" t="s">
        <v>182</v>
      </c>
      <c r="E1240" s="2" t="s">
        <v>183</v>
      </c>
      <c r="F1240" s="2" t="s">
        <v>184</v>
      </c>
      <c r="G1240" s="2" t="s">
        <v>184</v>
      </c>
      <c r="H1240" s="2" t="s">
        <v>185</v>
      </c>
      <c r="I1240" s="2" t="s">
        <v>13</v>
      </c>
      <c r="J1240" s="2" t="s">
        <v>12</v>
      </c>
      <c r="K1240" s="8" t="s">
        <v>183</v>
      </c>
      <c r="L1240" s="2" t="s">
        <v>162</v>
      </c>
      <c r="M1240" s="2" t="s">
        <v>60</v>
      </c>
      <c r="N1240" t="s">
        <v>186</v>
      </c>
      <c r="O1240" s="2" t="s">
        <v>188</v>
      </c>
      <c r="P1240" s="128">
        <v>-2.0066889632107023</v>
      </c>
      <c r="Q1240" s="128" t="s">
        <v>203</v>
      </c>
      <c r="R1240" s="6" t="s">
        <v>184</v>
      </c>
      <c r="S1240" s="2" t="s">
        <v>184</v>
      </c>
      <c r="T1240" s="2" t="s">
        <v>184</v>
      </c>
      <c r="U1240">
        <v>2</v>
      </c>
      <c r="V1240">
        <v>0</v>
      </c>
      <c r="W1240">
        <v>6</v>
      </c>
      <c r="X1240" t="s">
        <v>184</v>
      </c>
      <c r="Y1240" s="2" t="s">
        <v>184</v>
      </c>
      <c r="Z1240" s="2" t="s">
        <v>184</v>
      </c>
      <c r="AA1240" s="2" t="s">
        <v>184</v>
      </c>
      <c r="AB1240">
        <v>0</v>
      </c>
      <c r="AC1240">
        <v>0</v>
      </c>
      <c r="AD1240">
        <v>0</v>
      </c>
      <c r="AE1240" s="2" t="s">
        <v>184</v>
      </c>
      <c r="AF1240" s="2" t="s">
        <v>184</v>
      </c>
      <c r="AG1240" s="2" t="s">
        <v>184</v>
      </c>
      <c r="AH1240" t="s">
        <v>90</v>
      </c>
      <c r="AI1240" s="8" t="s">
        <v>183</v>
      </c>
      <c r="AJ1240" s="1" t="s">
        <v>184</v>
      </c>
    </row>
    <row r="1241" spans="1:36" x14ac:dyDescent="0.3">
      <c r="A1241" s="3" t="s">
        <v>7</v>
      </c>
      <c r="B1241">
        <v>140501</v>
      </c>
      <c r="C1241">
        <v>1240</v>
      </c>
      <c r="D1241" t="s">
        <v>181</v>
      </c>
      <c r="E1241" s="2" t="s">
        <v>183</v>
      </c>
      <c r="F1241" s="2" t="s">
        <v>184</v>
      </c>
      <c r="G1241" s="2" t="s">
        <v>184</v>
      </c>
      <c r="H1241" s="3" t="s">
        <v>183</v>
      </c>
      <c r="I1241" s="2" t="s">
        <v>15</v>
      </c>
      <c r="J1241" s="2" t="s">
        <v>16</v>
      </c>
      <c r="K1241" s="8" t="s">
        <v>184</v>
      </c>
      <c r="L1241" s="2"/>
      <c r="M1241" s="2" t="s">
        <v>60</v>
      </c>
      <c r="N1241" t="s">
        <v>187</v>
      </c>
      <c r="O1241" s="2" t="s">
        <v>189</v>
      </c>
      <c r="P1241" s="128">
        <v>-1.1506809409365668</v>
      </c>
      <c r="Q1241" s="128" t="s">
        <v>203</v>
      </c>
      <c r="R1241" s="6" t="s">
        <v>183</v>
      </c>
      <c r="S1241" s="2" t="s">
        <v>183</v>
      </c>
      <c r="T1241" s="2" t="s">
        <v>184</v>
      </c>
      <c r="U1241">
        <v>14</v>
      </c>
      <c r="V1241">
        <v>6</v>
      </c>
      <c r="W1241">
        <v>0</v>
      </c>
      <c r="X1241" t="s">
        <v>184</v>
      </c>
      <c r="Y1241" s="2" t="s">
        <v>183</v>
      </c>
      <c r="Z1241" s="2" t="s">
        <v>183</v>
      </c>
      <c r="AA1241" s="2" t="s">
        <v>183</v>
      </c>
      <c r="AB1241">
        <v>2</v>
      </c>
      <c r="AC1241">
        <v>1</v>
      </c>
      <c r="AD1241">
        <v>0</v>
      </c>
      <c r="AE1241" s="2" t="s">
        <v>183</v>
      </c>
      <c r="AF1241" s="2" t="s">
        <v>183</v>
      </c>
      <c r="AG1241" s="2" t="s">
        <v>184</v>
      </c>
      <c r="AH1241" t="s">
        <v>89</v>
      </c>
      <c r="AI1241" s="8" t="s">
        <v>183</v>
      </c>
      <c r="AJ1241" s="1" t="s">
        <v>184</v>
      </c>
    </row>
    <row r="1242" spans="1:36" x14ac:dyDescent="0.3">
      <c r="A1242" s="2" t="s">
        <v>8</v>
      </c>
      <c r="B1242">
        <v>140516</v>
      </c>
      <c r="C1242">
        <v>1241</v>
      </c>
      <c r="D1242" t="s">
        <v>181</v>
      </c>
      <c r="E1242" s="2" t="s">
        <v>184</v>
      </c>
      <c r="F1242" s="2" t="s">
        <v>184</v>
      </c>
      <c r="G1242" s="2" t="s">
        <v>184</v>
      </c>
      <c r="H1242" s="3" t="s">
        <v>183</v>
      </c>
      <c r="I1242" s="2" t="s">
        <v>13</v>
      </c>
      <c r="J1242" s="2" t="s">
        <v>12</v>
      </c>
      <c r="K1242" s="8" t="s">
        <v>183</v>
      </c>
      <c r="L1242" s="2" t="s">
        <v>60</v>
      </c>
      <c r="M1242" s="2"/>
      <c r="N1242" t="s">
        <v>186</v>
      </c>
      <c r="O1242" s="2" t="s">
        <v>188</v>
      </c>
      <c r="P1242" s="128">
        <v>0.1761781916567042</v>
      </c>
      <c r="Q1242" s="128" t="s">
        <v>203</v>
      </c>
      <c r="R1242" s="7" t="s">
        <v>184</v>
      </c>
      <c r="S1242" s="2" t="s">
        <v>184</v>
      </c>
      <c r="T1242" s="2" t="s">
        <v>184</v>
      </c>
      <c r="U1242">
        <v>17</v>
      </c>
      <c r="V1242">
        <v>0</v>
      </c>
      <c r="W1242">
        <v>31</v>
      </c>
      <c r="X1242" t="s">
        <v>184</v>
      </c>
      <c r="Y1242" s="2" t="s">
        <v>184</v>
      </c>
      <c r="Z1242" s="2" t="s">
        <v>184</v>
      </c>
      <c r="AA1242" s="2" t="s">
        <v>184</v>
      </c>
      <c r="AB1242">
        <v>4</v>
      </c>
      <c r="AC1242">
        <v>0</v>
      </c>
      <c r="AD1242">
        <v>0</v>
      </c>
      <c r="AE1242" s="2" t="s">
        <v>184</v>
      </c>
      <c r="AF1242" s="2" t="s">
        <v>184</v>
      </c>
      <c r="AG1242" s="2" t="s">
        <v>183</v>
      </c>
      <c r="AH1242" t="s">
        <v>90</v>
      </c>
      <c r="AI1242" s="8" t="s">
        <v>183</v>
      </c>
      <c r="AJ1242" s="1" t="s">
        <v>184</v>
      </c>
    </row>
    <row r="1243" spans="1:36" x14ac:dyDescent="0.3">
      <c r="A1243" s="3" t="s">
        <v>7</v>
      </c>
      <c r="B1243">
        <v>140592</v>
      </c>
      <c r="C1243">
        <v>1242</v>
      </c>
      <c r="D1243" t="s">
        <v>181</v>
      </c>
      <c r="E1243" s="2" t="s">
        <v>184</v>
      </c>
      <c r="F1243" s="2" t="s">
        <v>184</v>
      </c>
      <c r="G1243" s="2" t="s">
        <v>184</v>
      </c>
      <c r="H1243" s="3" t="s">
        <v>183</v>
      </c>
      <c r="I1243" s="2" t="s">
        <v>12</v>
      </c>
      <c r="J1243" s="2" t="s">
        <v>12</v>
      </c>
      <c r="K1243" s="8" t="s">
        <v>183</v>
      </c>
      <c r="L1243" s="2"/>
      <c r="M1243" s="2" t="s">
        <v>60</v>
      </c>
      <c r="N1243" t="s">
        <v>187</v>
      </c>
      <c r="O1243" s="2" t="s">
        <v>189</v>
      </c>
      <c r="P1243" s="128">
        <v>-1.1663742828694703</v>
      </c>
      <c r="Q1243" s="128" t="s">
        <v>203</v>
      </c>
      <c r="R1243" s="7" t="s">
        <v>183</v>
      </c>
      <c r="S1243" s="2" t="s">
        <v>184</v>
      </c>
      <c r="T1243" s="2" t="s">
        <v>184</v>
      </c>
      <c r="U1243">
        <v>29</v>
      </c>
      <c r="V1243">
        <v>8</v>
      </c>
      <c r="W1243">
        <v>28</v>
      </c>
      <c r="X1243" t="s">
        <v>184</v>
      </c>
      <c r="Y1243" s="2" t="s">
        <v>184</v>
      </c>
      <c r="Z1243" s="2" t="s">
        <v>184</v>
      </c>
      <c r="AA1243" s="2" t="s">
        <v>184</v>
      </c>
      <c r="AB1243">
        <v>3</v>
      </c>
      <c r="AC1243">
        <v>0</v>
      </c>
      <c r="AD1243">
        <v>0</v>
      </c>
      <c r="AE1243" s="2" t="s">
        <v>184</v>
      </c>
      <c r="AF1243" s="2" t="s">
        <v>184</v>
      </c>
      <c r="AG1243" s="2" t="s">
        <v>184</v>
      </c>
      <c r="AH1243" t="s">
        <v>90</v>
      </c>
      <c r="AI1243" s="8" t="s">
        <v>183</v>
      </c>
      <c r="AJ1243" s="1" t="s">
        <v>184</v>
      </c>
    </row>
    <row r="1244" spans="1:36" x14ac:dyDescent="0.3">
      <c r="A1244" s="3" t="s">
        <v>7</v>
      </c>
      <c r="B1244">
        <v>140593</v>
      </c>
      <c r="C1244">
        <v>1243</v>
      </c>
      <c r="D1244" t="s">
        <v>182</v>
      </c>
      <c r="E1244" s="2" t="s">
        <v>184</v>
      </c>
      <c r="F1244" s="2" t="s">
        <v>184</v>
      </c>
      <c r="G1244" s="2" t="s">
        <v>184</v>
      </c>
      <c r="H1244" s="3" t="s">
        <v>183</v>
      </c>
      <c r="I1244" s="2" t="s">
        <v>14</v>
      </c>
      <c r="J1244" s="2" t="s">
        <v>12</v>
      </c>
      <c r="K1244" s="8" t="s">
        <v>184</v>
      </c>
      <c r="L1244" s="2"/>
      <c r="M1244" s="2" t="s">
        <v>60</v>
      </c>
      <c r="N1244" t="s">
        <v>187</v>
      </c>
      <c r="O1244" s="2" t="s">
        <v>188</v>
      </c>
      <c r="P1244" s="128">
        <v>-1.1663742828694703</v>
      </c>
      <c r="Q1244" s="128" t="s">
        <v>203</v>
      </c>
      <c r="R1244" s="7" t="s">
        <v>183</v>
      </c>
      <c r="S1244" s="2" t="s">
        <v>184</v>
      </c>
      <c r="T1244" s="2" t="s">
        <v>184</v>
      </c>
      <c r="U1244">
        <v>37</v>
      </c>
      <c r="V1244">
        <v>12</v>
      </c>
      <c r="W1244">
        <v>10</v>
      </c>
      <c r="X1244" t="s">
        <v>184</v>
      </c>
      <c r="Y1244" s="2" t="s">
        <v>184</v>
      </c>
      <c r="Z1244" s="2" t="s">
        <v>184</v>
      </c>
      <c r="AA1244" s="2" t="s">
        <v>184</v>
      </c>
      <c r="AB1244">
        <v>4</v>
      </c>
      <c r="AC1244">
        <v>0</v>
      </c>
      <c r="AD1244">
        <v>0</v>
      </c>
      <c r="AE1244" s="2" t="s">
        <v>184</v>
      </c>
      <c r="AF1244" s="2" t="s">
        <v>185</v>
      </c>
      <c r="AG1244" s="2" t="s">
        <v>185</v>
      </c>
      <c r="AH1244" t="s">
        <v>90</v>
      </c>
      <c r="AI1244" s="8" t="s">
        <v>184</v>
      </c>
      <c r="AJ1244" s="1" t="s">
        <v>184</v>
      </c>
    </row>
    <row r="1245" spans="1:36" x14ac:dyDescent="0.3">
      <c r="A1245" s="3" t="s">
        <v>7</v>
      </c>
      <c r="B1245">
        <v>140633</v>
      </c>
      <c r="C1245">
        <v>1244</v>
      </c>
      <c r="D1245" t="s">
        <v>182</v>
      </c>
      <c r="E1245" s="2" t="s">
        <v>183</v>
      </c>
      <c r="F1245" s="2" t="s">
        <v>184</v>
      </c>
      <c r="G1245" s="2" t="s">
        <v>183</v>
      </c>
      <c r="H1245" s="3" t="s">
        <v>183</v>
      </c>
      <c r="I1245" s="2" t="s">
        <v>14</v>
      </c>
      <c r="J1245" s="2" t="s">
        <v>13</v>
      </c>
      <c r="K1245" s="8" t="s">
        <v>184</v>
      </c>
      <c r="L1245" s="2"/>
      <c r="M1245" s="2" t="s">
        <v>61</v>
      </c>
      <c r="N1245" t="s">
        <v>187</v>
      </c>
      <c r="O1245" s="2" t="s">
        <v>188</v>
      </c>
      <c r="P1245" s="128">
        <v>0.36034327438243802</v>
      </c>
      <c r="Q1245" s="128" t="s">
        <v>203</v>
      </c>
      <c r="R1245" s="6" t="s">
        <v>184</v>
      </c>
      <c r="S1245" s="2" t="s">
        <v>183</v>
      </c>
      <c r="T1245" s="2" t="s">
        <v>183</v>
      </c>
      <c r="U1245">
        <v>54</v>
      </c>
      <c r="V1245">
        <v>0</v>
      </c>
      <c r="W1245">
        <v>21</v>
      </c>
      <c r="X1245" t="s">
        <v>183</v>
      </c>
      <c r="Y1245" s="2" t="s">
        <v>183</v>
      </c>
      <c r="Z1245" s="2" t="s">
        <v>184</v>
      </c>
      <c r="AA1245" s="2" t="s">
        <v>184</v>
      </c>
      <c r="AB1245">
        <v>11</v>
      </c>
      <c r="AC1245">
        <v>4</v>
      </c>
      <c r="AD1245">
        <v>0</v>
      </c>
      <c r="AE1245" s="2" t="s">
        <v>183</v>
      </c>
      <c r="AF1245" s="2" t="s">
        <v>183</v>
      </c>
      <c r="AG1245" s="2" t="s">
        <v>184</v>
      </c>
      <c r="AH1245" t="s">
        <v>89</v>
      </c>
      <c r="AI1245" s="8" t="s">
        <v>183</v>
      </c>
      <c r="AJ1245" s="9" t="s">
        <v>184</v>
      </c>
    </row>
    <row r="1246" spans="1:36" x14ac:dyDescent="0.3">
      <c r="A1246" s="3" t="s">
        <v>7</v>
      </c>
      <c r="B1246">
        <v>140639</v>
      </c>
      <c r="C1246">
        <v>1245</v>
      </c>
      <c r="D1246" t="s">
        <v>181</v>
      </c>
      <c r="E1246" s="2" t="s">
        <v>184</v>
      </c>
      <c r="F1246" s="2" t="s">
        <v>184</v>
      </c>
      <c r="G1246" s="2" t="s">
        <v>184</v>
      </c>
      <c r="H1246" s="3" t="s">
        <v>183</v>
      </c>
      <c r="I1246" s="2" t="s">
        <v>15</v>
      </c>
      <c r="J1246" s="2" t="s">
        <v>14</v>
      </c>
      <c r="K1246" s="8" t="s">
        <v>183</v>
      </c>
      <c r="L1246" s="2" t="s">
        <v>60</v>
      </c>
      <c r="M1246" s="2"/>
      <c r="N1246" t="s">
        <v>186</v>
      </c>
      <c r="O1246" s="2" t="s">
        <v>188</v>
      </c>
      <c r="P1246" s="128">
        <v>-0.72938628981708353</v>
      </c>
      <c r="Q1246" s="128" t="s">
        <v>203</v>
      </c>
      <c r="R1246" s="7" t="s">
        <v>185</v>
      </c>
      <c r="S1246" s="2" t="s">
        <v>183</v>
      </c>
      <c r="T1246" s="2" t="s">
        <v>184</v>
      </c>
      <c r="U1246">
        <v>44</v>
      </c>
      <c r="V1246">
        <v>21</v>
      </c>
      <c r="W1246">
        <v>26</v>
      </c>
      <c r="X1246" t="s">
        <v>184</v>
      </c>
      <c r="Y1246" s="2" t="s">
        <v>184</v>
      </c>
      <c r="Z1246" s="2" t="s">
        <v>183</v>
      </c>
      <c r="AA1246" s="2" t="s">
        <v>183</v>
      </c>
      <c r="AB1246">
        <v>16</v>
      </c>
      <c r="AC1246">
        <v>2</v>
      </c>
      <c r="AD1246">
        <v>0</v>
      </c>
      <c r="AE1246" s="2" t="s">
        <v>183</v>
      </c>
      <c r="AF1246" s="2" t="s">
        <v>183</v>
      </c>
      <c r="AG1246" s="2" t="s">
        <v>185</v>
      </c>
      <c r="AH1246" t="s">
        <v>90</v>
      </c>
      <c r="AI1246" s="8" t="s">
        <v>183</v>
      </c>
      <c r="AJ1246" s="1" t="s">
        <v>184</v>
      </c>
    </row>
    <row r="1247" spans="1:36" x14ac:dyDescent="0.3">
      <c r="A1247" s="3" t="s">
        <v>7</v>
      </c>
      <c r="B1247">
        <v>140650</v>
      </c>
      <c r="C1247">
        <v>1246</v>
      </c>
      <c r="D1247" t="s">
        <v>181</v>
      </c>
      <c r="E1247" s="2" t="s">
        <v>183</v>
      </c>
      <c r="F1247" s="2" t="s">
        <v>184</v>
      </c>
      <c r="G1247" s="2" t="s">
        <v>184</v>
      </c>
      <c r="H1247" s="3" t="s">
        <v>183</v>
      </c>
      <c r="I1247" s="2" t="s">
        <v>14</v>
      </c>
      <c r="J1247" s="2" t="s">
        <v>16</v>
      </c>
      <c r="K1247" s="8" t="s">
        <v>183</v>
      </c>
      <c r="L1247" s="2" t="s">
        <v>60</v>
      </c>
      <c r="M1247" s="2"/>
      <c r="N1247" t="s">
        <v>187</v>
      </c>
      <c r="O1247" s="2" t="s">
        <v>189</v>
      </c>
      <c r="P1247" s="128">
        <v>0.16359403510979675</v>
      </c>
      <c r="Q1247" s="128" t="s">
        <v>203</v>
      </c>
      <c r="R1247" s="7" t="s">
        <v>183</v>
      </c>
      <c r="S1247" s="2" t="s">
        <v>183</v>
      </c>
      <c r="T1247" s="2" t="s">
        <v>183</v>
      </c>
      <c r="U1247">
        <v>37</v>
      </c>
      <c r="V1247">
        <v>22</v>
      </c>
      <c r="W1247">
        <v>18</v>
      </c>
      <c r="X1247" t="s">
        <v>183</v>
      </c>
      <c r="Y1247" s="2" t="s">
        <v>183</v>
      </c>
      <c r="Z1247" s="2" t="s">
        <v>183</v>
      </c>
      <c r="AA1247" s="2" t="s">
        <v>184</v>
      </c>
      <c r="AB1247">
        <v>6</v>
      </c>
      <c r="AC1247">
        <v>0</v>
      </c>
      <c r="AD1247">
        <v>0</v>
      </c>
      <c r="AE1247" s="2" t="s">
        <v>183</v>
      </c>
      <c r="AF1247" s="2" t="s">
        <v>184</v>
      </c>
      <c r="AG1247" s="2" t="s">
        <v>183</v>
      </c>
      <c r="AH1247" t="s">
        <v>89</v>
      </c>
      <c r="AI1247" s="8" t="s">
        <v>183</v>
      </c>
      <c r="AJ1247" s="1" t="s">
        <v>184</v>
      </c>
    </row>
    <row r="1248" spans="1:36" x14ac:dyDescent="0.3">
      <c r="A1248" s="3" t="s">
        <v>7</v>
      </c>
      <c r="B1248">
        <v>140704</v>
      </c>
      <c r="C1248">
        <v>1247</v>
      </c>
      <c r="D1248" t="s">
        <v>181</v>
      </c>
      <c r="E1248" s="2" t="s">
        <v>184</v>
      </c>
      <c r="F1248" s="2" t="s">
        <v>184</v>
      </c>
      <c r="G1248" s="2" t="s">
        <v>184</v>
      </c>
      <c r="H1248" s="3" t="s">
        <v>183</v>
      </c>
      <c r="I1248" s="2" t="s">
        <v>14</v>
      </c>
      <c r="J1248" s="2" t="s">
        <v>16</v>
      </c>
      <c r="K1248" s="8" t="s">
        <v>183</v>
      </c>
      <c r="L1248" s="2" t="s">
        <v>60</v>
      </c>
      <c r="M1248" s="2"/>
      <c r="N1248" t="s">
        <v>186</v>
      </c>
      <c r="O1248" s="2" t="s">
        <v>189</v>
      </c>
      <c r="P1248" s="128">
        <v>0.49045599151643693</v>
      </c>
      <c r="Q1248" s="128" t="s">
        <v>203</v>
      </c>
      <c r="R1248" s="7" t="s">
        <v>185</v>
      </c>
      <c r="S1248" s="2" t="s">
        <v>184</v>
      </c>
      <c r="T1248" s="2" t="s">
        <v>184</v>
      </c>
      <c r="U1248">
        <v>22</v>
      </c>
      <c r="V1248">
        <v>3</v>
      </c>
      <c r="W1248">
        <v>18</v>
      </c>
      <c r="X1248" t="s">
        <v>184</v>
      </c>
      <c r="Y1248" s="2" t="s">
        <v>184</v>
      </c>
      <c r="Z1248" s="2" t="s">
        <v>184</v>
      </c>
      <c r="AA1248" s="2" t="s">
        <v>184</v>
      </c>
      <c r="AB1248">
        <v>9</v>
      </c>
      <c r="AC1248">
        <v>3</v>
      </c>
      <c r="AD1248">
        <v>0</v>
      </c>
      <c r="AE1248" s="2" t="s">
        <v>184</v>
      </c>
      <c r="AF1248" s="2" t="s">
        <v>184</v>
      </c>
      <c r="AG1248" s="2" t="s">
        <v>184</v>
      </c>
      <c r="AH1248" t="s">
        <v>90</v>
      </c>
      <c r="AI1248" s="8" t="s">
        <v>183</v>
      </c>
      <c r="AJ1248" s="1" t="s">
        <v>184</v>
      </c>
    </row>
    <row r="1249" spans="1:36" x14ac:dyDescent="0.3">
      <c r="A1249" s="3" t="s">
        <v>7</v>
      </c>
      <c r="B1249">
        <v>140722</v>
      </c>
      <c r="C1249">
        <v>1248</v>
      </c>
      <c r="D1249" t="s">
        <v>182</v>
      </c>
      <c r="E1249" s="2" t="s">
        <v>183</v>
      </c>
      <c r="F1249" s="2" t="s">
        <v>184</v>
      </c>
      <c r="G1249" s="2" t="s">
        <v>184</v>
      </c>
      <c r="H1249" s="3" t="s">
        <v>183</v>
      </c>
      <c r="I1249" s="2" t="s">
        <v>15</v>
      </c>
      <c r="J1249" s="2" t="s">
        <v>16</v>
      </c>
      <c r="K1249" s="8" t="s">
        <v>183</v>
      </c>
      <c r="L1249" s="2"/>
      <c r="M1249" s="2" t="s">
        <v>60</v>
      </c>
      <c r="N1249" t="s">
        <v>186</v>
      </c>
      <c r="O1249" s="2" t="s">
        <v>188</v>
      </c>
      <c r="P1249" s="128">
        <v>0.22922212363206151</v>
      </c>
      <c r="Q1249" s="128" t="s">
        <v>203</v>
      </c>
      <c r="R1249" s="6" t="s">
        <v>184</v>
      </c>
      <c r="S1249" s="2" t="s">
        <v>184</v>
      </c>
      <c r="T1249" s="2" t="s">
        <v>184</v>
      </c>
      <c r="U1249">
        <v>23</v>
      </c>
      <c r="V1249">
        <v>15</v>
      </c>
      <c r="W1249">
        <v>0</v>
      </c>
      <c r="X1249" t="s">
        <v>184</v>
      </c>
      <c r="Y1249" s="2" t="s">
        <v>184</v>
      </c>
      <c r="Z1249" s="2" t="s">
        <v>183</v>
      </c>
      <c r="AA1249" s="2" t="s">
        <v>184</v>
      </c>
      <c r="AB1249">
        <v>1</v>
      </c>
      <c r="AC1249">
        <v>0</v>
      </c>
      <c r="AD1249">
        <v>0</v>
      </c>
      <c r="AE1249" s="2" t="s">
        <v>184</v>
      </c>
      <c r="AF1249" s="2" t="s">
        <v>184</v>
      </c>
      <c r="AG1249" s="2" t="s">
        <v>183</v>
      </c>
      <c r="AH1249" t="s">
        <v>90</v>
      </c>
      <c r="AI1249" s="8" t="s">
        <v>183</v>
      </c>
      <c r="AJ1249" s="1" t="s">
        <v>184</v>
      </c>
    </row>
    <row r="1250" spans="1:36" x14ac:dyDescent="0.3">
      <c r="A1250" s="3" t="s">
        <v>7</v>
      </c>
      <c r="B1250">
        <v>140732</v>
      </c>
      <c r="C1250">
        <v>1249</v>
      </c>
      <c r="D1250" t="s">
        <v>182</v>
      </c>
      <c r="E1250" s="2" t="s">
        <v>184</v>
      </c>
      <c r="F1250" s="2" t="s">
        <v>184</v>
      </c>
      <c r="G1250" s="2" t="s">
        <v>184</v>
      </c>
      <c r="H1250" s="3" t="s">
        <v>183</v>
      </c>
      <c r="I1250" s="2" t="s">
        <v>16</v>
      </c>
      <c r="J1250" s="2" t="s">
        <v>16</v>
      </c>
      <c r="K1250" s="8" t="s">
        <v>184</v>
      </c>
      <c r="L1250" s="2"/>
      <c r="M1250" s="2" t="s">
        <v>60</v>
      </c>
      <c r="N1250" t="s">
        <v>186</v>
      </c>
      <c r="O1250" s="2" t="s">
        <v>188</v>
      </c>
      <c r="P1250" s="128">
        <v>-1.6844085331965286</v>
      </c>
      <c r="Q1250" s="128" t="s">
        <v>203</v>
      </c>
      <c r="R1250" s="7" t="s">
        <v>183</v>
      </c>
      <c r="S1250" s="2" t="s">
        <v>184</v>
      </c>
      <c r="T1250" s="2" t="s">
        <v>184</v>
      </c>
      <c r="U1250">
        <v>6</v>
      </c>
      <c r="V1250">
        <v>34</v>
      </c>
      <c r="W1250">
        <v>4</v>
      </c>
      <c r="X1250" t="s">
        <v>184</v>
      </c>
      <c r="Y1250" s="2" t="s">
        <v>184</v>
      </c>
      <c r="Z1250" s="2" t="s">
        <v>183</v>
      </c>
      <c r="AA1250" s="2" t="s">
        <v>184</v>
      </c>
      <c r="AB1250">
        <v>1</v>
      </c>
      <c r="AC1250">
        <v>0</v>
      </c>
      <c r="AD1250">
        <v>0</v>
      </c>
      <c r="AE1250" s="2" t="s">
        <v>184</v>
      </c>
      <c r="AF1250" s="2" t="s">
        <v>185</v>
      </c>
      <c r="AG1250" s="2" t="s">
        <v>185</v>
      </c>
      <c r="AH1250" t="s">
        <v>90</v>
      </c>
      <c r="AI1250" s="8" t="s">
        <v>183</v>
      </c>
      <c r="AJ1250" s="1" t="s">
        <v>184</v>
      </c>
    </row>
    <row r="1251" spans="1:36" x14ac:dyDescent="0.3">
      <c r="A1251" s="3" t="s">
        <v>7</v>
      </c>
      <c r="B1251">
        <v>140733</v>
      </c>
      <c r="C1251">
        <v>1250</v>
      </c>
      <c r="D1251" t="s">
        <v>181</v>
      </c>
      <c r="E1251" s="2" t="s">
        <v>184</v>
      </c>
      <c r="F1251" s="2" t="s">
        <v>184</v>
      </c>
      <c r="G1251" s="2" t="s">
        <v>184</v>
      </c>
      <c r="H1251" s="3" t="s">
        <v>183</v>
      </c>
      <c r="I1251" s="2" t="s">
        <v>13</v>
      </c>
      <c r="J1251" s="2" t="s">
        <v>16</v>
      </c>
      <c r="K1251" s="8" t="s">
        <v>183</v>
      </c>
      <c r="L1251" s="2"/>
      <c r="M1251" s="2" t="s">
        <v>60</v>
      </c>
      <c r="N1251" t="s">
        <v>186</v>
      </c>
      <c r="O1251" s="2" t="s">
        <v>189</v>
      </c>
      <c r="P1251" s="128">
        <v>-1.6758582360737035</v>
      </c>
      <c r="Q1251" s="128" t="s">
        <v>203</v>
      </c>
      <c r="R1251" s="6" t="s">
        <v>185</v>
      </c>
      <c r="S1251" s="2" t="s">
        <v>184</v>
      </c>
      <c r="T1251" s="2" t="s">
        <v>184</v>
      </c>
      <c r="U1251">
        <v>27</v>
      </c>
      <c r="V1251">
        <v>37</v>
      </c>
      <c r="W1251">
        <v>0</v>
      </c>
      <c r="X1251" t="s">
        <v>184</v>
      </c>
      <c r="Y1251" s="2" t="s">
        <v>184</v>
      </c>
      <c r="Z1251" s="2" t="s">
        <v>184</v>
      </c>
      <c r="AA1251" s="2" t="s">
        <v>184</v>
      </c>
      <c r="AB1251">
        <v>1</v>
      </c>
      <c r="AC1251">
        <v>0</v>
      </c>
      <c r="AD1251">
        <v>0</v>
      </c>
      <c r="AE1251" s="2" t="s">
        <v>184</v>
      </c>
      <c r="AF1251" s="2" t="s">
        <v>185</v>
      </c>
      <c r="AG1251" s="2" t="s">
        <v>185</v>
      </c>
      <c r="AH1251" t="s">
        <v>90</v>
      </c>
      <c r="AI1251" s="8" t="s">
        <v>184</v>
      </c>
      <c r="AJ1251" s="1" t="s">
        <v>184</v>
      </c>
    </row>
    <row r="1252" spans="1:36" hidden="1" x14ac:dyDescent="0.3">
      <c r="A1252" s="3" t="s">
        <v>7</v>
      </c>
      <c r="B1252">
        <v>140747</v>
      </c>
      <c r="C1252">
        <v>1251</v>
      </c>
      <c r="D1252" t="s">
        <v>181</v>
      </c>
      <c r="E1252" s="2" t="s">
        <v>183</v>
      </c>
      <c r="F1252" s="2" t="s">
        <v>184</v>
      </c>
      <c r="G1252" s="2" t="s">
        <v>184</v>
      </c>
      <c r="H1252" s="3" t="s">
        <v>185</v>
      </c>
      <c r="I1252" s="2" t="s">
        <v>15</v>
      </c>
      <c r="J1252" s="2" t="s">
        <v>16</v>
      </c>
      <c r="K1252" s="8" t="s">
        <v>183</v>
      </c>
      <c r="L1252" s="2"/>
      <c r="M1252" s="2" t="s">
        <v>60</v>
      </c>
      <c r="N1252" t="s">
        <v>186</v>
      </c>
      <c r="O1252" s="3" t="s">
        <v>189</v>
      </c>
      <c r="P1252" s="130">
        <v>0.28284439931827243</v>
      </c>
      <c r="Q1252" s="130" t="s">
        <v>201</v>
      </c>
      <c r="R1252" s="6" t="s">
        <v>184</v>
      </c>
      <c r="S1252" s="2" t="s">
        <v>184</v>
      </c>
      <c r="T1252" s="2" t="s">
        <v>184</v>
      </c>
      <c r="U1252">
        <v>6</v>
      </c>
      <c r="V1252">
        <v>8</v>
      </c>
      <c r="W1252">
        <v>3</v>
      </c>
      <c r="X1252" t="s">
        <v>183</v>
      </c>
      <c r="Y1252" s="2" t="s">
        <v>184</v>
      </c>
      <c r="Z1252" s="2" t="s">
        <v>184</v>
      </c>
      <c r="AA1252" s="2" t="s">
        <v>184</v>
      </c>
      <c r="AB1252">
        <v>0</v>
      </c>
      <c r="AC1252">
        <v>0</v>
      </c>
      <c r="AD1252">
        <v>0</v>
      </c>
      <c r="AE1252" s="2" t="s">
        <v>184</v>
      </c>
      <c r="AF1252" s="2" t="s">
        <v>184</v>
      </c>
      <c r="AG1252" s="2" t="s">
        <v>183</v>
      </c>
      <c r="AH1252" t="s">
        <v>90</v>
      </c>
      <c r="AI1252" s="8" t="s">
        <v>183</v>
      </c>
      <c r="AJ1252" s="1" t="s">
        <v>184</v>
      </c>
    </row>
    <row r="1253" spans="1:36" hidden="1" x14ac:dyDescent="0.3">
      <c r="A1253" s="3" t="s">
        <v>7</v>
      </c>
      <c r="B1253">
        <v>140755</v>
      </c>
      <c r="C1253">
        <v>1252</v>
      </c>
      <c r="D1253" t="s">
        <v>182</v>
      </c>
      <c r="E1253" s="2" t="s">
        <v>184</v>
      </c>
      <c r="F1253" s="2" t="s">
        <v>184</v>
      </c>
      <c r="G1253" s="2" t="s">
        <v>184</v>
      </c>
      <c r="H1253" s="3" t="s">
        <v>183</v>
      </c>
      <c r="I1253" s="2" t="s">
        <v>13</v>
      </c>
      <c r="J1253" s="2" t="s">
        <v>16</v>
      </c>
      <c r="K1253" s="8" t="s">
        <v>183</v>
      </c>
      <c r="L1253" s="2"/>
      <c r="M1253" s="2" t="s">
        <v>60</v>
      </c>
      <c r="N1253" t="s">
        <v>187</v>
      </c>
      <c r="O1253" s="3" t="s">
        <v>188</v>
      </c>
      <c r="P1253" s="130">
        <v>-0.36262102476701596</v>
      </c>
      <c r="Q1253" s="130" t="s">
        <v>201</v>
      </c>
      <c r="R1253" s="6" t="s">
        <v>184</v>
      </c>
      <c r="S1253" s="2" t="s">
        <v>183</v>
      </c>
      <c r="T1253" s="2" t="s">
        <v>183</v>
      </c>
      <c r="U1253">
        <v>3</v>
      </c>
      <c r="V1253">
        <v>20</v>
      </c>
      <c r="W1253">
        <v>0</v>
      </c>
      <c r="X1253" t="s">
        <v>184</v>
      </c>
      <c r="Y1253" s="2" t="s">
        <v>183</v>
      </c>
      <c r="Z1253" s="2" t="s">
        <v>183</v>
      </c>
      <c r="AA1253" s="2" t="s">
        <v>184</v>
      </c>
      <c r="AB1253">
        <v>2</v>
      </c>
      <c r="AC1253">
        <v>0</v>
      </c>
      <c r="AD1253">
        <v>0</v>
      </c>
      <c r="AE1253" s="2" t="s">
        <v>184</v>
      </c>
      <c r="AF1253" s="2" t="s">
        <v>183</v>
      </c>
      <c r="AG1253" s="2" t="s">
        <v>184</v>
      </c>
      <c r="AH1253" t="s">
        <v>90</v>
      </c>
      <c r="AI1253" s="8" t="s">
        <v>183</v>
      </c>
      <c r="AJ1253" s="1" t="s">
        <v>184</v>
      </c>
    </row>
    <row r="1254" spans="1:36" hidden="1" x14ac:dyDescent="0.3">
      <c r="A1254" s="2" t="s">
        <v>8</v>
      </c>
      <c r="B1254">
        <v>140802</v>
      </c>
      <c r="C1254">
        <v>1253</v>
      </c>
      <c r="D1254" t="s">
        <v>181</v>
      </c>
      <c r="E1254" s="2" t="s">
        <v>183</v>
      </c>
      <c r="F1254" s="2" t="s">
        <v>184</v>
      </c>
      <c r="G1254" s="2" t="s">
        <v>184</v>
      </c>
      <c r="H1254" s="2" t="s">
        <v>183</v>
      </c>
      <c r="I1254" s="2" t="s">
        <v>13</v>
      </c>
      <c r="J1254" s="2" t="s">
        <v>12</v>
      </c>
      <c r="K1254" s="8" t="s">
        <v>183</v>
      </c>
      <c r="L1254" s="2" t="s">
        <v>61</v>
      </c>
      <c r="M1254" s="2"/>
      <c r="N1254" t="s">
        <v>186</v>
      </c>
      <c r="O1254" s="3" t="s">
        <v>188</v>
      </c>
      <c r="P1254" s="130">
        <v>-1.0434782608695652</v>
      </c>
      <c r="Q1254" s="130" t="s">
        <v>201</v>
      </c>
      <c r="R1254" s="7" t="s">
        <v>184</v>
      </c>
      <c r="S1254" s="2" t="s">
        <v>183</v>
      </c>
      <c r="T1254" s="2" t="s">
        <v>183</v>
      </c>
      <c r="U1254">
        <v>16</v>
      </c>
      <c r="V1254">
        <v>0</v>
      </c>
      <c r="W1254">
        <v>11</v>
      </c>
      <c r="X1254" t="s">
        <v>184</v>
      </c>
      <c r="Y1254" s="2" t="s">
        <v>184</v>
      </c>
      <c r="Z1254" s="2" t="s">
        <v>183</v>
      </c>
      <c r="AA1254" s="2" t="s">
        <v>184</v>
      </c>
      <c r="AB1254">
        <v>4</v>
      </c>
      <c r="AC1254">
        <v>0</v>
      </c>
      <c r="AD1254">
        <v>0</v>
      </c>
      <c r="AE1254" s="2" t="s">
        <v>184</v>
      </c>
      <c r="AF1254" s="2" t="s">
        <v>184</v>
      </c>
      <c r="AG1254" s="2" t="s">
        <v>184</v>
      </c>
      <c r="AH1254" t="s">
        <v>89</v>
      </c>
      <c r="AI1254" s="8" t="s">
        <v>183</v>
      </c>
      <c r="AJ1254" s="1" t="s">
        <v>184</v>
      </c>
    </row>
    <row r="1255" spans="1:36" x14ac:dyDescent="0.3">
      <c r="A1255" s="2" t="s">
        <v>8</v>
      </c>
      <c r="B1255">
        <v>140846</v>
      </c>
      <c r="C1255">
        <v>1254</v>
      </c>
      <c r="D1255" t="s">
        <v>182</v>
      </c>
      <c r="E1255" s="2" t="s">
        <v>184</v>
      </c>
      <c r="F1255" s="2" t="s">
        <v>184</v>
      </c>
      <c r="G1255" s="2" t="s">
        <v>184</v>
      </c>
      <c r="H1255" s="2" t="s">
        <v>183</v>
      </c>
      <c r="I1255" s="2" t="s">
        <v>13</v>
      </c>
      <c r="J1255" s="2" t="s">
        <v>15</v>
      </c>
      <c r="K1255" s="8" t="s">
        <v>183</v>
      </c>
      <c r="L1255" s="2"/>
      <c r="M1255" s="2" t="s">
        <v>61</v>
      </c>
      <c r="N1255" t="s">
        <v>186</v>
      </c>
      <c r="O1255" s="3" t="s">
        <v>188</v>
      </c>
      <c r="P1255" s="130">
        <v>-1.1304347826086956</v>
      </c>
      <c r="Q1255" s="130" t="s">
        <v>203</v>
      </c>
      <c r="R1255" s="6" t="s">
        <v>183</v>
      </c>
      <c r="S1255" s="2" t="s">
        <v>184</v>
      </c>
      <c r="T1255" s="2" t="s">
        <v>184</v>
      </c>
      <c r="U1255">
        <v>30</v>
      </c>
      <c r="V1255">
        <v>18</v>
      </c>
      <c r="W1255">
        <v>0</v>
      </c>
      <c r="X1255" t="s">
        <v>184</v>
      </c>
      <c r="Y1255" s="2" t="s">
        <v>184</v>
      </c>
      <c r="Z1255" s="2" t="s">
        <v>184</v>
      </c>
      <c r="AA1255" s="2" t="s">
        <v>184</v>
      </c>
      <c r="AB1255">
        <v>2</v>
      </c>
      <c r="AC1255">
        <v>0</v>
      </c>
      <c r="AD1255">
        <v>0</v>
      </c>
      <c r="AE1255" s="2" t="s">
        <v>184</v>
      </c>
      <c r="AF1255" s="2" t="s">
        <v>184</v>
      </c>
      <c r="AG1255" s="2" t="s">
        <v>183</v>
      </c>
      <c r="AH1255" t="s">
        <v>90</v>
      </c>
      <c r="AI1255" s="8" t="s">
        <v>183</v>
      </c>
      <c r="AJ1255" s="1" t="s">
        <v>184</v>
      </c>
    </row>
    <row r="1256" spans="1:36" x14ac:dyDescent="0.3">
      <c r="A1256" s="2" t="s">
        <v>8</v>
      </c>
      <c r="B1256">
        <v>140848</v>
      </c>
      <c r="C1256">
        <v>1255</v>
      </c>
      <c r="D1256" t="s">
        <v>181</v>
      </c>
      <c r="E1256" s="2" t="s">
        <v>184</v>
      </c>
      <c r="F1256" s="2" t="s">
        <v>184</v>
      </c>
      <c r="G1256" s="2" t="s">
        <v>184</v>
      </c>
      <c r="H1256" s="2" t="s">
        <v>183</v>
      </c>
      <c r="I1256" s="2" t="s">
        <v>16</v>
      </c>
      <c r="J1256" s="2" t="s">
        <v>15</v>
      </c>
      <c r="K1256" s="8" t="s">
        <v>183</v>
      </c>
      <c r="L1256" s="2"/>
      <c r="M1256" s="2" t="s">
        <v>61</v>
      </c>
      <c r="N1256" t="s">
        <v>186</v>
      </c>
      <c r="O1256" s="3" t="s">
        <v>189</v>
      </c>
      <c r="P1256" s="130">
        <v>-0.8381351492928234</v>
      </c>
      <c r="Q1256" s="130" t="s">
        <v>203</v>
      </c>
      <c r="R1256" s="6" t="s">
        <v>184</v>
      </c>
      <c r="S1256" s="2" t="s">
        <v>184</v>
      </c>
      <c r="T1256" s="2" t="s">
        <v>184</v>
      </c>
      <c r="U1256">
        <v>20</v>
      </c>
      <c r="V1256">
        <v>30</v>
      </c>
      <c r="W1256">
        <v>0</v>
      </c>
      <c r="X1256" t="s">
        <v>184</v>
      </c>
      <c r="Y1256" s="2" t="s">
        <v>184</v>
      </c>
      <c r="Z1256" s="2" t="s">
        <v>183</v>
      </c>
      <c r="AA1256" s="2" t="s">
        <v>184</v>
      </c>
      <c r="AB1256">
        <v>2</v>
      </c>
      <c r="AC1256">
        <v>0</v>
      </c>
      <c r="AD1256">
        <v>0</v>
      </c>
      <c r="AE1256" s="2" t="s">
        <v>184</v>
      </c>
      <c r="AF1256" s="2" t="s">
        <v>184</v>
      </c>
      <c r="AG1256" s="2" t="s">
        <v>185</v>
      </c>
      <c r="AH1256" t="s">
        <v>90</v>
      </c>
      <c r="AI1256" s="8" t="s">
        <v>183</v>
      </c>
      <c r="AJ1256" s="1" t="s">
        <v>184</v>
      </c>
    </row>
    <row r="1257" spans="1:36" x14ac:dyDescent="0.3">
      <c r="A1257" s="2" t="s">
        <v>8</v>
      </c>
      <c r="B1257">
        <v>140856</v>
      </c>
      <c r="C1257">
        <v>1256</v>
      </c>
      <c r="D1257" t="s">
        <v>181</v>
      </c>
      <c r="E1257" s="2" t="s">
        <v>184</v>
      </c>
      <c r="F1257" s="2" t="s">
        <v>184</v>
      </c>
      <c r="G1257" s="2" t="s">
        <v>184</v>
      </c>
      <c r="H1257" s="3" t="s">
        <v>183</v>
      </c>
      <c r="I1257" s="2" t="s">
        <v>16</v>
      </c>
      <c r="J1257" s="2" t="s">
        <v>12</v>
      </c>
      <c r="K1257" s="8" t="s">
        <v>183</v>
      </c>
      <c r="L1257" s="2" t="s">
        <v>60</v>
      </c>
      <c r="M1257" s="2"/>
      <c r="N1257" t="s">
        <v>186</v>
      </c>
      <c r="O1257" s="3" t="s">
        <v>189</v>
      </c>
      <c r="P1257" s="130">
        <v>-1.3695975192195877</v>
      </c>
      <c r="Q1257" s="130" t="s">
        <v>203</v>
      </c>
      <c r="R1257" s="7" t="s">
        <v>185</v>
      </c>
      <c r="S1257" s="2" t="s">
        <v>184</v>
      </c>
      <c r="T1257" s="2" t="s">
        <v>184</v>
      </c>
      <c r="U1257">
        <v>6</v>
      </c>
      <c r="V1257">
        <v>0</v>
      </c>
      <c r="W1257">
        <v>4</v>
      </c>
      <c r="X1257" t="s">
        <v>184</v>
      </c>
      <c r="Y1257" s="2" t="s">
        <v>184</v>
      </c>
      <c r="Z1257" s="2" t="s">
        <v>184</v>
      </c>
      <c r="AA1257" s="2" t="s">
        <v>184</v>
      </c>
      <c r="AB1257">
        <v>0</v>
      </c>
      <c r="AC1257">
        <v>0</v>
      </c>
      <c r="AD1257">
        <v>0</v>
      </c>
      <c r="AE1257" s="2" t="s">
        <v>184</v>
      </c>
      <c r="AF1257" s="2" t="s">
        <v>184</v>
      </c>
      <c r="AG1257" s="2" t="s">
        <v>185</v>
      </c>
      <c r="AH1257" t="s">
        <v>90</v>
      </c>
      <c r="AI1257" s="8" t="s">
        <v>183</v>
      </c>
      <c r="AJ1257" s="1" t="s">
        <v>184</v>
      </c>
    </row>
    <row r="1258" spans="1:36" hidden="1" x14ac:dyDescent="0.3">
      <c r="A1258" s="3" t="s">
        <v>7</v>
      </c>
      <c r="B1258">
        <v>140868</v>
      </c>
      <c r="C1258">
        <v>1257</v>
      </c>
      <c r="D1258" t="s">
        <v>182</v>
      </c>
      <c r="E1258" s="2" t="s">
        <v>184</v>
      </c>
      <c r="F1258" s="2" t="s">
        <v>184</v>
      </c>
      <c r="G1258" s="2" t="s">
        <v>184</v>
      </c>
      <c r="H1258" s="3" t="s">
        <v>183</v>
      </c>
      <c r="I1258" s="2" t="s">
        <v>12</v>
      </c>
      <c r="J1258" s="2" t="s">
        <v>16</v>
      </c>
      <c r="K1258" s="8" t="s">
        <v>183</v>
      </c>
      <c r="L1258" s="2"/>
      <c r="M1258" s="2" t="s">
        <v>60</v>
      </c>
      <c r="N1258" t="s">
        <v>186</v>
      </c>
      <c r="O1258" s="2" t="s">
        <v>188</v>
      </c>
      <c r="P1258" s="128">
        <v>-0.68814513606506089</v>
      </c>
      <c r="Q1258" s="128" t="s">
        <v>201</v>
      </c>
      <c r="R1258" s="7" t="s">
        <v>184</v>
      </c>
      <c r="S1258" s="2" t="s">
        <v>184</v>
      </c>
      <c r="T1258" s="2" t="s">
        <v>183</v>
      </c>
      <c r="U1258">
        <v>22</v>
      </c>
      <c r="V1258">
        <v>27</v>
      </c>
      <c r="W1258">
        <v>6</v>
      </c>
      <c r="X1258" t="s">
        <v>184</v>
      </c>
      <c r="Y1258" s="2" t="s">
        <v>184</v>
      </c>
      <c r="Z1258" s="2" t="s">
        <v>184</v>
      </c>
      <c r="AA1258" s="2" t="s">
        <v>184</v>
      </c>
      <c r="AB1258">
        <v>7</v>
      </c>
      <c r="AC1258">
        <v>2</v>
      </c>
      <c r="AD1258">
        <v>0</v>
      </c>
      <c r="AE1258" s="2" t="s">
        <v>184</v>
      </c>
      <c r="AF1258" s="2" t="s">
        <v>184</v>
      </c>
      <c r="AG1258" s="2" t="s">
        <v>183</v>
      </c>
      <c r="AH1258" t="s">
        <v>90</v>
      </c>
      <c r="AI1258" s="8" t="s">
        <v>183</v>
      </c>
      <c r="AJ1258" s="1" t="s">
        <v>184</v>
      </c>
    </row>
    <row r="1259" spans="1:36" x14ac:dyDescent="0.3">
      <c r="A1259" s="3" t="s">
        <v>7</v>
      </c>
      <c r="B1259">
        <v>140869</v>
      </c>
      <c r="C1259">
        <v>1258</v>
      </c>
      <c r="D1259" t="s">
        <v>181</v>
      </c>
      <c r="E1259" s="2" t="s">
        <v>184</v>
      </c>
      <c r="F1259" s="2" t="s">
        <v>184</v>
      </c>
      <c r="G1259" s="2" t="s">
        <v>184</v>
      </c>
      <c r="H1259" s="3" t="s">
        <v>183</v>
      </c>
      <c r="I1259" s="2" t="s">
        <v>13</v>
      </c>
      <c r="J1259" s="2" t="s">
        <v>13</v>
      </c>
      <c r="K1259" s="8" t="s">
        <v>183</v>
      </c>
      <c r="L1259" s="2"/>
      <c r="M1259" s="2" t="s">
        <v>61</v>
      </c>
      <c r="N1259" t="s">
        <v>186</v>
      </c>
      <c r="O1259" s="2" t="s">
        <v>189</v>
      </c>
      <c r="P1259" s="128">
        <v>-0.42830818267842019</v>
      </c>
      <c r="Q1259" s="128" t="s">
        <v>203</v>
      </c>
      <c r="R1259" s="7" t="s">
        <v>183</v>
      </c>
      <c r="S1259" s="2" t="s">
        <v>184</v>
      </c>
      <c r="T1259" s="2" t="s">
        <v>184</v>
      </c>
      <c r="U1259">
        <v>61</v>
      </c>
      <c r="V1259">
        <v>26</v>
      </c>
      <c r="W1259">
        <v>3</v>
      </c>
      <c r="X1259" t="s">
        <v>183</v>
      </c>
      <c r="Y1259" s="2" t="s">
        <v>184</v>
      </c>
      <c r="Z1259" s="2" t="s">
        <v>184</v>
      </c>
      <c r="AA1259" s="2" t="s">
        <v>184</v>
      </c>
      <c r="AB1259">
        <v>8</v>
      </c>
      <c r="AC1259">
        <v>0</v>
      </c>
      <c r="AD1259">
        <v>0</v>
      </c>
      <c r="AE1259" s="2" t="s">
        <v>184</v>
      </c>
      <c r="AF1259" s="2" t="s">
        <v>184</v>
      </c>
      <c r="AG1259" s="2" t="s">
        <v>184</v>
      </c>
      <c r="AH1259" t="s">
        <v>90</v>
      </c>
      <c r="AI1259" s="8" t="s">
        <v>183</v>
      </c>
      <c r="AJ1259" s="9" t="s">
        <v>184</v>
      </c>
    </row>
    <row r="1260" spans="1:36" hidden="1" x14ac:dyDescent="0.3">
      <c r="A1260" s="3" t="s">
        <v>7</v>
      </c>
      <c r="B1260">
        <v>140887</v>
      </c>
      <c r="C1260">
        <v>1259</v>
      </c>
      <c r="D1260" t="s">
        <v>181</v>
      </c>
      <c r="E1260" s="2" t="s">
        <v>184</v>
      </c>
      <c r="F1260" s="2" t="s">
        <v>184</v>
      </c>
      <c r="G1260" s="2" t="s">
        <v>184</v>
      </c>
      <c r="H1260" s="3" t="s">
        <v>183</v>
      </c>
      <c r="I1260" s="2" t="s">
        <v>15</v>
      </c>
      <c r="J1260" s="2" t="s">
        <v>16</v>
      </c>
      <c r="K1260" s="8" t="s">
        <v>183</v>
      </c>
      <c r="L1260" s="2"/>
      <c r="M1260" s="2" t="s">
        <v>60</v>
      </c>
      <c r="N1260" t="s">
        <v>186</v>
      </c>
      <c r="O1260" s="2" t="s">
        <v>189</v>
      </c>
      <c r="P1260" s="128">
        <v>-8.1078341947907168E-2</v>
      </c>
      <c r="Q1260" s="128" t="s">
        <v>201</v>
      </c>
      <c r="R1260" s="6" t="s">
        <v>185</v>
      </c>
      <c r="S1260" s="2" t="s">
        <v>184</v>
      </c>
      <c r="T1260" s="2" t="s">
        <v>184</v>
      </c>
      <c r="U1260">
        <v>20</v>
      </c>
      <c r="V1260">
        <v>8</v>
      </c>
      <c r="W1260">
        <v>4</v>
      </c>
      <c r="X1260" t="s">
        <v>184</v>
      </c>
      <c r="Y1260" s="2" t="s">
        <v>184</v>
      </c>
      <c r="Z1260" s="2" t="s">
        <v>184</v>
      </c>
      <c r="AA1260" s="2" t="s">
        <v>183</v>
      </c>
      <c r="AB1260">
        <v>3</v>
      </c>
      <c r="AC1260">
        <v>0</v>
      </c>
      <c r="AD1260">
        <v>0</v>
      </c>
      <c r="AE1260" s="2" t="s">
        <v>183</v>
      </c>
      <c r="AF1260" s="2" t="s">
        <v>185</v>
      </c>
      <c r="AG1260" s="2" t="s">
        <v>185</v>
      </c>
      <c r="AH1260" t="s">
        <v>90</v>
      </c>
      <c r="AI1260" s="8" t="s">
        <v>184</v>
      </c>
      <c r="AJ1260" s="1" t="s">
        <v>184</v>
      </c>
    </row>
    <row r="1261" spans="1:36" x14ac:dyDescent="0.3">
      <c r="A1261" s="3" t="s">
        <v>7</v>
      </c>
      <c r="B1261">
        <v>140905</v>
      </c>
      <c r="C1261">
        <v>1260</v>
      </c>
      <c r="D1261" t="s">
        <v>182</v>
      </c>
      <c r="E1261" s="2" t="s">
        <v>184</v>
      </c>
      <c r="F1261" s="2" t="s">
        <v>184</v>
      </c>
      <c r="G1261" s="2" t="s">
        <v>184</v>
      </c>
      <c r="H1261" s="3" t="s">
        <v>183</v>
      </c>
      <c r="I1261" s="2" t="s">
        <v>12</v>
      </c>
      <c r="J1261" s="2" t="s">
        <v>17</v>
      </c>
      <c r="K1261" s="8" t="s">
        <v>183</v>
      </c>
      <c r="L1261" s="2" t="s">
        <v>60</v>
      </c>
      <c r="M1261" s="2"/>
      <c r="N1261" t="s">
        <v>186</v>
      </c>
      <c r="O1261" s="3" t="s">
        <v>188</v>
      </c>
      <c r="P1261" s="130">
        <v>-1.0319447606039913</v>
      </c>
      <c r="Q1261" s="130" t="s">
        <v>203</v>
      </c>
      <c r="R1261" s="6" t="s">
        <v>183</v>
      </c>
      <c r="S1261" s="2" t="s">
        <v>184</v>
      </c>
      <c r="T1261" s="2" t="s">
        <v>184</v>
      </c>
      <c r="U1261">
        <v>1</v>
      </c>
      <c r="V1261">
        <v>0</v>
      </c>
      <c r="W1261">
        <v>27</v>
      </c>
      <c r="X1261" t="s">
        <v>184</v>
      </c>
      <c r="Y1261" s="2" t="s">
        <v>184</v>
      </c>
      <c r="Z1261" s="2" t="s">
        <v>184</v>
      </c>
      <c r="AA1261" s="2" t="s">
        <v>184</v>
      </c>
      <c r="AB1261">
        <v>17</v>
      </c>
      <c r="AC1261">
        <v>16</v>
      </c>
      <c r="AD1261">
        <v>2</v>
      </c>
      <c r="AE1261" s="2" t="s">
        <v>184</v>
      </c>
      <c r="AF1261" s="2" t="s">
        <v>184</v>
      </c>
      <c r="AG1261" s="2" t="s">
        <v>185</v>
      </c>
      <c r="AH1261" t="s">
        <v>89</v>
      </c>
      <c r="AI1261" t="s">
        <v>183</v>
      </c>
      <c r="AJ1261" s="1" t="s">
        <v>184</v>
      </c>
    </row>
    <row r="1262" spans="1:36" x14ac:dyDescent="0.3">
      <c r="A1262" s="2" t="s">
        <v>8</v>
      </c>
      <c r="B1262">
        <v>140930</v>
      </c>
      <c r="C1262">
        <v>1261</v>
      </c>
      <c r="D1262" t="s">
        <v>181</v>
      </c>
      <c r="E1262" s="2" t="s">
        <v>184</v>
      </c>
      <c r="F1262" s="2" t="s">
        <v>184</v>
      </c>
      <c r="G1262" s="2" t="s">
        <v>184</v>
      </c>
      <c r="H1262" s="2" t="s">
        <v>183</v>
      </c>
      <c r="I1262" s="2" t="s">
        <v>15</v>
      </c>
      <c r="J1262" s="2" t="s">
        <v>15</v>
      </c>
      <c r="K1262" s="8" t="s">
        <v>183</v>
      </c>
      <c r="L1262" s="2"/>
      <c r="M1262" s="2" t="s">
        <v>61</v>
      </c>
      <c r="N1262" t="s">
        <v>186</v>
      </c>
      <c r="O1262" s="3" t="s">
        <v>189</v>
      </c>
      <c r="P1262" s="130">
        <v>-0.73244474726397812</v>
      </c>
      <c r="Q1262" s="130" t="s">
        <v>203</v>
      </c>
      <c r="R1262" s="6" t="s">
        <v>184</v>
      </c>
      <c r="S1262" s="2" t="s">
        <v>184</v>
      </c>
      <c r="T1262" s="2" t="s">
        <v>184</v>
      </c>
      <c r="U1262">
        <v>12</v>
      </c>
      <c r="V1262">
        <v>9</v>
      </c>
      <c r="W1262">
        <v>0</v>
      </c>
      <c r="X1262" t="s">
        <v>184</v>
      </c>
      <c r="Y1262" s="2" t="s">
        <v>184</v>
      </c>
      <c r="Z1262" s="2" t="s">
        <v>183</v>
      </c>
      <c r="AA1262" s="2" t="s">
        <v>184</v>
      </c>
      <c r="AB1262">
        <v>2</v>
      </c>
      <c r="AC1262">
        <v>0</v>
      </c>
      <c r="AD1262">
        <v>0</v>
      </c>
      <c r="AE1262" s="2" t="s">
        <v>184</v>
      </c>
      <c r="AF1262" s="2" t="s">
        <v>184</v>
      </c>
      <c r="AG1262" s="2" t="s">
        <v>184</v>
      </c>
      <c r="AH1262" t="s">
        <v>90</v>
      </c>
      <c r="AI1262" s="8" t="s">
        <v>183</v>
      </c>
      <c r="AJ1262" s="1" t="s">
        <v>184</v>
      </c>
    </row>
    <row r="1263" spans="1:36" x14ac:dyDescent="0.3">
      <c r="A1263" s="3" t="s">
        <v>7</v>
      </c>
      <c r="B1263">
        <v>140961</v>
      </c>
      <c r="C1263">
        <v>1262</v>
      </c>
      <c r="D1263" t="s">
        <v>181</v>
      </c>
      <c r="E1263" s="2" t="s">
        <v>183</v>
      </c>
      <c r="F1263" s="2" t="s">
        <v>184</v>
      </c>
      <c r="G1263" s="2" t="s">
        <v>184</v>
      </c>
      <c r="H1263" s="3" t="s">
        <v>183</v>
      </c>
      <c r="I1263" s="2" t="s">
        <v>15</v>
      </c>
      <c r="J1263" s="2" t="s">
        <v>17</v>
      </c>
      <c r="K1263" s="8" t="s">
        <v>183</v>
      </c>
      <c r="L1263" s="2"/>
      <c r="M1263" s="2" t="s">
        <v>60</v>
      </c>
      <c r="N1263" t="s">
        <v>187</v>
      </c>
      <c r="O1263" s="3" t="s">
        <v>189</v>
      </c>
      <c r="P1263" s="130">
        <v>0.48851978505129456</v>
      </c>
      <c r="Q1263" s="130" t="s">
        <v>203</v>
      </c>
      <c r="R1263" s="6" t="s">
        <v>183</v>
      </c>
      <c r="S1263" s="2" t="s">
        <v>183</v>
      </c>
      <c r="T1263" s="2" t="s">
        <v>184</v>
      </c>
      <c r="U1263">
        <v>31</v>
      </c>
      <c r="V1263">
        <v>22</v>
      </c>
      <c r="W1263">
        <v>0</v>
      </c>
      <c r="X1263" t="s">
        <v>184</v>
      </c>
      <c r="Y1263" s="2" t="s">
        <v>183</v>
      </c>
      <c r="Z1263" s="2" t="s">
        <v>184</v>
      </c>
      <c r="AA1263" s="2" t="s">
        <v>183</v>
      </c>
      <c r="AB1263">
        <v>2</v>
      </c>
      <c r="AC1263">
        <v>1</v>
      </c>
      <c r="AD1263">
        <v>0</v>
      </c>
      <c r="AE1263" s="2" t="s">
        <v>183</v>
      </c>
      <c r="AF1263" s="2" t="s">
        <v>183</v>
      </c>
      <c r="AG1263" s="2" t="s">
        <v>183</v>
      </c>
      <c r="AH1263" t="s">
        <v>89</v>
      </c>
      <c r="AI1263" s="8" t="s">
        <v>183</v>
      </c>
      <c r="AJ1263" s="1" t="s">
        <v>184</v>
      </c>
    </row>
    <row r="1264" spans="1:36" x14ac:dyDescent="0.3">
      <c r="A1264" s="3" t="s">
        <v>7</v>
      </c>
      <c r="B1264">
        <v>141004</v>
      </c>
      <c r="C1264">
        <v>1263</v>
      </c>
      <c r="D1264" t="s">
        <v>181</v>
      </c>
      <c r="E1264" s="2" t="s">
        <v>183</v>
      </c>
      <c r="F1264" s="2" t="s">
        <v>183</v>
      </c>
      <c r="G1264" s="2" t="s">
        <v>184</v>
      </c>
      <c r="H1264" s="3" t="s">
        <v>183</v>
      </c>
      <c r="I1264" s="2" t="s">
        <v>15</v>
      </c>
      <c r="J1264" s="2" t="s">
        <v>13</v>
      </c>
      <c r="K1264" s="8" t="s">
        <v>183</v>
      </c>
      <c r="L1264" s="2"/>
      <c r="M1264" s="2" t="s">
        <v>61</v>
      </c>
      <c r="N1264" t="s">
        <v>187</v>
      </c>
      <c r="O1264" s="2" t="s">
        <v>189</v>
      </c>
      <c r="P1264" s="128">
        <v>-0.39211163648944758</v>
      </c>
      <c r="Q1264" s="128" t="s">
        <v>203</v>
      </c>
      <c r="R1264" s="6" t="s">
        <v>183</v>
      </c>
      <c r="S1264" s="2" t="s">
        <v>183</v>
      </c>
      <c r="T1264" s="2" t="s">
        <v>184</v>
      </c>
      <c r="U1264">
        <v>13</v>
      </c>
      <c r="V1264">
        <v>17</v>
      </c>
      <c r="W1264">
        <v>3</v>
      </c>
      <c r="X1264" t="s">
        <v>183</v>
      </c>
      <c r="Y1264" s="2" t="s">
        <v>183</v>
      </c>
      <c r="Z1264" s="2" t="s">
        <v>184</v>
      </c>
      <c r="AA1264" s="2" t="s">
        <v>183</v>
      </c>
      <c r="AB1264">
        <v>3</v>
      </c>
      <c r="AC1264">
        <v>0</v>
      </c>
      <c r="AD1264">
        <v>0</v>
      </c>
      <c r="AE1264" s="2" t="s">
        <v>184</v>
      </c>
      <c r="AF1264" s="2" t="s">
        <v>183</v>
      </c>
      <c r="AG1264" s="2" t="s">
        <v>183</v>
      </c>
      <c r="AH1264" t="s">
        <v>89</v>
      </c>
      <c r="AI1264" s="8" t="s">
        <v>183</v>
      </c>
      <c r="AJ1264" s="1" t="s">
        <v>184</v>
      </c>
    </row>
    <row r="1265" spans="1:36" x14ac:dyDescent="0.3">
      <c r="A1265" s="2" t="s">
        <v>8</v>
      </c>
      <c r="B1265">
        <v>141009</v>
      </c>
      <c r="C1265">
        <v>1264</v>
      </c>
      <c r="D1265" t="s">
        <v>181</v>
      </c>
      <c r="E1265" s="2" t="s">
        <v>184</v>
      </c>
      <c r="F1265" s="2" t="s">
        <v>184</v>
      </c>
      <c r="G1265" s="2" t="s">
        <v>184</v>
      </c>
      <c r="H1265" s="3" t="s">
        <v>183</v>
      </c>
      <c r="I1265" s="2" t="s">
        <v>12</v>
      </c>
      <c r="J1265" s="2" t="s">
        <v>17</v>
      </c>
      <c r="K1265" s="8" t="s">
        <v>183</v>
      </c>
      <c r="L1265" s="2"/>
      <c r="M1265" s="2" t="s">
        <v>60</v>
      </c>
      <c r="N1265" t="s">
        <v>186</v>
      </c>
      <c r="O1265" s="3" t="s">
        <v>188</v>
      </c>
      <c r="P1265" s="130">
        <v>-0.12811273921050526</v>
      </c>
      <c r="Q1265" s="130" t="s">
        <v>203</v>
      </c>
      <c r="R1265" s="6" t="s">
        <v>183</v>
      </c>
      <c r="S1265" s="2" t="s">
        <v>184</v>
      </c>
      <c r="T1265" s="2" t="s">
        <v>184</v>
      </c>
      <c r="U1265">
        <v>34</v>
      </c>
      <c r="V1265">
        <v>0</v>
      </c>
      <c r="W1265">
        <v>23</v>
      </c>
      <c r="X1265" t="s">
        <v>184</v>
      </c>
      <c r="Y1265" s="2" t="s">
        <v>184</v>
      </c>
      <c r="Z1265" s="2" t="s">
        <v>184</v>
      </c>
      <c r="AA1265" s="2" t="s">
        <v>184</v>
      </c>
      <c r="AB1265">
        <v>11</v>
      </c>
      <c r="AC1265">
        <v>1</v>
      </c>
      <c r="AD1265">
        <v>0</v>
      </c>
      <c r="AE1265" s="2" t="s">
        <v>184</v>
      </c>
      <c r="AF1265" s="2" t="s">
        <v>184</v>
      </c>
      <c r="AG1265" s="2" t="s">
        <v>183</v>
      </c>
      <c r="AH1265" t="s">
        <v>87</v>
      </c>
      <c r="AI1265" s="8" t="s">
        <v>183</v>
      </c>
      <c r="AJ1265" s="1" t="s">
        <v>184</v>
      </c>
    </row>
    <row r="1266" spans="1:36" x14ac:dyDescent="0.3">
      <c r="A1266" s="2" t="s">
        <v>8</v>
      </c>
      <c r="B1266">
        <v>141022</v>
      </c>
      <c r="C1266">
        <v>1265</v>
      </c>
      <c r="D1266" t="s">
        <v>182</v>
      </c>
      <c r="E1266" s="2" t="s">
        <v>183</v>
      </c>
      <c r="F1266" s="2" t="s">
        <v>184</v>
      </c>
      <c r="G1266" s="2" t="s">
        <v>183</v>
      </c>
      <c r="H1266" s="3" t="s">
        <v>184</v>
      </c>
      <c r="I1266" s="2" t="s">
        <v>13</v>
      </c>
      <c r="J1266" s="2" t="s">
        <v>17</v>
      </c>
      <c r="K1266" s="8" t="s">
        <v>184</v>
      </c>
      <c r="L1266" s="2"/>
      <c r="M1266" s="2" t="s">
        <v>60</v>
      </c>
      <c r="N1266" t="s">
        <v>187</v>
      </c>
      <c r="O1266" s="3" t="s">
        <v>188</v>
      </c>
      <c r="P1266" s="130">
        <v>-0.28825366322363682</v>
      </c>
      <c r="Q1266" s="130" t="s">
        <v>203</v>
      </c>
      <c r="R1266" s="6" t="s">
        <v>183</v>
      </c>
      <c r="S1266" s="2" t="s">
        <v>183</v>
      </c>
      <c r="T1266" s="2" t="s">
        <v>184</v>
      </c>
      <c r="U1266">
        <v>42</v>
      </c>
      <c r="V1266">
        <v>0</v>
      </c>
      <c r="W1266">
        <v>15</v>
      </c>
      <c r="X1266" t="s">
        <v>183</v>
      </c>
      <c r="Y1266" s="2" t="s">
        <v>183</v>
      </c>
      <c r="Z1266" s="2" t="s">
        <v>183</v>
      </c>
      <c r="AA1266" s="2" t="s">
        <v>184</v>
      </c>
      <c r="AB1266">
        <v>10</v>
      </c>
      <c r="AC1266">
        <v>2</v>
      </c>
      <c r="AD1266">
        <v>0</v>
      </c>
      <c r="AE1266" s="2" t="s">
        <v>184</v>
      </c>
      <c r="AF1266" s="2" t="s">
        <v>184</v>
      </c>
      <c r="AG1266" s="2" t="s">
        <v>184</v>
      </c>
      <c r="AH1266" t="s">
        <v>89</v>
      </c>
      <c r="AI1266" s="8" t="s">
        <v>183</v>
      </c>
      <c r="AJ1266" s="1" t="s">
        <v>184</v>
      </c>
    </row>
    <row r="1267" spans="1:36" x14ac:dyDescent="0.3">
      <c r="A1267" s="3" t="s">
        <v>7</v>
      </c>
      <c r="B1267">
        <v>141064</v>
      </c>
      <c r="C1267">
        <v>1266</v>
      </c>
      <c r="D1267" t="s">
        <v>182</v>
      </c>
      <c r="E1267" s="2" t="s">
        <v>183</v>
      </c>
      <c r="F1267" s="2" t="s">
        <v>184</v>
      </c>
      <c r="G1267" s="2" t="s">
        <v>184</v>
      </c>
      <c r="H1267" s="3" t="s">
        <v>183</v>
      </c>
      <c r="I1267" s="2" t="s">
        <v>16</v>
      </c>
      <c r="J1267" s="2" t="s">
        <v>13</v>
      </c>
      <c r="K1267" s="8" t="s">
        <v>183</v>
      </c>
      <c r="L1267" s="2" t="s">
        <v>60</v>
      </c>
      <c r="M1267" s="2"/>
      <c r="N1267" t="s">
        <v>186</v>
      </c>
      <c r="O1267" s="3" t="s">
        <v>188</v>
      </c>
      <c r="P1267" s="130">
        <v>0.54624640141728797</v>
      </c>
      <c r="Q1267" s="130" t="s">
        <v>203</v>
      </c>
      <c r="R1267" s="7" t="s">
        <v>185</v>
      </c>
      <c r="S1267" s="2" t="s">
        <v>184</v>
      </c>
      <c r="T1267" s="2" t="s">
        <v>184</v>
      </c>
      <c r="U1267">
        <v>8</v>
      </c>
      <c r="V1267">
        <v>0</v>
      </c>
      <c r="W1267">
        <v>38</v>
      </c>
      <c r="X1267" t="s">
        <v>184</v>
      </c>
      <c r="Y1267" s="2" t="s">
        <v>184</v>
      </c>
      <c r="Z1267" s="2" t="s">
        <v>184</v>
      </c>
      <c r="AA1267" s="2" t="s">
        <v>184</v>
      </c>
      <c r="AB1267">
        <v>18</v>
      </c>
      <c r="AC1267">
        <v>2</v>
      </c>
      <c r="AD1267">
        <v>0</v>
      </c>
      <c r="AE1267" s="2" t="s">
        <v>183</v>
      </c>
      <c r="AF1267" s="2" t="s">
        <v>184</v>
      </c>
      <c r="AG1267" s="2" t="s">
        <v>183</v>
      </c>
      <c r="AH1267" t="s">
        <v>90</v>
      </c>
      <c r="AI1267" s="8" t="s">
        <v>183</v>
      </c>
      <c r="AJ1267" s="1" t="s">
        <v>184</v>
      </c>
    </row>
    <row r="1268" spans="1:36" x14ac:dyDescent="0.3">
      <c r="A1268" s="2" t="s">
        <v>8</v>
      </c>
      <c r="B1268">
        <v>141071</v>
      </c>
      <c r="C1268">
        <v>1267</v>
      </c>
      <c r="D1268" t="s">
        <v>182</v>
      </c>
      <c r="E1268" s="2" t="s">
        <v>184</v>
      </c>
      <c r="F1268" s="2" t="s">
        <v>184</v>
      </c>
      <c r="G1268" s="2" t="s">
        <v>184</v>
      </c>
      <c r="H1268" s="3" t="s">
        <v>183</v>
      </c>
      <c r="I1268" s="2" t="s">
        <v>13</v>
      </c>
      <c r="J1268" s="2" t="s">
        <v>13</v>
      </c>
      <c r="K1268" s="8" t="s">
        <v>183</v>
      </c>
      <c r="L1268" s="2" t="s">
        <v>60</v>
      </c>
      <c r="M1268" s="2"/>
      <c r="N1268" t="s">
        <v>186</v>
      </c>
      <c r="O1268" s="3" t="s">
        <v>189</v>
      </c>
      <c r="P1268" s="130">
        <v>0.4871927363992028</v>
      </c>
      <c r="Q1268" s="130" t="s">
        <v>203</v>
      </c>
      <c r="R1268" s="7" t="s">
        <v>185</v>
      </c>
      <c r="S1268" s="2" t="s">
        <v>184</v>
      </c>
      <c r="T1268" s="2" t="s">
        <v>184</v>
      </c>
      <c r="U1268">
        <v>29</v>
      </c>
      <c r="V1268">
        <v>6</v>
      </c>
      <c r="W1268">
        <v>36</v>
      </c>
      <c r="X1268" t="s">
        <v>184</v>
      </c>
      <c r="Y1268" s="2" t="s">
        <v>184</v>
      </c>
      <c r="Z1268" s="2" t="s">
        <v>184</v>
      </c>
      <c r="AA1268" s="2" t="s">
        <v>184</v>
      </c>
      <c r="AB1268">
        <v>23</v>
      </c>
      <c r="AC1268">
        <v>3</v>
      </c>
      <c r="AD1268">
        <v>0</v>
      </c>
      <c r="AE1268" s="2" t="s">
        <v>184</v>
      </c>
      <c r="AF1268" s="2" t="s">
        <v>183</v>
      </c>
      <c r="AG1268" s="2" t="s">
        <v>184</v>
      </c>
      <c r="AH1268" t="s">
        <v>89</v>
      </c>
      <c r="AI1268" s="8" t="s">
        <v>183</v>
      </c>
      <c r="AJ1268" s="1" t="s">
        <v>184</v>
      </c>
    </row>
    <row r="1269" spans="1:36" hidden="1" x14ac:dyDescent="0.3">
      <c r="A1269" s="2" t="s">
        <v>8</v>
      </c>
      <c r="B1269">
        <v>141086</v>
      </c>
      <c r="C1269">
        <v>1268</v>
      </c>
      <c r="D1269" t="s">
        <v>182</v>
      </c>
      <c r="E1269" s="2" t="s">
        <v>184</v>
      </c>
      <c r="F1269" s="2" t="s">
        <v>184</v>
      </c>
      <c r="G1269" s="2" t="s">
        <v>184</v>
      </c>
      <c r="H1269" s="3" t="s">
        <v>183</v>
      </c>
      <c r="I1269" s="2" t="s">
        <v>17</v>
      </c>
      <c r="J1269" s="2" t="s">
        <v>13</v>
      </c>
      <c r="K1269" s="8" t="s">
        <v>184</v>
      </c>
      <c r="L1269" s="2"/>
      <c r="M1269" s="2" t="s">
        <v>60</v>
      </c>
      <c r="N1269" t="s">
        <v>186</v>
      </c>
      <c r="O1269" s="3" t="s">
        <v>188</v>
      </c>
      <c r="P1269" s="130">
        <v>0.57784612516892675</v>
      </c>
      <c r="Q1269" s="130" t="s">
        <v>201</v>
      </c>
      <c r="R1269" s="6" t="s">
        <v>183</v>
      </c>
      <c r="S1269" s="2" t="s">
        <v>184</v>
      </c>
      <c r="T1269" s="2" t="s">
        <v>184</v>
      </c>
      <c r="U1269">
        <v>9</v>
      </c>
      <c r="V1269">
        <v>25</v>
      </c>
      <c r="W1269">
        <v>10</v>
      </c>
      <c r="X1269" t="s">
        <v>184</v>
      </c>
      <c r="Y1269" s="2" t="s">
        <v>184</v>
      </c>
      <c r="Z1269" s="2" t="s">
        <v>183</v>
      </c>
      <c r="AA1269" s="2" t="s">
        <v>184</v>
      </c>
      <c r="AB1269">
        <v>3</v>
      </c>
      <c r="AC1269">
        <v>2</v>
      </c>
      <c r="AD1269">
        <v>1</v>
      </c>
      <c r="AE1269" s="2" t="s">
        <v>183</v>
      </c>
      <c r="AF1269" s="2" t="s">
        <v>184</v>
      </c>
      <c r="AG1269" s="2" t="s">
        <v>183</v>
      </c>
      <c r="AH1269" t="s">
        <v>90</v>
      </c>
      <c r="AI1269" s="8" t="s">
        <v>183</v>
      </c>
      <c r="AJ1269" s="1" t="s">
        <v>184</v>
      </c>
    </row>
    <row r="1270" spans="1:36" x14ac:dyDescent="0.3">
      <c r="A1270" s="3" t="s">
        <v>7</v>
      </c>
      <c r="B1270">
        <v>141092</v>
      </c>
      <c r="C1270">
        <v>1269</v>
      </c>
      <c r="D1270" t="s">
        <v>182</v>
      </c>
      <c r="E1270" s="2" t="s">
        <v>183</v>
      </c>
      <c r="F1270" s="2" t="s">
        <v>184</v>
      </c>
      <c r="G1270" s="2" t="s">
        <v>184</v>
      </c>
      <c r="H1270" s="3" t="s">
        <v>185</v>
      </c>
      <c r="I1270" s="2" t="s">
        <v>17</v>
      </c>
      <c r="J1270" s="2" t="s">
        <v>13</v>
      </c>
      <c r="K1270" s="8" t="s">
        <v>183</v>
      </c>
      <c r="L1270" s="2"/>
      <c r="M1270" s="2" t="s">
        <v>60</v>
      </c>
      <c r="N1270" t="s">
        <v>186</v>
      </c>
      <c r="O1270" s="3" t="s">
        <v>188</v>
      </c>
      <c r="P1270" s="130">
        <v>-1.5219814841743009</v>
      </c>
      <c r="Q1270" s="130" t="s">
        <v>203</v>
      </c>
      <c r="R1270" s="7" t="s">
        <v>184</v>
      </c>
      <c r="S1270" s="2" t="s">
        <v>184</v>
      </c>
      <c r="T1270" s="2" t="s">
        <v>184</v>
      </c>
      <c r="U1270">
        <v>65</v>
      </c>
      <c r="V1270">
        <v>0</v>
      </c>
      <c r="W1270">
        <v>2</v>
      </c>
      <c r="X1270" t="s">
        <v>183</v>
      </c>
      <c r="Y1270" s="2" t="s">
        <v>184</v>
      </c>
      <c r="Z1270" s="2" t="s">
        <v>184</v>
      </c>
      <c r="AA1270" s="2" t="s">
        <v>184</v>
      </c>
      <c r="AB1270">
        <v>5</v>
      </c>
      <c r="AC1270">
        <v>0</v>
      </c>
      <c r="AD1270">
        <v>0</v>
      </c>
      <c r="AE1270" s="2" t="s">
        <v>184</v>
      </c>
      <c r="AF1270" s="2" t="s">
        <v>184</v>
      </c>
      <c r="AG1270" s="2" t="s">
        <v>183</v>
      </c>
      <c r="AH1270" t="s">
        <v>89</v>
      </c>
      <c r="AI1270" s="8" t="s">
        <v>183</v>
      </c>
      <c r="AJ1270" s="1" t="s">
        <v>184</v>
      </c>
    </row>
    <row r="1271" spans="1:36" x14ac:dyDescent="0.3">
      <c r="A1271" s="2" t="s">
        <v>8</v>
      </c>
      <c r="B1271">
        <v>141215</v>
      </c>
      <c r="C1271">
        <v>1270</v>
      </c>
      <c r="D1271" t="s">
        <v>182</v>
      </c>
      <c r="E1271" s="2" t="s">
        <v>184</v>
      </c>
      <c r="F1271" s="2" t="s">
        <v>184</v>
      </c>
      <c r="G1271" s="2" t="s">
        <v>184</v>
      </c>
      <c r="H1271" s="2" t="s">
        <v>185</v>
      </c>
      <c r="I1271" s="2" t="s">
        <v>17</v>
      </c>
      <c r="J1271" s="2" t="s">
        <v>13</v>
      </c>
      <c r="K1271" s="8" t="s">
        <v>184</v>
      </c>
      <c r="L1271" s="2" t="s">
        <v>61</v>
      </c>
      <c r="M1271" s="2"/>
      <c r="N1271" t="s">
        <v>186</v>
      </c>
      <c r="O1271" s="3" t="s">
        <v>188</v>
      </c>
      <c r="P1271" s="130">
        <v>-0.39463836157038851</v>
      </c>
      <c r="Q1271" s="130" t="s">
        <v>203</v>
      </c>
      <c r="R1271" s="6" t="s">
        <v>185</v>
      </c>
      <c r="S1271" s="2" t="s">
        <v>184</v>
      </c>
      <c r="T1271" s="2" t="s">
        <v>184</v>
      </c>
      <c r="U1271">
        <v>16</v>
      </c>
      <c r="V1271">
        <v>0</v>
      </c>
      <c r="W1271">
        <v>25</v>
      </c>
      <c r="X1271" t="s">
        <v>184</v>
      </c>
      <c r="Y1271" s="2" t="s">
        <v>184</v>
      </c>
      <c r="Z1271" s="2" t="s">
        <v>184</v>
      </c>
      <c r="AA1271" s="2" t="s">
        <v>184</v>
      </c>
      <c r="AB1271">
        <v>7</v>
      </c>
      <c r="AC1271">
        <v>0</v>
      </c>
      <c r="AD1271">
        <v>1</v>
      </c>
      <c r="AE1271" s="2" t="s">
        <v>183</v>
      </c>
      <c r="AF1271" s="2" t="s">
        <v>185</v>
      </c>
      <c r="AG1271" s="2" t="s">
        <v>185</v>
      </c>
      <c r="AH1271" t="s">
        <v>90</v>
      </c>
      <c r="AI1271" s="8" t="s">
        <v>184</v>
      </c>
      <c r="AJ1271" s="1" t="s">
        <v>184</v>
      </c>
    </row>
    <row r="1272" spans="1:36" hidden="1" x14ac:dyDescent="0.3">
      <c r="A1272" s="3" t="s">
        <v>7</v>
      </c>
      <c r="B1272">
        <v>141269</v>
      </c>
      <c r="C1272">
        <v>1271</v>
      </c>
      <c r="D1272" t="s">
        <v>182</v>
      </c>
      <c r="E1272" s="2" t="s">
        <v>184</v>
      </c>
      <c r="F1272" s="2" t="s">
        <v>184</v>
      </c>
      <c r="G1272" s="2" t="s">
        <v>184</v>
      </c>
      <c r="H1272" s="3" t="s">
        <v>183</v>
      </c>
      <c r="I1272" s="2" t="s">
        <v>15</v>
      </c>
      <c r="J1272" s="2" t="s">
        <v>15</v>
      </c>
      <c r="K1272" s="8" t="s">
        <v>183</v>
      </c>
      <c r="L1272" s="2"/>
      <c r="M1272" s="2" t="s">
        <v>60</v>
      </c>
      <c r="N1272" t="s">
        <v>186</v>
      </c>
      <c r="O1272" s="3" t="s">
        <v>188</v>
      </c>
      <c r="P1272" s="130">
        <v>-0.80321285140562237</v>
      </c>
      <c r="Q1272" s="130" t="s">
        <v>201</v>
      </c>
      <c r="R1272" s="6" t="s">
        <v>185</v>
      </c>
      <c r="S1272" s="2" t="s">
        <v>183</v>
      </c>
      <c r="T1272" s="2" t="s">
        <v>184</v>
      </c>
      <c r="U1272">
        <v>18</v>
      </c>
      <c r="V1272">
        <v>20</v>
      </c>
      <c r="W1272">
        <v>0</v>
      </c>
      <c r="X1272" t="s">
        <v>184</v>
      </c>
      <c r="Y1272" s="2" t="s">
        <v>183</v>
      </c>
      <c r="Z1272" s="2" t="s">
        <v>184</v>
      </c>
      <c r="AA1272" s="2" t="s">
        <v>184</v>
      </c>
      <c r="AB1272">
        <v>5</v>
      </c>
      <c r="AC1272">
        <v>1</v>
      </c>
      <c r="AD1272">
        <v>0</v>
      </c>
      <c r="AE1272" s="2" t="s">
        <v>183</v>
      </c>
      <c r="AF1272" s="2" t="s">
        <v>185</v>
      </c>
      <c r="AG1272" s="2" t="s">
        <v>185</v>
      </c>
      <c r="AH1272" t="s">
        <v>90</v>
      </c>
      <c r="AI1272" s="8" t="s">
        <v>184</v>
      </c>
      <c r="AJ1272" s="1" t="s">
        <v>184</v>
      </c>
    </row>
    <row r="1273" spans="1:36" x14ac:dyDescent="0.3">
      <c r="A1273" s="3" t="s">
        <v>7</v>
      </c>
      <c r="B1273">
        <v>141309</v>
      </c>
      <c r="C1273">
        <v>1272</v>
      </c>
      <c r="D1273" t="s">
        <v>181</v>
      </c>
      <c r="E1273" s="2" t="s">
        <v>184</v>
      </c>
      <c r="F1273" s="2" t="s">
        <v>184</v>
      </c>
      <c r="G1273" s="2" t="s">
        <v>184</v>
      </c>
      <c r="H1273" s="2" t="s">
        <v>183</v>
      </c>
      <c r="I1273" s="2" t="s">
        <v>13</v>
      </c>
      <c r="J1273" s="2" t="s">
        <v>13</v>
      </c>
      <c r="K1273" s="8" t="s">
        <v>184</v>
      </c>
      <c r="L1273" s="2" t="s">
        <v>60</v>
      </c>
      <c r="M1273" s="2"/>
      <c r="N1273" t="s">
        <v>186</v>
      </c>
      <c r="O1273" s="3" t="s">
        <v>188</v>
      </c>
      <c r="P1273" s="130"/>
      <c r="Q1273" s="130" t="s">
        <v>203</v>
      </c>
      <c r="R1273" s="6" t="s">
        <v>185</v>
      </c>
      <c r="S1273" s="2" t="s">
        <v>184</v>
      </c>
      <c r="T1273" s="2" t="s">
        <v>184</v>
      </c>
      <c r="U1273">
        <v>0</v>
      </c>
      <c r="V1273">
        <v>0</v>
      </c>
      <c r="W1273">
        <v>0</v>
      </c>
      <c r="X1273" t="s">
        <v>184</v>
      </c>
      <c r="Y1273" s="2" t="s">
        <v>184</v>
      </c>
      <c r="Z1273" s="2" t="s">
        <v>184</v>
      </c>
      <c r="AA1273" s="2" t="s">
        <v>184</v>
      </c>
      <c r="AB1273">
        <v>0</v>
      </c>
      <c r="AC1273">
        <v>0</v>
      </c>
      <c r="AD1273">
        <v>0</v>
      </c>
      <c r="AE1273" s="2" t="s">
        <v>184</v>
      </c>
      <c r="AF1273" s="2" t="s">
        <v>184</v>
      </c>
      <c r="AG1273" s="2" t="s">
        <v>183</v>
      </c>
      <c r="AH1273" t="s">
        <v>88</v>
      </c>
      <c r="AI1273" t="s">
        <v>183</v>
      </c>
      <c r="AJ1273" s="1" t="s">
        <v>184</v>
      </c>
    </row>
    <row r="1274" spans="1:36" x14ac:dyDescent="0.3">
      <c r="A1274" s="2" t="s">
        <v>8</v>
      </c>
      <c r="B1274">
        <v>141450</v>
      </c>
      <c r="C1274">
        <v>1273</v>
      </c>
      <c r="D1274" t="s">
        <v>182</v>
      </c>
      <c r="E1274" s="2" t="s">
        <v>183</v>
      </c>
      <c r="F1274" s="2" t="s">
        <v>184</v>
      </c>
      <c r="G1274" s="2" t="s">
        <v>184</v>
      </c>
      <c r="H1274" s="3" t="s">
        <v>183</v>
      </c>
      <c r="I1274" s="2" t="s">
        <v>16</v>
      </c>
      <c r="J1274" s="2" t="s">
        <v>16</v>
      </c>
      <c r="K1274" s="8" t="s">
        <v>183</v>
      </c>
      <c r="L1274" s="2" t="s">
        <v>60</v>
      </c>
      <c r="M1274" s="2"/>
      <c r="N1274" t="s">
        <v>186</v>
      </c>
      <c r="O1274" s="2" t="s">
        <v>188</v>
      </c>
      <c r="P1274" s="128">
        <v>1.6193781043750426</v>
      </c>
      <c r="Q1274" s="128" t="s">
        <v>203</v>
      </c>
      <c r="R1274" s="6" t="s">
        <v>183</v>
      </c>
      <c r="S1274" s="2" t="s">
        <v>184</v>
      </c>
      <c r="T1274" s="2" t="s">
        <v>184</v>
      </c>
      <c r="U1274">
        <v>34</v>
      </c>
      <c r="V1274">
        <v>4</v>
      </c>
      <c r="W1274">
        <v>7</v>
      </c>
      <c r="X1274" t="s">
        <v>184</v>
      </c>
      <c r="Y1274" s="2" t="s">
        <v>184</v>
      </c>
      <c r="Z1274" s="2" t="s">
        <v>183</v>
      </c>
      <c r="AA1274" s="2" t="s">
        <v>184</v>
      </c>
      <c r="AB1274">
        <v>3</v>
      </c>
      <c r="AC1274">
        <v>4</v>
      </c>
      <c r="AD1274">
        <v>0</v>
      </c>
      <c r="AE1274" s="2" t="s">
        <v>184</v>
      </c>
      <c r="AF1274" s="2" t="s">
        <v>184</v>
      </c>
      <c r="AG1274" s="2" t="s">
        <v>183</v>
      </c>
      <c r="AH1274" t="s">
        <v>90</v>
      </c>
      <c r="AI1274" s="8" t="s">
        <v>183</v>
      </c>
      <c r="AJ1274" s="1" t="s">
        <v>184</v>
      </c>
    </row>
    <row r="1275" spans="1:36" x14ac:dyDescent="0.3">
      <c r="A1275" s="2" t="s">
        <v>8</v>
      </c>
      <c r="B1275">
        <v>141535</v>
      </c>
      <c r="C1275">
        <v>1274</v>
      </c>
      <c r="D1275" t="s">
        <v>182</v>
      </c>
      <c r="E1275" s="2" t="s">
        <v>184</v>
      </c>
      <c r="F1275" s="2" t="s">
        <v>184</v>
      </c>
      <c r="G1275" s="2" t="s">
        <v>184</v>
      </c>
      <c r="H1275" s="3" t="s">
        <v>183</v>
      </c>
      <c r="I1275" s="2" t="s">
        <v>16</v>
      </c>
      <c r="J1275" s="2" t="s">
        <v>14</v>
      </c>
      <c r="K1275" s="8" t="s">
        <v>183</v>
      </c>
      <c r="L1275" s="2"/>
      <c r="M1275" s="2" t="s">
        <v>60</v>
      </c>
      <c r="N1275" t="s">
        <v>186</v>
      </c>
      <c r="O1275" s="3" t="s">
        <v>188</v>
      </c>
      <c r="P1275" s="130">
        <v>-1.599534680820125</v>
      </c>
      <c r="Q1275" s="130" t="s">
        <v>203</v>
      </c>
      <c r="R1275" s="7" t="s">
        <v>183</v>
      </c>
      <c r="S1275" s="2" t="s">
        <v>184</v>
      </c>
      <c r="T1275" s="2" t="s">
        <v>184</v>
      </c>
      <c r="U1275">
        <v>39</v>
      </c>
      <c r="V1275">
        <v>0</v>
      </c>
      <c r="W1275">
        <v>10</v>
      </c>
      <c r="X1275" t="s">
        <v>183</v>
      </c>
      <c r="Y1275" s="2" t="s">
        <v>184</v>
      </c>
      <c r="Z1275" s="2" t="s">
        <v>184</v>
      </c>
      <c r="AA1275" s="2" t="s">
        <v>184</v>
      </c>
      <c r="AB1275">
        <v>8</v>
      </c>
      <c r="AC1275">
        <v>0</v>
      </c>
      <c r="AD1275">
        <v>0</v>
      </c>
      <c r="AE1275" s="2" t="s">
        <v>183</v>
      </c>
      <c r="AF1275" s="2" t="s">
        <v>185</v>
      </c>
      <c r="AG1275" s="2" t="s">
        <v>185</v>
      </c>
      <c r="AH1275" t="s">
        <v>88</v>
      </c>
      <c r="AI1275" s="8" t="s">
        <v>184</v>
      </c>
      <c r="AJ1275" s="1" t="s">
        <v>184</v>
      </c>
    </row>
    <row r="1276" spans="1:36" x14ac:dyDescent="0.3">
      <c r="A1276" s="3" t="s">
        <v>7</v>
      </c>
      <c r="B1276">
        <v>141579</v>
      </c>
      <c r="C1276">
        <v>1275</v>
      </c>
      <c r="D1276" t="s">
        <v>181</v>
      </c>
      <c r="E1276" s="2" t="s">
        <v>183</v>
      </c>
      <c r="F1276" s="2" t="s">
        <v>184</v>
      </c>
      <c r="G1276" s="2" t="s">
        <v>184</v>
      </c>
      <c r="H1276" s="3" t="s">
        <v>185</v>
      </c>
      <c r="I1276" s="2" t="s">
        <v>13</v>
      </c>
      <c r="J1276" s="2" t="s">
        <v>14</v>
      </c>
      <c r="K1276" s="8" t="s">
        <v>183</v>
      </c>
      <c r="L1276" s="2" t="s">
        <v>162</v>
      </c>
      <c r="M1276" s="2" t="s">
        <v>60</v>
      </c>
      <c r="N1276" t="s">
        <v>186</v>
      </c>
      <c r="O1276" s="2" t="s">
        <v>188</v>
      </c>
      <c r="P1276" s="128">
        <v>-2.2197332247225332</v>
      </c>
      <c r="Q1276" s="128" t="s">
        <v>203</v>
      </c>
      <c r="R1276" s="7" t="s">
        <v>184</v>
      </c>
      <c r="S1276" s="2" t="s">
        <v>184</v>
      </c>
      <c r="T1276" s="2" t="s">
        <v>184</v>
      </c>
      <c r="U1276">
        <v>79</v>
      </c>
      <c r="V1276">
        <v>37</v>
      </c>
      <c r="W1276">
        <v>28</v>
      </c>
      <c r="X1276" t="s">
        <v>183</v>
      </c>
      <c r="Y1276" s="2" t="s">
        <v>184</v>
      </c>
      <c r="Z1276" s="2" t="s">
        <v>184</v>
      </c>
      <c r="AA1276" s="2" t="s">
        <v>184</v>
      </c>
      <c r="AB1276">
        <v>14</v>
      </c>
      <c r="AC1276">
        <v>3</v>
      </c>
      <c r="AD1276">
        <v>0</v>
      </c>
      <c r="AE1276" s="2" t="s">
        <v>184</v>
      </c>
      <c r="AF1276" s="2" t="s">
        <v>184</v>
      </c>
      <c r="AG1276" s="2" t="s">
        <v>184</v>
      </c>
      <c r="AH1276" t="s">
        <v>90</v>
      </c>
      <c r="AI1276" s="8" t="s">
        <v>183</v>
      </c>
      <c r="AJ1276" s="1" t="s">
        <v>184</v>
      </c>
    </row>
    <row r="1277" spans="1:36" x14ac:dyDescent="0.3">
      <c r="A1277" s="3" t="s">
        <v>7</v>
      </c>
      <c r="B1277">
        <v>141581</v>
      </c>
      <c r="C1277">
        <v>1276</v>
      </c>
      <c r="D1277" t="s">
        <v>181</v>
      </c>
      <c r="E1277" s="2" t="s">
        <v>184</v>
      </c>
      <c r="F1277" s="2" t="s">
        <v>184</v>
      </c>
      <c r="G1277" s="2" t="s">
        <v>184</v>
      </c>
      <c r="H1277" s="3" t="s">
        <v>185</v>
      </c>
      <c r="I1277" s="2" t="s">
        <v>13</v>
      </c>
      <c r="J1277" s="2" t="s">
        <v>13</v>
      </c>
      <c r="K1277" s="8" t="s">
        <v>184</v>
      </c>
      <c r="L1277" s="2" t="s">
        <v>60</v>
      </c>
      <c r="M1277" s="2" t="s">
        <v>162</v>
      </c>
      <c r="N1277" t="s">
        <v>187</v>
      </c>
      <c r="O1277" s="2" t="s">
        <v>185</v>
      </c>
      <c r="P1277" s="128">
        <v>-2.8050490883590462</v>
      </c>
      <c r="Q1277" s="128" t="s">
        <v>203</v>
      </c>
      <c r="R1277" s="7" t="s">
        <v>185</v>
      </c>
      <c r="S1277" s="2" t="s">
        <v>184</v>
      </c>
      <c r="T1277" s="2" t="s">
        <v>183</v>
      </c>
      <c r="U1277">
        <v>0</v>
      </c>
      <c r="V1277">
        <v>0</v>
      </c>
      <c r="W1277">
        <v>9</v>
      </c>
      <c r="X1277" t="s">
        <v>184</v>
      </c>
      <c r="Y1277" s="2" t="s">
        <v>184</v>
      </c>
      <c r="Z1277" s="2" t="s">
        <v>184</v>
      </c>
      <c r="AA1277" s="2" t="s">
        <v>184</v>
      </c>
      <c r="AB1277">
        <v>7</v>
      </c>
      <c r="AC1277">
        <v>3</v>
      </c>
      <c r="AD1277">
        <v>2</v>
      </c>
      <c r="AE1277" s="2" t="s">
        <v>184</v>
      </c>
      <c r="AF1277" s="2" t="s">
        <v>184</v>
      </c>
      <c r="AG1277" s="2" t="s">
        <v>184</v>
      </c>
      <c r="AH1277" t="s">
        <v>88</v>
      </c>
      <c r="AI1277" t="s">
        <v>183</v>
      </c>
      <c r="AJ1277" s="1" t="s">
        <v>184</v>
      </c>
    </row>
    <row r="1278" spans="1:36" hidden="1" x14ac:dyDescent="0.3">
      <c r="A1278" s="3" t="s">
        <v>7</v>
      </c>
      <c r="B1278">
        <v>141606</v>
      </c>
      <c r="C1278">
        <v>1277</v>
      </c>
      <c r="D1278" t="s">
        <v>182</v>
      </c>
      <c r="E1278" s="2" t="s">
        <v>184</v>
      </c>
      <c r="F1278" s="2" t="s">
        <v>184</v>
      </c>
      <c r="G1278" s="2" t="s">
        <v>184</v>
      </c>
      <c r="H1278" s="3" t="s">
        <v>184</v>
      </c>
      <c r="I1278" s="2" t="s">
        <v>12</v>
      </c>
      <c r="J1278" s="2" t="s">
        <v>14</v>
      </c>
      <c r="K1278" s="8" t="s">
        <v>183</v>
      </c>
      <c r="L1278" s="2" t="s">
        <v>162</v>
      </c>
      <c r="M1278" s="2" t="s">
        <v>60</v>
      </c>
      <c r="N1278" t="s">
        <v>186</v>
      </c>
      <c r="O1278" s="2" t="s">
        <v>188</v>
      </c>
      <c r="P1278" s="128">
        <v>-2.3009113999701176</v>
      </c>
      <c r="Q1278" s="128" t="s">
        <v>201</v>
      </c>
      <c r="R1278" s="7" t="s">
        <v>185</v>
      </c>
      <c r="S1278" s="2" t="s">
        <v>184</v>
      </c>
      <c r="T1278" s="2" t="s">
        <v>184</v>
      </c>
      <c r="U1278">
        <v>68</v>
      </c>
      <c r="V1278">
        <v>31</v>
      </c>
      <c r="W1278">
        <v>11</v>
      </c>
      <c r="X1278" t="s">
        <v>184</v>
      </c>
      <c r="Y1278" s="2" t="s">
        <v>184</v>
      </c>
      <c r="Z1278" s="2" t="s">
        <v>184</v>
      </c>
      <c r="AA1278" s="2" t="s">
        <v>184</v>
      </c>
      <c r="AB1278">
        <v>18</v>
      </c>
      <c r="AC1278">
        <v>1</v>
      </c>
      <c r="AD1278">
        <v>2</v>
      </c>
      <c r="AE1278" s="2" t="s">
        <v>184</v>
      </c>
      <c r="AF1278" s="2" t="s">
        <v>184</v>
      </c>
      <c r="AG1278" s="2" t="s">
        <v>185</v>
      </c>
      <c r="AH1278" t="s">
        <v>90</v>
      </c>
      <c r="AI1278" s="8" t="s">
        <v>183</v>
      </c>
      <c r="AJ1278" s="1" t="s">
        <v>184</v>
      </c>
    </row>
    <row r="1279" spans="1:36" x14ac:dyDescent="0.3">
      <c r="A1279" s="3" t="s">
        <v>7</v>
      </c>
      <c r="B1279">
        <v>141638</v>
      </c>
      <c r="C1279">
        <v>1278</v>
      </c>
      <c r="D1279" t="s">
        <v>181</v>
      </c>
      <c r="E1279" s="2" t="s">
        <v>184</v>
      </c>
      <c r="F1279" s="2" t="s">
        <v>184</v>
      </c>
      <c r="G1279" s="2" t="s">
        <v>184</v>
      </c>
      <c r="H1279" s="3" t="s">
        <v>183</v>
      </c>
      <c r="I1279" s="2" t="s">
        <v>13</v>
      </c>
      <c r="J1279" s="2" t="s">
        <v>13</v>
      </c>
      <c r="K1279" s="8" t="s">
        <v>183</v>
      </c>
      <c r="L1279" s="2"/>
      <c r="M1279" s="2" t="s">
        <v>60</v>
      </c>
      <c r="N1279" t="s">
        <v>186</v>
      </c>
      <c r="O1279" s="3" t="s">
        <v>189</v>
      </c>
      <c r="P1279" s="130">
        <v>-1.2608695652173914</v>
      </c>
      <c r="Q1279" s="130" t="s">
        <v>203</v>
      </c>
      <c r="R1279" s="6" t="s">
        <v>185</v>
      </c>
      <c r="S1279" s="2" t="s">
        <v>184</v>
      </c>
      <c r="T1279" s="2" t="s">
        <v>184</v>
      </c>
      <c r="U1279">
        <v>4</v>
      </c>
      <c r="V1279">
        <v>7</v>
      </c>
      <c r="W1279">
        <v>1</v>
      </c>
      <c r="X1279" t="s">
        <v>183</v>
      </c>
      <c r="Y1279" s="2" t="s">
        <v>184</v>
      </c>
      <c r="Z1279" s="2" t="s">
        <v>184</v>
      </c>
      <c r="AA1279" s="2" t="s">
        <v>184</v>
      </c>
      <c r="AB1279">
        <v>3</v>
      </c>
      <c r="AC1279">
        <v>0</v>
      </c>
      <c r="AD1279">
        <v>0</v>
      </c>
      <c r="AE1279" s="2" t="s">
        <v>184</v>
      </c>
      <c r="AF1279" s="2" t="s">
        <v>184</v>
      </c>
      <c r="AG1279" s="2" t="s">
        <v>184</v>
      </c>
      <c r="AH1279" t="s">
        <v>88</v>
      </c>
      <c r="AI1279" t="s">
        <v>183</v>
      </c>
      <c r="AJ1279" s="1" t="s">
        <v>184</v>
      </c>
    </row>
    <row r="1280" spans="1:36" x14ac:dyDescent="0.3">
      <c r="A1280" s="3" t="s">
        <v>7</v>
      </c>
      <c r="B1280">
        <v>141661</v>
      </c>
      <c r="C1280">
        <v>1279</v>
      </c>
      <c r="D1280" t="s">
        <v>181</v>
      </c>
      <c r="E1280" s="2" t="s">
        <v>184</v>
      </c>
      <c r="F1280" s="2" t="s">
        <v>184</v>
      </c>
      <c r="G1280" s="2" t="s">
        <v>184</v>
      </c>
      <c r="H1280" s="3" t="s">
        <v>183</v>
      </c>
      <c r="I1280" s="2" t="s">
        <v>16</v>
      </c>
      <c r="J1280" s="2" t="s">
        <v>13</v>
      </c>
      <c r="K1280" s="8" t="s">
        <v>183</v>
      </c>
      <c r="L1280" s="2" t="s">
        <v>60</v>
      </c>
      <c r="M1280" s="2" t="s">
        <v>162</v>
      </c>
      <c r="N1280" t="s">
        <v>186</v>
      </c>
      <c r="O1280" s="2" t="s">
        <v>188</v>
      </c>
      <c r="P1280" s="128">
        <v>-2.7413411938098742</v>
      </c>
      <c r="Q1280" s="128" t="s">
        <v>203</v>
      </c>
      <c r="R1280" s="7" t="s">
        <v>183</v>
      </c>
      <c r="S1280" s="2" t="s">
        <v>184</v>
      </c>
      <c r="T1280" s="2" t="s">
        <v>183</v>
      </c>
      <c r="U1280">
        <v>0</v>
      </c>
      <c r="V1280">
        <v>0</v>
      </c>
      <c r="W1280">
        <v>16</v>
      </c>
      <c r="X1280" t="s">
        <v>184</v>
      </c>
      <c r="Y1280" s="2" t="s">
        <v>184</v>
      </c>
      <c r="Z1280" s="2" t="s">
        <v>184</v>
      </c>
      <c r="AA1280" s="2" t="s">
        <v>184</v>
      </c>
      <c r="AB1280">
        <v>0</v>
      </c>
      <c r="AC1280">
        <v>0</v>
      </c>
      <c r="AD1280">
        <v>0</v>
      </c>
      <c r="AE1280" s="2" t="s">
        <v>184</v>
      </c>
      <c r="AF1280" s="2" t="s">
        <v>184</v>
      </c>
      <c r="AG1280" s="2" t="s">
        <v>183</v>
      </c>
      <c r="AH1280" t="s">
        <v>90</v>
      </c>
      <c r="AI1280" t="s">
        <v>183</v>
      </c>
      <c r="AJ1280" s="1" t="s">
        <v>184</v>
      </c>
    </row>
    <row r="1281" spans="1:36" hidden="1" x14ac:dyDescent="0.3">
      <c r="A1281" s="3" t="s">
        <v>7</v>
      </c>
      <c r="B1281">
        <v>141771</v>
      </c>
      <c r="C1281">
        <v>1280</v>
      </c>
      <c r="D1281" t="s">
        <v>182</v>
      </c>
      <c r="E1281" s="2" t="s">
        <v>183</v>
      </c>
      <c r="F1281" s="2" t="s">
        <v>184</v>
      </c>
      <c r="G1281" s="2" t="s">
        <v>184</v>
      </c>
      <c r="H1281" s="3" t="s">
        <v>183</v>
      </c>
      <c r="I1281" s="2" t="s">
        <v>16</v>
      </c>
      <c r="J1281" s="2" t="s">
        <v>13</v>
      </c>
      <c r="K1281" s="8" t="s">
        <v>183</v>
      </c>
      <c r="L1281" s="2" t="s">
        <v>162</v>
      </c>
      <c r="M1281" s="2" t="s">
        <v>60</v>
      </c>
      <c r="N1281" t="s">
        <v>186</v>
      </c>
      <c r="O1281" s="2" t="s">
        <v>188</v>
      </c>
      <c r="P1281" s="128">
        <v>-2.5959880185168376</v>
      </c>
      <c r="Q1281" s="128" t="s">
        <v>201</v>
      </c>
      <c r="R1281" s="6" t="s">
        <v>185</v>
      </c>
      <c r="S1281" s="2" t="s">
        <v>184</v>
      </c>
      <c r="T1281" s="2" t="s">
        <v>184</v>
      </c>
      <c r="U1281">
        <v>48</v>
      </c>
      <c r="V1281">
        <v>33</v>
      </c>
      <c r="W1281">
        <v>3</v>
      </c>
      <c r="X1281" t="s">
        <v>184</v>
      </c>
      <c r="Y1281" s="2" t="s">
        <v>184</v>
      </c>
      <c r="Z1281" s="2" t="s">
        <v>184</v>
      </c>
      <c r="AA1281" s="2" t="s">
        <v>184</v>
      </c>
      <c r="AB1281">
        <v>7</v>
      </c>
      <c r="AC1281">
        <v>0</v>
      </c>
      <c r="AD1281">
        <v>0</v>
      </c>
      <c r="AE1281" s="2" t="s">
        <v>184</v>
      </c>
      <c r="AF1281" s="2" t="s">
        <v>184</v>
      </c>
      <c r="AG1281" s="2" t="s">
        <v>183</v>
      </c>
      <c r="AH1281" t="s">
        <v>90</v>
      </c>
      <c r="AI1281" s="8" t="s">
        <v>183</v>
      </c>
      <c r="AJ1281" s="1" t="s">
        <v>184</v>
      </c>
    </row>
    <row r="1282" spans="1:36" x14ac:dyDescent="0.3">
      <c r="A1282" s="3" t="s">
        <v>7</v>
      </c>
      <c r="B1282">
        <v>141810</v>
      </c>
      <c r="C1282">
        <v>1281</v>
      </c>
      <c r="D1282" t="s">
        <v>182</v>
      </c>
      <c r="E1282" s="2" t="s">
        <v>183</v>
      </c>
      <c r="F1282" s="2" t="s">
        <v>184</v>
      </c>
      <c r="G1282" s="2" t="s">
        <v>183</v>
      </c>
      <c r="H1282" s="3" t="s">
        <v>183</v>
      </c>
      <c r="I1282" s="2" t="s">
        <v>16</v>
      </c>
      <c r="J1282" s="2" t="s">
        <v>13</v>
      </c>
      <c r="K1282" s="8" t="s">
        <v>183</v>
      </c>
      <c r="L1282" s="2" t="s">
        <v>60</v>
      </c>
      <c r="M1282" s="2"/>
      <c r="N1282" t="s">
        <v>187</v>
      </c>
      <c r="O1282" s="3" t="s">
        <v>189</v>
      </c>
      <c r="P1282" s="130">
        <v>-0.29644268774703553</v>
      </c>
      <c r="Q1282" s="130" t="s">
        <v>203</v>
      </c>
      <c r="R1282" s="7" t="s">
        <v>183</v>
      </c>
      <c r="S1282" s="2" t="s">
        <v>184</v>
      </c>
      <c r="T1282" s="2" t="s">
        <v>183</v>
      </c>
      <c r="U1282">
        <v>48</v>
      </c>
      <c r="V1282">
        <v>41</v>
      </c>
      <c r="W1282">
        <v>38</v>
      </c>
      <c r="X1282" t="s">
        <v>183</v>
      </c>
      <c r="Y1282" s="2" t="s">
        <v>184</v>
      </c>
      <c r="Z1282" s="2" t="s">
        <v>184</v>
      </c>
      <c r="AA1282" s="2" t="s">
        <v>184</v>
      </c>
      <c r="AB1282">
        <v>28</v>
      </c>
      <c r="AC1282">
        <v>8</v>
      </c>
      <c r="AD1282">
        <v>0</v>
      </c>
      <c r="AE1282" s="2" t="s">
        <v>184</v>
      </c>
      <c r="AF1282" s="2" t="s">
        <v>184</v>
      </c>
      <c r="AG1282" s="2" t="s">
        <v>184</v>
      </c>
      <c r="AH1282" t="s">
        <v>90</v>
      </c>
      <c r="AI1282" s="8" t="s">
        <v>183</v>
      </c>
      <c r="AJ1282" s="9" t="s">
        <v>184</v>
      </c>
    </row>
    <row r="1283" spans="1:36" x14ac:dyDescent="0.3">
      <c r="A1283" s="3" t="s">
        <v>7</v>
      </c>
      <c r="B1283">
        <v>141895</v>
      </c>
      <c r="C1283">
        <v>1282</v>
      </c>
      <c r="D1283" t="s">
        <v>181</v>
      </c>
      <c r="E1283" s="2" t="s">
        <v>184</v>
      </c>
      <c r="F1283" s="2" t="s">
        <v>184</v>
      </c>
      <c r="G1283" s="2" t="s">
        <v>184</v>
      </c>
      <c r="H1283" s="2" t="s">
        <v>183</v>
      </c>
      <c r="I1283" s="2" t="s">
        <v>16</v>
      </c>
      <c r="J1283" s="2" t="s">
        <v>12</v>
      </c>
      <c r="K1283" s="8" t="s">
        <v>183</v>
      </c>
      <c r="L1283" s="2"/>
      <c r="M1283" s="2" t="s">
        <v>61</v>
      </c>
      <c r="N1283" t="s">
        <v>186</v>
      </c>
      <c r="O1283" s="2" t="s">
        <v>188</v>
      </c>
      <c r="P1283" s="128">
        <v>0.39929015084294583</v>
      </c>
      <c r="Q1283" s="128" t="s">
        <v>203</v>
      </c>
      <c r="R1283" s="7" t="s">
        <v>184</v>
      </c>
      <c r="S1283" s="2" t="s">
        <v>184</v>
      </c>
      <c r="T1283" s="2" t="s">
        <v>184</v>
      </c>
      <c r="U1283">
        <v>10</v>
      </c>
      <c r="V1283">
        <v>21</v>
      </c>
      <c r="W1283">
        <v>0</v>
      </c>
      <c r="X1283" t="s">
        <v>184</v>
      </c>
      <c r="Y1283" s="2" t="s">
        <v>184</v>
      </c>
      <c r="Z1283" s="2" t="s">
        <v>184</v>
      </c>
      <c r="AA1283" s="2" t="s">
        <v>184</v>
      </c>
      <c r="AB1283">
        <v>3</v>
      </c>
      <c r="AC1283">
        <v>0</v>
      </c>
      <c r="AD1283">
        <v>0</v>
      </c>
      <c r="AE1283" s="2" t="s">
        <v>184</v>
      </c>
      <c r="AF1283" s="2" t="s">
        <v>184</v>
      </c>
      <c r="AG1283" s="2" t="s">
        <v>185</v>
      </c>
      <c r="AH1283" t="s">
        <v>88</v>
      </c>
      <c r="AI1283" s="8" t="s">
        <v>183</v>
      </c>
      <c r="AJ1283" s="1" t="s">
        <v>184</v>
      </c>
    </row>
    <row r="1284" spans="1:36" x14ac:dyDescent="0.3">
      <c r="A1284" s="3" t="s">
        <v>7</v>
      </c>
      <c r="B1284">
        <v>141957</v>
      </c>
      <c r="C1284">
        <v>1283</v>
      </c>
      <c r="D1284" t="s">
        <v>181</v>
      </c>
      <c r="E1284" s="2" t="s">
        <v>183</v>
      </c>
      <c r="F1284" s="2" t="s">
        <v>183</v>
      </c>
      <c r="G1284" s="2" t="s">
        <v>184</v>
      </c>
      <c r="H1284" s="2" t="s">
        <v>183</v>
      </c>
      <c r="I1284" s="2" t="s">
        <v>14</v>
      </c>
      <c r="J1284" s="2" t="s">
        <v>16</v>
      </c>
      <c r="K1284" s="8" t="s">
        <v>183</v>
      </c>
      <c r="L1284" s="2" t="s">
        <v>60</v>
      </c>
      <c r="M1284" s="2"/>
      <c r="N1284" t="s">
        <v>187</v>
      </c>
      <c r="O1284" s="2" t="s">
        <v>188</v>
      </c>
      <c r="P1284" s="128">
        <v>-0.1481565901190951</v>
      </c>
      <c r="Q1284" s="128" t="s">
        <v>203</v>
      </c>
      <c r="R1284" s="7" t="s">
        <v>183</v>
      </c>
      <c r="S1284" s="2" t="s">
        <v>183</v>
      </c>
      <c r="T1284" s="2" t="s">
        <v>183</v>
      </c>
      <c r="U1284">
        <v>0</v>
      </c>
      <c r="V1284">
        <v>0</v>
      </c>
      <c r="W1284">
        <v>8</v>
      </c>
      <c r="X1284" t="s">
        <v>184</v>
      </c>
      <c r="Y1284" s="2" t="s">
        <v>183</v>
      </c>
      <c r="Z1284" s="2" t="s">
        <v>183</v>
      </c>
      <c r="AA1284" s="2" t="s">
        <v>184</v>
      </c>
      <c r="AB1284">
        <v>5</v>
      </c>
      <c r="AC1284">
        <v>3</v>
      </c>
      <c r="AD1284">
        <v>1</v>
      </c>
      <c r="AE1284" s="2" t="s">
        <v>184</v>
      </c>
      <c r="AF1284" s="2" t="s">
        <v>183</v>
      </c>
      <c r="AG1284" s="2" t="s">
        <v>184</v>
      </c>
      <c r="AH1284" t="s">
        <v>91</v>
      </c>
      <c r="AI1284" t="s">
        <v>183</v>
      </c>
      <c r="AJ1284" s="1" t="s">
        <v>184</v>
      </c>
    </row>
    <row r="1285" spans="1:36" x14ac:dyDescent="0.3">
      <c r="A1285" s="3" t="s">
        <v>7</v>
      </c>
      <c r="B1285">
        <v>141968</v>
      </c>
      <c r="C1285">
        <v>1284</v>
      </c>
      <c r="D1285" t="s">
        <v>181</v>
      </c>
      <c r="E1285" s="2" t="s">
        <v>183</v>
      </c>
      <c r="F1285" s="2" t="s">
        <v>183</v>
      </c>
      <c r="G1285" s="2" t="s">
        <v>184</v>
      </c>
      <c r="H1285" s="2" t="s">
        <v>183</v>
      </c>
      <c r="I1285" s="2" t="s">
        <v>14</v>
      </c>
      <c r="J1285" s="2" t="s">
        <v>16</v>
      </c>
      <c r="K1285" s="8" t="s">
        <v>183</v>
      </c>
      <c r="L1285" s="2" t="s">
        <v>60</v>
      </c>
      <c r="M1285" s="2"/>
      <c r="N1285" t="s">
        <v>187</v>
      </c>
      <c r="O1285" s="3" t="s">
        <v>188</v>
      </c>
      <c r="P1285" s="130">
        <v>0.27752081406105455</v>
      </c>
      <c r="Q1285" s="130" t="s">
        <v>203</v>
      </c>
      <c r="R1285" s="6" t="s">
        <v>185</v>
      </c>
      <c r="S1285" s="2" t="s">
        <v>183</v>
      </c>
      <c r="T1285" s="2" t="s">
        <v>183</v>
      </c>
      <c r="U1285">
        <v>0</v>
      </c>
      <c r="V1285">
        <v>0</v>
      </c>
      <c r="W1285">
        <v>0</v>
      </c>
      <c r="X1285" t="s">
        <v>184</v>
      </c>
      <c r="Y1285" s="2" t="s">
        <v>183</v>
      </c>
      <c r="Z1285" s="2" t="s">
        <v>183</v>
      </c>
      <c r="AA1285" s="2" t="s">
        <v>184</v>
      </c>
      <c r="AB1285">
        <v>0</v>
      </c>
      <c r="AC1285">
        <v>0</v>
      </c>
      <c r="AD1285">
        <v>0</v>
      </c>
      <c r="AE1285" s="2" t="s">
        <v>184</v>
      </c>
      <c r="AF1285" s="2" t="s">
        <v>184</v>
      </c>
      <c r="AG1285" s="2" t="s">
        <v>184</v>
      </c>
      <c r="AH1285" t="s">
        <v>91</v>
      </c>
      <c r="AI1285" t="s">
        <v>183</v>
      </c>
      <c r="AJ1285" s="1" t="s">
        <v>184</v>
      </c>
    </row>
    <row r="1286" spans="1:36" hidden="1" x14ac:dyDescent="0.3">
      <c r="A1286" s="3" t="s">
        <v>7</v>
      </c>
      <c r="B1286">
        <v>141969</v>
      </c>
      <c r="C1286">
        <v>1285</v>
      </c>
      <c r="D1286" t="s">
        <v>182</v>
      </c>
      <c r="E1286" s="2" t="s">
        <v>184</v>
      </c>
      <c r="F1286" s="2" t="s">
        <v>184</v>
      </c>
      <c r="G1286" s="2" t="s">
        <v>184</v>
      </c>
      <c r="H1286" s="2" t="s">
        <v>183</v>
      </c>
      <c r="I1286" s="2" t="s">
        <v>13</v>
      </c>
      <c r="J1286" s="2" t="s">
        <v>16</v>
      </c>
      <c r="K1286" s="8" t="s">
        <v>184</v>
      </c>
      <c r="L1286" s="2" t="s">
        <v>60</v>
      </c>
      <c r="M1286" s="2" t="s">
        <v>162</v>
      </c>
      <c r="N1286" t="s">
        <v>186</v>
      </c>
      <c r="O1286" s="3" t="s">
        <v>189</v>
      </c>
      <c r="P1286" s="130">
        <v>-2.423934231714552</v>
      </c>
      <c r="Q1286" s="130" t="s">
        <v>201</v>
      </c>
      <c r="R1286" s="6" t="s">
        <v>185</v>
      </c>
      <c r="S1286" s="2" t="s">
        <v>184</v>
      </c>
      <c r="T1286" s="2" t="s">
        <v>184</v>
      </c>
      <c r="U1286">
        <v>0</v>
      </c>
      <c r="V1286">
        <v>0</v>
      </c>
      <c r="W1286">
        <v>0</v>
      </c>
      <c r="X1286" t="s">
        <v>184</v>
      </c>
      <c r="Y1286" s="2" t="s">
        <v>184</v>
      </c>
      <c r="Z1286" s="2" t="s">
        <v>184</v>
      </c>
      <c r="AA1286" s="2" t="s">
        <v>184</v>
      </c>
      <c r="AB1286">
        <v>0</v>
      </c>
      <c r="AC1286">
        <v>0</v>
      </c>
      <c r="AD1286">
        <v>0</v>
      </c>
      <c r="AE1286" s="2" t="s">
        <v>184</v>
      </c>
      <c r="AF1286" s="2" t="s">
        <v>184</v>
      </c>
      <c r="AG1286" s="2" t="s">
        <v>184</v>
      </c>
      <c r="AH1286" t="s">
        <v>90</v>
      </c>
      <c r="AI1286" t="s">
        <v>183</v>
      </c>
      <c r="AJ1286" s="1" t="s">
        <v>184</v>
      </c>
    </row>
    <row r="1287" spans="1:36" x14ac:dyDescent="0.3">
      <c r="A1287" s="3" t="s">
        <v>7</v>
      </c>
      <c r="B1287">
        <v>141970</v>
      </c>
      <c r="C1287">
        <v>1286</v>
      </c>
      <c r="D1287" t="s">
        <v>182</v>
      </c>
      <c r="E1287" s="2" t="s">
        <v>184</v>
      </c>
      <c r="F1287" s="2" t="s">
        <v>184</v>
      </c>
      <c r="G1287" s="2" t="s">
        <v>184</v>
      </c>
      <c r="H1287" s="2" t="s">
        <v>183</v>
      </c>
      <c r="I1287" s="2" t="s">
        <v>14</v>
      </c>
      <c r="J1287" s="2" t="s">
        <v>16</v>
      </c>
      <c r="K1287" s="8" t="s">
        <v>183</v>
      </c>
      <c r="L1287" s="2" t="s">
        <v>60</v>
      </c>
      <c r="M1287" s="2"/>
      <c r="N1287" t="s">
        <v>187</v>
      </c>
      <c r="O1287" s="3" t="s">
        <v>189</v>
      </c>
      <c r="P1287" s="130">
        <v>-0.10170353419781336</v>
      </c>
      <c r="Q1287" s="130" t="s">
        <v>203</v>
      </c>
      <c r="R1287" s="7" t="s">
        <v>183</v>
      </c>
      <c r="S1287" s="2" t="s">
        <v>184</v>
      </c>
      <c r="T1287" s="2" t="s">
        <v>184</v>
      </c>
      <c r="U1287">
        <v>47</v>
      </c>
      <c r="V1287">
        <v>14</v>
      </c>
      <c r="W1287">
        <v>45</v>
      </c>
      <c r="X1287" t="s">
        <v>183</v>
      </c>
      <c r="Y1287" s="2" t="s">
        <v>183</v>
      </c>
      <c r="Z1287" s="2" t="s">
        <v>184</v>
      </c>
      <c r="AA1287" s="2" t="s">
        <v>184</v>
      </c>
      <c r="AB1287">
        <v>13</v>
      </c>
      <c r="AC1287">
        <v>7</v>
      </c>
      <c r="AD1287">
        <v>1</v>
      </c>
      <c r="AE1287" s="2" t="s">
        <v>184</v>
      </c>
      <c r="AF1287" s="2" t="s">
        <v>185</v>
      </c>
      <c r="AG1287" s="2" t="s">
        <v>185</v>
      </c>
      <c r="AH1287" t="s">
        <v>90</v>
      </c>
      <c r="AI1287" s="8" t="s">
        <v>184</v>
      </c>
      <c r="AJ1287" s="1" t="s">
        <v>184</v>
      </c>
    </row>
    <row r="1288" spans="1:36" x14ac:dyDescent="0.3">
      <c r="A1288" s="3" t="s">
        <v>7</v>
      </c>
      <c r="B1288">
        <v>141983</v>
      </c>
      <c r="C1288">
        <v>1287</v>
      </c>
      <c r="D1288" t="s">
        <v>182</v>
      </c>
      <c r="E1288" s="2" t="s">
        <v>183</v>
      </c>
      <c r="F1288" s="2" t="s">
        <v>184</v>
      </c>
      <c r="G1288" s="2" t="s">
        <v>184</v>
      </c>
      <c r="H1288" s="3" t="s">
        <v>185</v>
      </c>
      <c r="I1288" s="2" t="s">
        <v>12</v>
      </c>
      <c r="J1288" s="2" t="s">
        <v>15</v>
      </c>
      <c r="K1288" s="8" t="s">
        <v>184</v>
      </c>
      <c r="L1288" s="2"/>
      <c r="M1288" s="2" t="s">
        <v>60</v>
      </c>
      <c r="N1288" t="s">
        <v>187</v>
      </c>
      <c r="O1288" s="3" t="s">
        <v>188</v>
      </c>
      <c r="P1288" s="130">
        <v>-0.47826086956521741</v>
      </c>
      <c r="Q1288" s="130" t="s">
        <v>203</v>
      </c>
      <c r="R1288" s="6" t="s">
        <v>185</v>
      </c>
      <c r="S1288" s="2" t="s">
        <v>184</v>
      </c>
      <c r="T1288" s="2" t="s">
        <v>184</v>
      </c>
      <c r="U1288">
        <v>31</v>
      </c>
      <c r="V1288">
        <v>12</v>
      </c>
      <c r="W1288">
        <v>4</v>
      </c>
      <c r="X1288" t="s">
        <v>184</v>
      </c>
      <c r="Y1288" s="2" t="s">
        <v>183</v>
      </c>
      <c r="Z1288" s="2" t="s">
        <v>183</v>
      </c>
      <c r="AA1288" s="2" t="s">
        <v>184</v>
      </c>
      <c r="AB1288">
        <v>3</v>
      </c>
      <c r="AC1288">
        <v>0</v>
      </c>
      <c r="AD1288">
        <v>0</v>
      </c>
      <c r="AE1288" s="2" t="s">
        <v>184</v>
      </c>
      <c r="AF1288" s="2" t="s">
        <v>184</v>
      </c>
      <c r="AG1288" s="2" t="s">
        <v>184</v>
      </c>
      <c r="AH1288" t="s">
        <v>89</v>
      </c>
      <c r="AI1288" s="8" t="s">
        <v>183</v>
      </c>
      <c r="AJ1288" s="1" t="s">
        <v>184</v>
      </c>
    </row>
    <row r="1289" spans="1:36" x14ac:dyDescent="0.3">
      <c r="A1289" s="3" t="s">
        <v>7</v>
      </c>
      <c r="B1289">
        <v>142015</v>
      </c>
      <c r="C1289">
        <v>1288</v>
      </c>
      <c r="D1289" t="s">
        <v>182</v>
      </c>
      <c r="E1289" s="2" t="s">
        <v>184</v>
      </c>
      <c r="F1289" s="2" t="s">
        <v>184</v>
      </c>
      <c r="G1289" s="2" t="s">
        <v>184</v>
      </c>
      <c r="H1289" s="3" t="s">
        <v>183</v>
      </c>
      <c r="I1289" s="2" t="s">
        <v>12</v>
      </c>
      <c r="J1289" s="2" t="s">
        <v>16</v>
      </c>
      <c r="K1289" s="8" t="s">
        <v>183</v>
      </c>
      <c r="L1289" s="2"/>
      <c r="M1289" s="2" t="s">
        <v>60</v>
      </c>
      <c r="N1289" t="s">
        <v>187</v>
      </c>
      <c r="O1289" s="2" t="s">
        <v>189</v>
      </c>
      <c r="P1289" s="128">
        <v>-0.94880617245334153</v>
      </c>
      <c r="Q1289" s="128" t="s">
        <v>203</v>
      </c>
      <c r="R1289" s="7" t="s">
        <v>183</v>
      </c>
      <c r="S1289" s="2" t="s">
        <v>184</v>
      </c>
      <c r="T1289" s="2" t="s">
        <v>184</v>
      </c>
      <c r="U1289">
        <v>34</v>
      </c>
      <c r="V1289">
        <v>24</v>
      </c>
      <c r="W1289">
        <v>23</v>
      </c>
      <c r="X1289" t="s">
        <v>184</v>
      </c>
      <c r="Y1289" s="2" t="s">
        <v>184</v>
      </c>
      <c r="Z1289" s="2" t="s">
        <v>184</v>
      </c>
      <c r="AA1289" s="2" t="s">
        <v>184</v>
      </c>
      <c r="AB1289">
        <v>11</v>
      </c>
      <c r="AC1289">
        <v>3</v>
      </c>
      <c r="AD1289">
        <v>1</v>
      </c>
      <c r="AE1289" s="2" t="s">
        <v>184</v>
      </c>
      <c r="AF1289" s="2" t="s">
        <v>184</v>
      </c>
      <c r="AG1289" s="2" t="s">
        <v>184</v>
      </c>
      <c r="AH1289" t="s">
        <v>89</v>
      </c>
      <c r="AI1289" s="8" t="s">
        <v>183</v>
      </c>
      <c r="AJ1289" s="1" t="s">
        <v>184</v>
      </c>
    </row>
    <row r="1290" spans="1:36" x14ac:dyDescent="0.3">
      <c r="A1290" s="3" t="s">
        <v>7</v>
      </c>
      <c r="B1290">
        <v>142042</v>
      </c>
      <c r="C1290">
        <v>1289</v>
      </c>
      <c r="D1290" t="s">
        <v>182</v>
      </c>
      <c r="E1290" s="2" t="s">
        <v>184</v>
      </c>
      <c r="F1290" s="2" t="s">
        <v>184</v>
      </c>
      <c r="G1290" s="2" t="s">
        <v>184</v>
      </c>
      <c r="H1290" s="3" t="s">
        <v>184</v>
      </c>
      <c r="I1290" s="2" t="s">
        <v>16</v>
      </c>
      <c r="J1290" s="2" t="s">
        <v>16</v>
      </c>
      <c r="K1290" s="8" t="s">
        <v>184</v>
      </c>
      <c r="L1290" s="2" t="s">
        <v>60</v>
      </c>
      <c r="M1290" s="2"/>
      <c r="N1290" t="s">
        <v>186</v>
      </c>
      <c r="O1290" s="3" t="s">
        <v>188</v>
      </c>
      <c r="P1290" s="130">
        <v>-1.4832959107300809</v>
      </c>
      <c r="Q1290" s="130" t="s">
        <v>203</v>
      </c>
      <c r="R1290" s="7" t="s">
        <v>183</v>
      </c>
      <c r="S1290" s="2" t="s">
        <v>183</v>
      </c>
      <c r="T1290" s="2" t="s">
        <v>183</v>
      </c>
      <c r="U1290">
        <v>42</v>
      </c>
      <c r="V1290">
        <v>22</v>
      </c>
      <c r="W1290">
        <v>9</v>
      </c>
      <c r="X1290" t="s">
        <v>183</v>
      </c>
      <c r="Y1290" s="2" t="s">
        <v>184</v>
      </c>
      <c r="Z1290" s="2" t="s">
        <v>183</v>
      </c>
      <c r="AA1290" s="2" t="s">
        <v>184</v>
      </c>
      <c r="AB1290">
        <v>11</v>
      </c>
      <c r="AC1290">
        <v>3</v>
      </c>
      <c r="AD1290">
        <v>0</v>
      </c>
      <c r="AE1290" s="2" t="s">
        <v>184</v>
      </c>
      <c r="AF1290" s="2" t="s">
        <v>184</v>
      </c>
      <c r="AG1290" s="2" t="s">
        <v>185</v>
      </c>
      <c r="AH1290" t="s">
        <v>90</v>
      </c>
      <c r="AI1290" s="8" t="s">
        <v>183</v>
      </c>
      <c r="AJ1290" s="1" t="s">
        <v>184</v>
      </c>
    </row>
    <row r="1291" spans="1:36" x14ac:dyDescent="0.3">
      <c r="A1291" s="3" t="s">
        <v>7</v>
      </c>
      <c r="B1291">
        <v>142060</v>
      </c>
      <c r="C1291">
        <v>1290</v>
      </c>
      <c r="D1291" t="s">
        <v>181</v>
      </c>
      <c r="E1291" s="2" t="s">
        <v>183</v>
      </c>
      <c r="F1291" s="2" t="s">
        <v>184</v>
      </c>
      <c r="G1291" s="2" t="s">
        <v>184</v>
      </c>
      <c r="H1291" s="3" t="s">
        <v>183</v>
      </c>
      <c r="I1291" s="2" t="s">
        <v>15</v>
      </c>
      <c r="J1291" s="2" t="s">
        <v>16</v>
      </c>
      <c r="K1291" s="8" t="s">
        <v>184</v>
      </c>
      <c r="L1291" s="2" t="s">
        <v>61</v>
      </c>
      <c r="M1291" s="2"/>
      <c r="N1291" t="s">
        <v>186</v>
      </c>
      <c r="O1291" s="2" t="s">
        <v>189</v>
      </c>
      <c r="P1291" s="128">
        <v>-1.2932627170833846</v>
      </c>
      <c r="Q1291" s="128" t="s">
        <v>203</v>
      </c>
      <c r="R1291" s="7" t="s">
        <v>184</v>
      </c>
      <c r="S1291" s="2" t="s">
        <v>183</v>
      </c>
      <c r="T1291" s="2" t="s">
        <v>183</v>
      </c>
      <c r="U1291">
        <v>37</v>
      </c>
      <c r="V1291">
        <v>0</v>
      </c>
      <c r="W1291">
        <v>113</v>
      </c>
      <c r="X1291" t="s">
        <v>184</v>
      </c>
      <c r="Y1291" s="2" t="s">
        <v>184</v>
      </c>
      <c r="Z1291" s="2" t="s">
        <v>183</v>
      </c>
      <c r="AA1291" s="2" t="s">
        <v>184</v>
      </c>
      <c r="AB1291">
        <v>9</v>
      </c>
      <c r="AC1291">
        <v>0</v>
      </c>
      <c r="AD1291">
        <v>0</v>
      </c>
      <c r="AE1291" s="2" t="s">
        <v>183</v>
      </c>
      <c r="AF1291" s="2" t="s">
        <v>184</v>
      </c>
      <c r="AG1291" s="2" t="s">
        <v>185</v>
      </c>
      <c r="AH1291" t="s">
        <v>90</v>
      </c>
      <c r="AI1291" s="8" t="s">
        <v>183</v>
      </c>
      <c r="AJ1291" s="1" t="s">
        <v>184</v>
      </c>
    </row>
    <row r="1292" spans="1:36" x14ac:dyDescent="0.3">
      <c r="A1292" s="3" t="s">
        <v>7</v>
      </c>
      <c r="B1292">
        <v>142064</v>
      </c>
      <c r="C1292">
        <v>1291</v>
      </c>
      <c r="D1292" t="s">
        <v>181</v>
      </c>
      <c r="E1292" s="2" t="s">
        <v>183</v>
      </c>
      <c r="F1292" s="2" t="s">
        <v>184</v>
      </c>
      <c r="G1292" s="2" t="s">
        <v>184</v>
      </c>
      <c r="H1292" s="3" t="s">
        <v>183</v>
      </c>
      <c r="I1292" s="2" t="s">
        <v>16</v>
      </c>
      <c r="J1292" s="2" t="s">
        <v>16</v>
      </c>
      <c r="K1292" s="8" t="s">
        <v>183</v>
      </c>
      <c r="L1292" s="2" t="s">
        <v>61</v>
      </c>
      <c r="M1292" s="2"/>
      <c r="N1292" t="s">
        <v>187</v>
      </c>
      <c r="O1292" s="2" t="s">
        <v>188</v>
      </c>
      <c r="P1292" s="128">
        <v>-0.64047296465081904</v>
      </c>
      <c r="Q1292" s="128" t="s">
        <v>203</v>
      </c>
      <c r="R1292" s="7" t="s">
        <v>183</v>
      </c>
      <c r="S1292" s="2" t="s">
        <v>183</v>
      </c>
      <c r="T1292" s="2" t="s">
        <v>183</v>
      </c>
      <c r="U1292">
        <v>0</v>
      </c>
      <c r="V1292">
        <v>0</v>
      </c>
      <c r="W1292">
        <v>6</v>
      </c>
      <c r="X1292" t="s">
        <v>184</v>
      </c>
      <c r="Y1292" s="2" t="s">
        <v>184</v>
      </c>
      <c r="Z1292" s="2" t="s">
        <v>183</v>
      </c>
      <c r="AA1292" s="2" t="s">
        <v>183</v>
      </c>
      <c r="AB1292">
        <v>4</v>
      </c>
      <c r="AC1292">
        <v>2</v>
      </c>
      <c r="AD1292">
        <v>0</v>
      </c>
      <c r="AE1292" s="2" t="s">
        <v>183</v>
      </c>
      <c r="AF1292" s="2" t="s">
        <v>183</v>
      </c>
      <c r="AG1292" s="2" t="s">
        <v>185</v>
      </c>
      <c r="AH1292" t="s">
        <v>90</v>
      </c>
      <c r="AI1292" t="s">
        <v>183</v>
      </c>
      <c r="AJ1292" s="1" t="s">
        <v>184</v>
      </c>
    </row>
    <row r="1293" spans="1:36" x14ac:dyDescent="0.3">
      <c r="A1293" s="3" t="s">
        <v>7</v>
      </c>
      <c r="B1293">
        <v>142089</v>
      </c>
      <c r="C1293">
        <v>1292</v>
      </c>
      <c r="D1293" t="s">
        <v>181</v>
      </c>
      <c r="E1293" s="2" t="s">
        <v>184</v>
      </c>
      <c r="F1293" s="2" t="s">
        <v>184</v>
      </c>
      <c r="G1293" s="2" t="s">
        <v>184</v>
      </c>
      <c r="H1293" s="3" t="s">
        <v>183</v>
      </c>
      <c r="I1293" s="2" t="s">
        <v>15</v>
      </c>
      <c r="J1293" s="2" t="s">
        <v>16</v>
      </c>
      <c r="K1293" s="8" t="s">
        <v>183</v>
      </c>
      <c r="L1293" s="2"/>
      <c r="M1293" s="2" t="s">
        <v>60</v>
      </c>
      <c r="N1293" t="s">
        <v>187</v>
      </c>
      <c r="O1293" s="2" t="s">
        <v>189</v>
      </c>
      <c r="P1293" s="128">
        <v>-0.56077488893744076</v>
      </c>
      <c r="Q1293" s="128" t="s">
        <v>203</v>
      </c>
      <c r="R1293" s="6" t="s">
        <v>184</v>
      </c>
      <c r="S1293" s="2" t="s">
        <v>184</v>
      </c>
      <c r="T1293" s="2" t="s">
        <v>184</v>
      </c>
      <c r="U1293">
        <v>6</v>
      </c>
      <c r="V1293">
        <v>0</v>
      </c>
      <c r="W1293">
        <v>2</v>
      </c>
      <c r="X1293" t="s">
        <v>184</v>
      </c>
      <c r="Y1293" s="2" t="s">
        <v>184</v>
      </c>
      <c r="Z1293" s="2" t="s">
        <v>184</v>
      </c>
      <c r="AA1293" s="2" t="s">
        <v>184</v>
      </c>
      <c r="AB1293">
        <v>0</v>
      </c>
      <c r="AC1293">
        <v>0</v>
      </c>
      <c r="AD1293">
        <v>0</v>
      </c>
      <c r="AE1293" s="2" t="s">
        <v>184</v>
      </c>
      <c r="AF1293" s="2" t="s">
        <v>185</v>
      </c>
      <c r="AG1293" s="2" t="s">
        <v>185</v>
      </c>
      <c r="AH1293" t="s">
        <v>90</v>
      </c>
      <c r="AI1293" s="8" t="s">
        <v>184</v>
      </c>
      <c r="AJ1293" s="1" t="s">
        <v>184</v>
      </c>
    </row>
    <row r="1294" spans="1:36" x14ac:dyDescent="0.3">
      <c r="A1294" s="2" t="s">
        <v>8</v>
      </c>
      <c r="B1294">
        <v>142103</v>
      </c>
      <c r="C1294">
        <v>1293</v>
      </c>
      <c r="D1294" t="s">
        <v>182</v>
      </c>
      <c r="E1294" s="2" t="s">
        <v>183</v>
      </c>
      <c r="F1294" s="2" t="s">
        <v>183</v>
      </c>
      <c r="G1294" s="2" t="s">
        <v>184</v>
      </c>
      <c r="H1294" s="2" t="s">
        <v>183</v>
      </c>
      <c r="I1294" s="2" t="s">
        <v>13</v>
      </c>
      <c r="J1294" s="2" t="s">
        <v>13</v>
      </c>
      <c r="K1294" s="8" t="s">
        <v>183</v>
      </c>
      <c r="L1294" s="2"/>
      <c r="M1294" s="2" t="s">
        <v>61</v>
      </c>
      <c r="N1294" t="s">
        <v>187</v>
      </c>
      <c r="O1294" s="3" t="s">
        <v>188</v>
      </c>
      <c r="P1294" s="130">
        <v>-0.75338113824090036</v>
      </c>
      <c r="Q1294" s="130" t="s">
        <v>203</v>
      </c>
      <c r="R1294" s="7" t="s">
        <v>185</v>
      </c>
      <c r="S1294" s="2" t="s">
        <v>183</v>
      </c>
      <c r="T1294" s="2" t="s">
        <v>183</v>
      </c>
      <c r="U1294">
        <v>0</v>
      </c>
      <c r="V1294">
        <v>0</v>
      </c>
      <c r="W1294">
        <v>13</v>
      </c>
      <c r="X1294" t="s">
        <v>184</v>
      </c>
      <c r="Y1294" s="2" t="s">
        <v>184</v>
      </c>
      <c r="Z1294" s="2" t="s">
        <v>184</v>
      </c>
      <c r="AA1294" s="2" t="s">
        <v>184</v>
      </c>
      <c r="AB1294">
        <v>6</v>
      </c>
      <c r="AC1294">
        <v>5</v>
      </c>
      <c r="AD1294">
        <v>0</v>
      </c>
      <c r="AE1294" s="2" t="s">
        <v>184</v>
      </c>
      <c r="AF1294" s="2" t="s">
        <v>184</v>
      </c>
      <c r="AG1294" s="2" t="s">
        <v>183</v>
      </c>
      <c r="AH1294" t="s">
        <v>90</v>
      </c>
      <c r="AI1294" t="s">
        <v>183</v>
      </c>
      <c r="AJ1294" s="1" t="s">
        <v>184</v>
      </c>
    </row>
    <row r="1295" spans="1:36" x14ac:dyDescent="0.3">
      <c r="A1295" s="3" t="s">
        <v>7</v>
      </c>
      <c r="B1295">
        <v>142118</v>
      </c>
      <c r="C1295">
        <v>1294</v>
      </c>
      <c r="D1295" t="s">
        <v>181</v>
      </c>
      <c r="E1295" s="2" t="s">
        <v>184</v>
      </c>
      <c r="F1295" s="2" t="s">
        <v>184</v>
      </c>
      <c r="G1295" s="2" t="s">
        <v>184</v>
      </c>
      <c r="H1295" s="3" t="s">
        <v>184</v>
      </c>
      <c r="I1295" s="2" t="s">
        <v>13</v>
      </c>
      <c r="J1295" s="2" t="s">
        <v>16</v>
      </c>
      <c r="K1295" s="8" t="s">
        <v>184</v>
      </c>
      <c r="L1295" s="2"/>
      <c r="M1295" s="2" t="s">
        <v>60</v>
      </c>
      <c r="N1295" t="s">
        <v>186</v>
      </c>
      <c r="O1295" s="3" t="s">
        <v>188</v>
      </c>
      <c r="P1295" s="130">
        <v>4.275148561412509E-2</v>
      </c>
      <c r="Q1295" s="130" t="s">
        <v>203</v>
      </c>
      <c r="R1295" s="6" t="s">
        <v>185</v>
      </c>
      <c r="S1295" s="2" t="s">
        <v>184</v>
      </c>
      <c r="T1295" s="2" t="s">
        <v>184</v>
      </c>
      <c r="U1295">
        <v>12</v>
      </c>
      <c r="V1295">
        <v>15</v>
      </c>
      <c r="W1295">
        <v>18</v>
      </c>
      <c r="X1295" t="s">
        <v>184</v>
      </c>
      <c r="Y1295" s="2" t="s">
        <v>184</v>
      </c>
      <c r="Z1295" s="2" t="s">
        <v>184</v>
      </c>
      <c r="AA1295" s="2" t="s">
        <v>184</v>
      </c>
      <c r="AB1295">
        <v>7</v>
      </c>
      <c r="AC1295">
        <v>1</v>
      </c>
      <c r="AD1295">
        <v>1</v>
      </c>
      <c r="AE1295" s="2" t="s">
        <v>184</v>
      </c>
      <c r="AF1295" s="2" t="s">
        <v>184</v>
      </c>
      <c r="AG1295" s="2" t="s">
        <v>184</v>
      </c>
      <c r="AH1295" t="s">
        <v>90</v>
      </c>
      <c r="AI1295" s="8" t="s">
        <v>183</v>
      </c>
      <c r="AJ1295" s="1" t="s">
        <v>184</v>
      </c>
    </row>
    <row r="1296" spans="1:36" hidden="1" x14ac:dyDescent="0.3">
      <c r="A1296" s="3" t="s">
        <v>7</v>
      </c>
      <c r="B1296">
        <v>142199</v>
      </c>
      <c r="C1296">
        <v>1295</v>
      </c>
      <c r="D1296" t="s">
        <v>181</v>
      </c>
      <c r="E1296" s="2" t="s">
        <v>184</v>
      </c>
      <c r="F1296" s="2" t="s">
        <v>184</v>
      </c>
      <c r="G1296" s="2" t="s">
        <v>184</v>
      </c>
      <c r="H1296" s="3" t="s">
        <v>183</v>
      </c>
      <c r="I1296" s="2" t="s">
        <v>13</v>
      </c>
      <c r="J1296" s="2" t="s">
        <v>16</v>
      </c>
      <c r="K1296" s="8" t="s">
        <v>183</v>
      </c>
      <c r="L1296" s="2"/>
      <c r="M1296" s="2" t="s">
        <v>60</v>
      </c>
      <c r="N1296" t="s">
        <v>186</v>
      </c>
      <c r="O1296" s="2" t="s">
        <v>188</v>
      </c>
      <c r="P1296" s="128">
        <v>-0.68427324799138889</v>
      </c>
      <c r="Q1296" s="128" t="s">
        <v>201</v>
      </c>
      <c r="R1296" s="7" t="s">
        <v>184</v>
      </c>
      <c r="S1296" s="2" t="s">
        <v>184</v>
      </c>
      <c r="T1296" s="2" t="s">
        <v>183</v>
      </c>
      <c r="U1296">
        <v>19</v>
      </c>
      <c r="V1296">
        <v>28</v>
      </c>
      <c r="W1296">
        <v>2</v>
      </c>
      <c r="X1296" t="s">
        <v>183</v>
      </c>
      <c r="Y1296" s="2" t="s">
        <v>184</v>
      </c>
      <c r="Z1296" s="2" t="s">
        <v>183</v>
      </c>
      <c r="AA1296" s="2" t="s">
        <v>184</v>
      </c>
      <c r="AB1296">
        <v>4</v>
      </c>
      <c r="AC1296">
        <v>1</v>
      </c>
      <c r="AD1296">
        <v>0</v>
      </c>
      <c r="AE1296" s="2" t="s">
        <v>184</v>
      </c>
      <c r="AF1296" s="2" t="s">
        <v>184</v>
      </c>
      <c r="AG1296" s="2" t="s">
        <v>185</v>
      </c>
      <c r="AH1296" t="s">
        <v>90</v>
      </c>
      <c r="AI1296" s="8" t="s">
        <v>183</v>
      </c>
      <c r="AJ1296" s="1" t="s">
        <v>184</v>
      </c>
    </row>
    <row r="1297" spans="1:36" x14ac:dyDescent="0.3">
      <c r="A1297" s="3" t="s">
        <v>7</v>
      </c>
      <c r="B1297">
        <v>142216</v>
      </c>
      <c r="C1297">
        <v>1296</v>
      </c>
      <c r="D1297" t="s">
        <v>181</v>
      </c>
      <c r="E1297" s="2" t="s">
        <v>183</v>
      </c>
      <c r="F1297" s="2" t="s">
        <v>184</v>
      </c>
      <c r="G1297" s="2" t="s">
        <v>184</v>
      </c>
      <c r="H1297" s="3" t="s">
        <v>183</v>
      </c>
      <c r="I1297" s="2" t="s">
        <v>12</v>
      </c>
      <c r="J1297" s="2" t="s">
        <v>13</v>
      </c>
      <c r="K1297" s="8" t="s">
        <v>183</v>
      </c>
      <c r="L1297" s="2" t="s">
        <v>60</v>
      </c>
      <c r="M1297" s="2"/>
      <c r="N1297" t="s">
        <v>187</v>
      </c>
      <c r="O1297" s="2" t="s">
        <v>189</v>
      </c>
      <c r="P1297" s="128">
        <v>-0.31141454066355251</v>
      </c>
      <c r="Q1297" s="128" t="s">
        <v>203</v>
      </c>
      <c r="R1297" s="7" t="s">
        <v>183</v>
      </c>
      <c r="S1297" s="2" t="s">
        <v>184</v>
      </c>
      <c r="T1297" s="2" t="s">
        <v>184</v>
      </c>
      <c r="U1297">
        <v>0</v>
      </c>
      <c r="V1297">
        <v>0</v>
      </c>
      <c r="W1297">
        <v>18</v>
      </c>
      <c r="X1297" t="s">
        <v>184</v>
      </c>
      <c r="Y1297" s="2" t="s">
        <v>184</v>
      </c>
      <c r="Z1297" s="2" t="s">
        <v>184</v>
      </c>
      <c r="AA1297" s="2" t="s">
        <v>184</v>
      </c>
      <c r="AB1297">
        <v>7</v>
      </c>
      <c r="AC1297">
        <v>2</v>
      </c>
      <c r="AD1297">
        <v>0</v>
      </c>
      <c r="AE1297" s="2" t="s">
        <v>184</v>
      </c>
      <c r="AF1297" s="2" t="s">
        <v>183</v>
      </c>
      <c r="AG1297" s="2" t="s">
        <v>183</v>
      </c>
      <c r="AH1297" t="s">
        <v>89</v>
      </c>
      <c r="AI1297" t="s">
        <v>183</v>
      </c>
      <c r="AJ1297" s="1" t="s">
        <v>184</v>
      </c>
    </row>
    <row r="1298" spans="1:36" x14ac:dyDescent="0.3">
      <c r="A1298" s="3" t="s">
        <v>7</v>
      </c>
      <c r="B1298">
        <v>142226</v>
      </c>
      <c r="C1298">
        <v>1297</v>
      </c>
      <c r="D1298" t="s">
        <v>181</v>
      </c>
      <c r="E1298" s="2" t="s">
        <v>183</v>
      </c>
      <c r="F1298" s="2" t="s">
        <v>184</v>
      </c>
      <c r="G1298" s="2" t="s">
        <v>183</v>
      </c>
      <c r="H1298" s="3" t="s">
        <v>185</v>
      </c>
      <c r="I1298" s="2" t="s">
        <v>14</v>
      </c>
      <c r="J1298" s="2" t="s">
        <v>16</v>
      </c>
      <c r="K1298" s="8" t="s">
        <v>184</v>
      </c>
      <c r="L1298" s="2"/>
      <c r="M1298" s="2" t="s">
        <v>60</v>
      </c>
      <c r="N1298" t="s">
        <v>187</v>
      </c>
      <c r="O1298" s="2" t="s">
        <v>189</v>
      </c>
      <c r="P1298" s="128">
        <v>-1.5300042286549034</v>
      </c>
      <c r="Q1298" s="128" t="s">
        <v>203</v>
      </c>
      <c r="R1298" s="7" t="s">
        <v>183</v>
      </c>
      <c r="S1298" s="2" t="s">
        <v>183</v>
      </c>
      <c r="T1298" s="2" t="s">
        <v>183</v>
      </c>
      <c r="U1298">
        <v>10</v>
      </c>
      <c r="V1298">
        <v>28</v>
      </c>
      <c r="W1298">
        <v>2</v>
      </c>
      <c r="X1298" t="s">
        <v>184</v>
      </c>
      <c r="Y1298" s="2" t="s">
        <v>183</v>
      </c>
      <c r="Z1298" s="2" t="s">
        <v>183</v>
      </c>
      <c r="AA1298" s="2" t="s">
        <v>184</v>
      </c>
      <c r="AB1298">
        <v>2</v>
      </c>
      <c r="AC1298">
        <v>1</v>
      </c>
      <c r="AD1298">
        <v>0</v>
      </c>
      <c r="AE1298" s="2" t="s">
        <v>184</v>
      </c>
      <c r="AF1298" s="2" t="s">
        <v>184</v>
      </c>
      <c r="AG1298" s="2" t="s">
        <v>184</v>
      </c>
      <c r="AH1298" t="s">
        <v>91</v>
      </c>
      <c r="AI1298" s="8" t="s">
        <v>183</v>
      </c>
      <c r="AJ1298" s="1" t="s">
        <v>184</v>
      </c>
    </row>
    <row r="1299" spans="1:36" x14ac:dyDescent="0.3">
      <c r="A1299" s="3" t="s">
        <v>7</v>
      </c>
      <c r="B1299">
        <v>142233</v>
      </c>
      <c r="C1299">
        <v>1298</v>
      </c>
      <c r="D1299" t="s">
        <v>182</v>
      </c>
      <c r="E1299" s="2" t="s">
        <v>184</v>
      </c>
      <c r="F1299" s="2" t="s">
        <v>184</v>
      </c>
      <c r="G1299" s="2" t="s">
        <v>183</v>
      </c>
      <c r="H1299" s="3" t="s">
        <v>183</v>
      </c>
      <c r="I1299" s="2" t="s">
        <v>15</v>
      </c>
      <c r="J1299" s="2" t="s">
        <v>16</v>
      </c>
      <c r="K1299" s="8" t="s">
        <v>183</v>
      </c>
      <c r="L1299" s="2" t="s">
        <v>60</v>
      </c>
      <c r="M1299" s="2"/>
      <c r="N1299" t="s">
        <v>187</v>
      </c>
      <c r="O1299" s="3" t="s">
        <v>189</v>
      </c>
      <c r="P1299" s="130">
        <v>0.20818320121707101</v>
      </c>
      <c r="Q1299" s="130" t="s">
        <v>203</v>
      </c>
      <c r="R1299" s="7" t="s">
        <v>183</v>
      </c>
      <c r="S1299" s="2" t="s">
        <v>184</v>
      </c>
      <c r="T1299" s="2" t="s">
        <v>184</v>
      </c>
      <c r="U1299">
        <v>5</v>
      </c>
      <c r="V1299">
        <v>0</v>
      </c>
      <c r="W1299">
        <v>6</v>
      </c>
      <c r="X1299" t="s">
        <v>184</v>
      </c>
      <c r="Y1299" s="2" t="s">
        <v>184</v>
      </c>
      <c r="Z1299" s="2" t="s">
        <v>184</v>
      </c>
      <c r="AA1299" s="2" t="s">
        <v>184</v>
      </c>
      <c r="AB1299">
        <v>7</v>
      </c>
      <c r="AC1299">
        <v>5</v>
      </c>
      <c r="AD1299">
        <v>1</v>
      </c>
      <c r="AE1299" s="2" t="s">
        <v>184</v>
      </c>
      <c r="AF1299" s="2" t="s">
        <v>185</v>
      </c>
      <c r="AG1299" s="2" t="s">
        <v>185</v>
      </c>
      <c r="AH1299" t="s">
        <v>90</v>
      </c>
      <c r="AI1299" t="s">
        <v>184</v>
      </c>
      <c r="AJ1299" s="1" t="s">
        <v>184</v>
      </c>
    </row>
    <row r="1300" spans="1:36" x14ac:dyDescent="0.3">
      <c r="A1300" s="3" t="s">
        <v>7</v>
      </c>
      <c r="B1300">
        <v>142284</v>
      </c>
      <c r="C1300">
        <v>1299</v>
      </c>
      <c r="D1300" t="s">
        <v>182</v>
      </c>
      <c r="E1300" s="2" t="s">
        <v>184</v>
      </c>
      <c r="F1300" s="2" t="s">
        <v>184</v>
      </c>
      <c r="G1300" s="2" t="s">
        <v>184</v>
      </c>
      <c r="H1300" s="3" t="s">
        <v>184</v>
      </c>
      <c r="I1300" s="2" t="s">
        <v>17</v>
      </c>
      <c r="J1300" s="2" t="s">
        <v>12</v>
      </c>
      <c r="K1300" s="8" t="s">
        <v>183</v>
      </c>
      <c r="L1300" s="2"/>
      <c r="M1300" s="2" t="s">
        <v>60</v>
      </c>
      <c r="N1300" t="s">
        <v>186</v>
      </c>
      <c r="O1300" s="3" t="s">
        <v>188</v>
      </c>
      <c r="P1300" s="130">
        <v>1.1342155009451795</v>
      </c>
      <c r="Q1300" s="130" t="s">
        <v>203</v>
      </c>
      <c r="R1300" s="7" t="s">
        <v>183</v>
      </c>
      <c r="S1300" s="2" t="s">
        <v>184</v>
      </c>
      <c r="T1300" s="2" t="s">
        <v>184</v>
      </c>
      <c r="U1300">
        <v>0</v>
      </c>
      <c r="V1300">
        <v>0</v>
      </c>
      <c r="W1300">
        <v>3</v>
      </c>
      <c r="X1300" t="s">
        <v>184</v>
      </c>
      <c r="Y1300" s="2" t="s">
        <v>184</v>
      </c>
      <c r="Z1300" s="2" t="s">
        <v>183</v>
      </c>
      <c r="AA1300" s="2" t="s">
        <v>184</v>
      </c>
      <c r="AB1300">
        <v>0</v>
      </c>
      <c r="AC1300">
        <v>0</v>
      </c>
      <c r="AD1300">
        <v>0</v>
      </c>
      <c r="AE1300" s="2" t="s">
        <v>183</v>
      </c>
      <c r="AF1300" s="2" t="s">
        <v>183</v>
      </c>
      <c r="AG1300" s="2" t="s">
        <v>184</v>
      </c>
      <c r="AH1300" t="s">
        <v>90</v>
      </c>
      <c r="AI1300" t="s">
        <v>183</v>
      </c>
      <c r="AJ1300" s="1" t="s">
        <v>184</v>
      </c>
    </row>
    <row r="1301" spans="1:36" x14ac:dyDescent="0.3">
      <c r="A1301" s="3" t="s">
        <v>7</v>
      </c>
      <c r="B1301">
        <v>142285</v>
      </c>
      <c r="C1301">
        <v>1300</v>
      </c>
      <c r="D1301" t="s">
        <v>181</v>
      </c>
      <c r="E1301" s="2" t="s">
        <v>183</v>
      </c>
      <c r="F1301" s="2" t="s">
        <v>183</v>
      </c>
      <c r="G1301" s="2" t="s">
        <v>184</v>
      </c>
      <c r="H1301" s="3" t="s">
        <v>183</v>
      </c>
      <c r="I1301" s="2" t="s">
        <v>17</v>
      </c>
      <c r="J1301" s="2" t="s">
        <v>12</v>
      </c>
      <c r="K1301" s="8" t="s">
        <v>183</v>
      </c>
      <c r="L1301" s="2" t="s">
        <v>60</v>
      </c>
      <c r="M1301" s="2"/>
      <c r="N1301" t="s">
        <v>186</v>
      </c>
      <c r="O1301" s="3" t="s">
        <v>188</v>
      </c>
      <c r="P1301" s="130">
        <v>-1.8027571580063628</v>
      </c>
      <c r="Q1301" s="130" t="s">
        <v>203</v>
      </c>
      <c r="R1301" s="7" t="s">
        <v>185</v>
      </c>
      <c r="S1301" s="2" t="s">
        <v>184</v>
      </c>
      <c r="T1301" s="2" t="s">
        <v>184</v>
      </c>
      <c r="U1301">
        <v>0</v>
      </c>
      <c r="V1301">
        <v>0</v>
      </c>
      <c r="W1301">
        <v>5</v>
      </c>
      <c r="X1301" t="s">
        <v>184</v>
      </c>
      <c r="Y1301" s="2" t="s">
        <v>184</v>
      </c>
      <c r="Z1301" s="2" t="s">
        <v>184</v>
      </c>
      <c r="AA1301" s="2" t="s">
        <v>184</v>
      </c>
      <c r="AB1301">
        <v>5</v>
      </c>
      <c r="AC1301">
        <v>0</v>
      </c>
      <c r="AD1301">
        <v>0</v>
      </c>
      <c r="AE1301" s="2" t="s">
        <v>184</v>
      </c>
      <c r="AF1301" s="2" t="s">
        <v>184</v>
      </c>
      <c r="AG1301" s="2" t="s">
        <v>185</v>
      </c>
      <c r="AH1301" t="s">
        <v>90</v>
      </c>
      <c r="AI1301" t="s">
        <v>183</v>
      </c>
      <c r="AJ1301" s="1" t="s">
        <v>184</v>
      </c>
    </row>
    <row r="1302" spans="1:36" x14ac:dyDescent="0.3">
      <c r="A1302" s="2" t="s">
        <v>8</v>
      </c>
      <c r="B1302">
        <v>142286</v>
      </c>
      <c r="C1302">
        <v>1301</v>
      </c>
      <c r="D1302" t="s">
        <v>182</v>
      </c>
      <c r="E1302" s="2" t="s">
        <v>184</v>
      </c>
      <c r="F1302" s="2" t="s">
        <v>184</v>
      </c>
      <c r="G1302" s="2" t="s">
        <v>184</v>
      </c>
      <c r="H1302" s="3" t="s">
        <v>183</v>
      </c>
      <c r="I1302" s="2" t="s">
        <v>12</v>
      </c>
      <c r="J1302" s="2" t="s">
        <v>12</v>
      </c>
      <c r="K1302" s="8" t="s">
        <v>183</v>
      </c>
      <c r="L1302" s="2" t="s">
        <v>162</v>
      </c>
      <c r="M1302" s="2" t="s">
        <v>60</v>
      </c>
      <c r="N1302" t="s">
        <v>187</v>
      </c>
      <c r="O1302" s="3" t="s">
        <v>189</v>
      </c>
      <c r="P1302" s="130">
        <v>-3.3444816053511706</v>
      </c>
      <c r="Q1302" s="130" t="s">
        <v>203</v>
      </c>
      <c r="R1302" s="7" t="s">
        <v>183</v>
      </c>
      <c r="S1302" s="2" t="s">
        <v>184</v>
      </c>
      <c r="T1302" s="2" t="s">
        <v>184</v>
      </c>
      <c r="U1302">
        <v>0</v>
      </c>
      <c r="V1302">
        <v>0</v>
      </c>
      <c r="W1302">
        <v>3</v>
      </c>
      <c r="X1302" t="s">
        <v>184</v>
      </c>
      <c r="Y1302" s="2" t="s">
        <v>184</v>
      </c>
      <c r="Z1302" s="2" t="s">
        <v>183</v>
      </c>
      <c r="AA1302" s="2" t="s">
        <v>184</v>
      </c>
      <c r="AB1302">
        <v>0</v>
      </c>
      <c r="AC1302">
        <v>0</v>
      </c>
      <c r="AD1302">
        <v>0</v>
      </c>
      <c r="AE1302" s="2" t="s">
        <v>184</v>
      </c>
      <c r="AF1302" s="2" t="s">
        <v>184</v>
      </c>
      <c r="AG1302" s="2" t="s">
        <v>184</v>
      </c>
      <c r="AH1302" t="s">
        <v>89</v>
      </c>
      <c r="AI1302" t="s">
        <v>183</v>
      </c>
      <c r="AJ1302" s="1" t="s">
        <v>184</v>
      </c>
    </row>
    <row r="1303" spans="1:36" hidden="1" x14ac:dyDescent="0.3">
      <c r="A1303" s="3" t="s">
        <v>7</v>
      </c>
      <c r="B1303">
        <v>142293</v>
      </c>
      <c r="C1303">
        <v>1302</v>
      </c>
      <c r="D1303" t="s">
        <v>182</v>
      </c>
      <c r="E1303" s="2" t="s">
        <v>183</v>
      </c>
      <c r="F1303" s="2" t="s">
        <v>184</v>
      </c>
      <c r="G1303" s="2" t="s">
        <v>184</v>
      </c>
      <c r="H1303" s="3" t="s">
        <v>183</v>
      </c>
      <c r="I1303" s="2" t="s">
        <v>15</v>
      </c>
      <c r="J1303" s="2" t="s">
        <v>13</v>
      </c>
      <c r="K1303" s="8" t="s">
        <v>183</v>
      </c>
      <c r="L1303" s="2" t="s">
        <v>60</v>
      </c>
      <c r="M1303" s="2" t="s">
        <v>162</v>
      </c>
      <c r="N1303" t="s">
        <v>186</v>
      </c>
      <c r="O1303" s="2" t="s">
        <v>188</v>
      </c>
      <c r="P1303" s="128">
        <v>-3.5119549018337328</v>
      </c>
      <c r="Q1303" s="128" t="s">
        <v>201</v>
      </c>
      <c r="R1303" s="6" t="s">
        <v>185</v>
      </c>
      <c r="S1303" s="2" t="s">
        <v>184</v>
      </c>
      <c r="T1303" s="2" t="s">
        <v>184</v>
      </c>
      <c r="U1303">
        <v>0</v>
      </c>
      <c r="V1303">
        <v>0</v>
      </c>
      <c r="W1303">
        <v>37</v>
      </c>
      <c r="X1303" t="s">
        <v>184</v>
      </c>
      <c r="Y1303" s="2" t="s">
        <v>184</v>
      </c>
      <c r="Z1303" s="2" t="s">
        <v>184</v>
      </c>
      <c r="AA1303" s="2" t="s">
        <v>184</v>
      </c>
      <c r="AB1303">
        <v>20</v>
      </c>
      <c r="AC1303">
        <v>1</v>
      </c>
      <c r="AD1303">
        <v>0</v>
      </c>
      <c r="AE1303" s="2" t="s">
        <v>184</v>
      </c>
      <c r="AF1303" s="2" t="s">
        <v>184</v>
      </c>
      <c r="AG1303" s="2" t="s">
        <v>184</v>
      </c>
      <c r="AH1303" t="s">
        <v>89</v>
      </c>
      <c r="AI1303" t="s">
        <v>183</v>
      </c>
      <c r="AJ1303" s="1" t="s">
        <v>184</v>
      </c>
    </row>
    <row r="1304" spans="1:36" hidden="1" x14ac:dyDescent="0.3">
      <c r="A1304" s="3" t="s">
        <v>7</v>
      </c>
      <c r="B1304">
        <v>142367</v>
      </c>
      <c r="C1304">
        <v>1303</v>
      </c>
      <c r="D1304" t="s">
        <v>182</v>
      </c>
      <c r="E1304" s="2" t="s">
        <v>183</v>
      </c>
      <c r="F1304" s="2" t="s">
        <v>184</v>
      </c>
      <c r="G1304" s="2" t="s">
        <v>184</v>
      </c>
      <c r="H1304" s="3" t="s">
        <v>183</v>
      </c>
      <c r="I1304" s="2" t="s">
        <v>17</v>
      </c>
      <c r="J1304" s="2" t="s">
        <v>17</v>
      </c>
      <c r="K1304" s="8" t="s">
        <v>183</v>
      </c>
      <c r="L1304" s="2" t="s">
        <v>60</v>
      </c>
      <c r="M1304" s="2"/>
      <c r="N1304" t="s">
        <v>186</v>
      </c>
      <c r="O1304" s="2" t="s">
        <v>188</v>
      </c>
      <c r="P1304" s="128">
        <v>-0.75132405468653773</v>
      </c>
      <c r="Q1304" s="128" t="s">
        <v>201</v>
      </c>
      <c r="R1304" s="7" t="s">
        <v>183</v>
      </c>
      <c r="S1304" s="2" t="s">
        <v>183</v>
      </c>
      <c r="T1304" s="2" t="s">
        <v>183</v>
      </c>
      <c r="U1304">
        <v>32</v>
      </c>
      <c r="V1304">
        <v>0</v>
      </c>
      <c r="W1304">
        <v>25</v>
      </c>
      <c r="X1304" t="s">
        <v>183</v>
      </c>
      <c r="Y1304" s="2" t="s">
        <v>184</v>
      </c>
      <c r="Z1304" s="2" t="s">
        <v>183</v>
      </c>
      <c r="AA1304" s="2" t="s">
        <v>183</v>
      </c>
      <c r="AB1304">
        <v>15</v>
      </c>
      <c r="AC1304">
        <v>4</v>
      </c>
      <c r="AD1304">
        <v>0</v>
      </c>
      <c r="AE1304" s="2" t="s">
        <v>184</v>
      </c>
      <c r="AF1304" s="2" t="s">
        <v>184</v>
      </c>
      <c r="AG1304" s="2" t="s">
        <v>185</v>
      </c>
      <c r="AH1304" t="s">
        <v>89</v>
      </c>
      <c r="AI1304" s="8" t="s">
        <v>183</v>
      </c>
      <c r="AJ1304" s="1" t="s">
        <v>184</v>
      </c>
    </row>
    <row r="1305" spans="1:36" hidden="1" x14ac:dyDescent="0.3">
      <c r="A1305" s="3" t="s">
        <v>7</v>
      </c>
      <c r="B1305">
        <v>142372</v>
      </c>
      <c r="C1305">
        <v>1304</v>
      </c>
      <c r="D1305" t="s">
        <v>182</v>
      </c>
      <c r="E1305" s="2" t="s">
        <v>183</v>
      </c>
      <c r="F1305" s="2" t="s">
        <v>184</v>
      </c>
      <c r="G1305" s="2" t="s">
        <v>184</v>
      </c>
      <c r="H1305" s="3" t="s">
        <v>183</v>
      </c>
      <c r="I1305" s="2" t="s">
        <v>13</v>
      </c>
      <c r="J1305" s="2" t="s">
        <v>13</v>
      </c>
      <c r="K1305" s="8" t="s">
        <v>183</v>
      </c>
      <c r="L1305" s="2"/>
      <c r="M1305" s="2" t="s">
        <v>60</v>
      </c>
      <c r="N1305" t="s">
        <v>186</v>
      </c>
      <c r="O1305" s="2" t="s">
        <v>188</v>
      </c>
      <c r="P1305" s="128">
        <v>-1.1582847166035004</v>
      </c>
      <c r="Q1305" s="128" t="s">
        <v>201</v>
      </c>
      <c r="R1305" s="7" t="s">
        <v>185</v>
      </c>
      <c r="S1305" s="2" t="s">
        <v>184</v>
      </c>
      <c r="T1305" s="2" t="s">
        <v>184</v>
      </c>
      <c r="U1305">
        <v>44</v>
      </c>
      <c r="V1305">
        <v>17</v>
      </c>
      <c r="W1305">
        <v>2</v>
      </c>
      <c r="X1305" t="s">
        <v>184</v>
      </c>
      <c r="Y1305" s="2" t="s">
        <v>184</v>
      </c>
      <c r="Z1305" s="2" t="s">
        <v>183</v>
      </c>
      <c r="AA1305" s="2" t="s">
        <v>184</v>
      </c>
      <c r="AB1305">
        <v>2</v>
      </c>
      <c r="AC1305">
        <v>0</v>
      </c>
      <c r="AD1305">
        <v>0</v>
      </c>
      <c r="AE1305" s="2" t="s">
        <v>184</v>
      </c>
      <c r="AF1305" s="2" t="s">
        <v>184</v>
      </c>
      <c r="AG1305" s="2" t="s">
        <v>184</v>
      </c>
      <c r="AH1305" t="s">
        <v>90</v>
      </c>
      <c r="AI1305" s="8" t="s">
        <v>183</v>
      </c>
      <c r="AJ1305" s="1" t="s">
        <v>184</v>
      </c>
    </row>
    <row r="1306" spans="1:36" x14ac:dyDescent="0.3">
      <c r="A1306" s="3" t="s">
        <v>7</v>
      </c>
      <c r="B1306">
        <v>142374</v>
      </c>
      <c r="C1306">
        <v>1305</v>
      </c>
      <c r="D1306" t="s">
        <v>182</v>
      </c>
      <c r="E1306" s="2" t="s">
        <v>183</v>
      </c>
      <c r="F1306" s="2" t="s">
        <v>184</v>
      </c>
      <c r="G1306" s="2" t="s">
        <v>183</v>
      </c>
      <c r="H1306" s="3" t="s">
        <v>183</v>
      </c>
      <c r="I1306" s="2" t="s">
        <v>13</v>
      </c>
      <c r="J1306" s="2" t="s">
        <v>13</v>
      </c>
      <c r="K1306" s="8" t="s">
        <v>183</v>
      </c>
      <c r="L1306" s="2" t="s">
        <v>162</v>
      </c>
      <c r="M1306" s="2" t="s">
        <v>60</v>
      </c>
      <c r="N1306" t="s">
        <v>186</v>
      </c>
      <c r="O1306" s="2" t="s">
        <v>188</v>
      </c>
      <c r="P1306" s="128">
        <v>-2.0167627029858561</v>
      </c>
      <c r="Q1306" s="128" t="s">
        <v>203</v>
      </c>
      <c r="R1306" s="7" t="s">
        <v>183</v>
      </c>
      <c r="S1306" s="2" t="s">
        <v>184</v>
      </c>
      <c r="T1306" s="2" t="s">
        <v>184</v>
      </c>
      <c r="U1306">
        <v>43</v>
      </c>
      <c r="V1306">
        <v>14</v>
      </c>
      <c r="W1306">
        <v>2</v>
      </c>
      <c r="X1306" t="s">
        <v>184</v>
      </c>
      <c r="Y1306" s="2" t="s">
        <v>184</v>
      </c>
      <c r="Z1306" s="2" t="s">
        <v>184</v>
      </c>
      <c r="AA1306" s="2" t="s">
        <v>184</v>
      </c>
      <c r="AB1306">
        <v>2</v>
      </c>
      <c r="AC1306">
        <v>0</v>
      </c>
      <c r="AD1306">
        <v>0</v>
      </c>
      <c r="AE1306" s="2" t="s">
        <v>183</v>
      </c>
      <c r="AF1306" s="2" t="s">
        <v>184</v>
      </c>
      <c r="AG1306" s="2" t="s">
        <v>184</v>
      </c>
      <c r="AH1306" t="s">
        <v>90</v>
      </c>
      <c r="AI1306" s="8" t="s">
        <v>183</v>
      </c>
      <c r="AJ1306" s="1" t="s">
        <v>184</v>
      </c>
    </row>
    <row r="1307" spans="1:36" x14ac:dyDescent="0.3">
      <c r="A1307" s="3" t="s">
        <v>7</v>
      </c>
      <c r="B1307">
        <v>142466</v>
      </c>
      <c r="C1307">
        <v>1306</v>
      </c>
      <c r="D1307" t="s">
        <v>182</v>
      </c>
      <c r="E1307" s="2" t="s">
        <v>183</v>
      </c>
      <c r="F1307" s="2" t="s">
        <v>184</v>
      </c>
      <c r="G1307" s="2" t="s">
        <v>184</v>
      </c>
      <c r="H1307" s="3" t="s">
        <v>183</v>
      </c>
      <c r="I1307" s="2" t="s">
        <v>13</v>
      </c>
      <c r="J1307" s="2" t="s">
        <v>17</v>
      </c>
      <c r="K1307" s="8" t="s">
        <v>183</v>
      </c>
      <c r="L1307" s="2" t="s">
        <v>61</v>
      </c>
      <c r="M1307" s="2"/>
      <c r="N1307" t="s">
        <v>186</v>
      </c>
      <c r="O1307" s="3" t="s">
        <v>189</v>
      </c>
      <c r="P1307" s="130">
        <v>-0.79051383399209485</v>
      </c>
      <c r="Q1307" s="130" t="s">
        <v>203</v>
      </c>
      <c r="R1307" s="6" t="s">
        <v>185</v>
      </c>
      <c r="S1307" s="2" t="s">
        <v>184</v>
      </c>
      <c r="T1307" s="2" t="s">
        <v>183</v>
      </c>
      <c r="U1307">
        <v>40</v>
      </c>
      <c r="V1307">
        <v>21</v>
      </c>
      <c r="W1307">
        <v>19</v>
      </c>
      <c r="X1307" t="s">
        <v>184</v>
      </c>
      <c r="Y1307" s="2" t="s">
        <v>184</v>
      </c>
      <c r="Z1307" s="2" t="s">
        <v>184</v>
      </c>
      <c r="AA1307" s="2" t="s">
        <v>184</v>
      </c>
      <c r="AB1307">
        <v>13</v>
      </c>
      <c r="AC1307">
        <v>15</v>
      </c>
      <c r="AD1307">
        <v>9</v>
      </c>
      <c r="AE1307" s="2" t="s">
        <v>184</v>
      </c>
      <c r="AF1307" s="2" t="s">
        <v>184</v>
      </c>
      <c r="AG1307" s="2" t="s">
        <v>183</v>
      </c>
      <c r="AH1307" t="s">
        <v>89</v>
      </c>
      <c r="AI1307" s="8" t="s">
        <v>183</v>
      </c>
      <c r="AJ1307" s="1" t="s">
        <v>184</v>
      </c>
    </row>
    <row r="1308" spans="1:36" x14ac:dyDescent="0.3">
      <c r="A1308" s="3" t="s">
        <v>7</v>
      </c>
      <c r="B1308">
        <v>142506</v>
      </c>
      <c r="C1308">
        <v>1307</v>
      </c>
      <c r="D1308" t="s">
        <v>182</v>
      </c>
      <c r="E1308" s="2" t="s">
        <v>184</v>
      </c>
      <c r="F1308" s="2" t="s">
        <v>184</v>
      </c>
      <c r="G1308" s="2" t="s">
        <v>184</v>
      </c>
      <c r="H1308" s="3" t="s">
        <v>183</v>
      </c>
      <c r="I1308" s="2" t="s">
        <v>13</v>
      </c>
      <c r="J1308" s="2" t="s">
        <v>16</v>
      </c>
      <c r="K1308" s="8" t="s">
        <v>183</v>
      </c>
      <c r="L1308" s="2"/>
      <c r="M1308" s="2" t="s">
        <v>61</v>
      </c>
      <c r="N1308" t="s">
        <v>186</v>
      </c>
      <c r="O1308" s="2" t="s">
        <v>189</v>
      </c>
      <c r="P1308" s="128">
        <v>0.66704171019850511</v>
      </c>
      <c r="Q1308" s="128" t="s">
        <v>203</v>
      </c>
      <c r="R1308" s="6" t="s">
        <v>185</v>
      </c>
      <c r="S1308" s="2" t="s">
        <v>184</v>
      </c>
      <c r="T1308" s="2" t="s">
        <v>184</v>
      </c>
      <c r="U1308">
        <v>27</v>
      </c>
      <c r="V1308">
        <v>16</v>
      </c>
      <c r="W1308">
        <v>0</v>
      </c>
      <c r="X1308" t="s">
        <v>184</v>
      </c>
      <c r="Y1308" s="2" t="s">
        <v>184</v>
      </c>
      <c r="Z1308" s="2" t="s">
        <v>184</v>
      </c>
      <c r="AA1308" s="2" t="s">
        <v>184</v>
      </c>
      <c r="AB1308">
        <v>2</v>
      </c>
      <c r="AC1308">
        <v>4</v>
      </c>
      <c r="AD1308">
        <v>0</v>
      </c>
      <c r="AE1308" s="2" t="s">
        <v>184</v>
      </c>
      <c r="AF1308" s="2" t="s">
        <v>184</v>
      </c>
      <c r="AG1308" s="2" t="s">
        <v>184</v>
      </c>
      <c r="AH1308" t="s">
        <v>89</v>
      </c>
      <c r="AI1308" s="8" t="s">
        <v>183</v>
      </c>
      <c r="AJ1308" s="1" t="s">
        <v>184</v>
      </c>
    </row>
    <row r="1309" spans="1:36" x14ac:dyDescent="0.3">
      <c r="A1309" s="3" t="s">
        <v>7</v>
      </c>
      <c r="B1309">
        <v>142527</v>
      </c>
      <c r="C1309">
        <v>1308</v>
      </c>
      <c r="D1309" t="s">
        <v>182</v>
      </c>
      <c r="E1309" s="2" t="s">
        <v>183</v>
      </c>
      <c r="F1309" s="2" t="s">
        <v>183</v>
      </c>
      <c r="G1309" s="2" t="s">
        <v>184</v>
      </c>
      <c r="H1309" s="3" t="s">
        <v>183</v>
      </c>
      <c r="I1309" s="2" t="s">
        <v>14</v>
      </c>
      <c r="J1309" s="2" t="s">
        <v>17</v>
      </c>
      <c r="K1309" s="8" t="s">
        <v>183</v>
      </c>
      <c r="L1309" s="2"/>
      <c r="M1309" s="2" t="s">
        <v>60</v>
      </c>
      <c r="N1309" t="s">
        <v>187</v>
      </c>
      <c r="O1309" s="2" t="s">
        <v>189</v>
      </c>
      <c r="P1309" s="128">
        <v>-1.8128059715961418</v>
      </c>
      <c r="Q1309" s="128" t="s">
        <v>203</v>
      </c>
      <c r="R1309" s="6" t="s">
        <v>183</v>
      </c>
      <c r="S1309" s="2" t="s">
        <v>183</v>
      </c>
      <c r="T1309" s="2" t="s">
        <v>183</v>
      </c>
      <c r="U1309">
        <v>53</v>
      </c>
      <c r="V1309">
        <v>0</v>
      </c>
      <c r="W1309">
        <v>12</v>
      </c>
      <c r="X1309" t="s">
        <v>183</v>
      </c>
      <c r="Y1309" s="2" t="s">
        <v>184</v>
      </c>
      <c r="Z1309" s="2" t="s">
        <v>183</v>
      </c>
      <c r="AA1309" s="2" t="s">
        <v>184</v>
      </c>
      <c r="AB1309">
        <v>9</v>
      </c>
      <c r="AC1309">
        <v>0</v>
      </c>
      <c r="AD1309">
        <v>1</v>
      </c>
      <c r="AE1309" s="2" t="s">
        <v>184</v>
      </c>
      <c r="AF1309" s="2" t="s">
        <v>184</v>
      </c>
      <c r="AG1309" s="2" t="s">
        <v>183</v>
      </c>
      <c r="AH1309" t="s">
        <v>91</v>
      </c>
      <c r="AI1309" s="8" t="s">
        <v>183</v>
      </c>
      <c r="AJ1309" s="1" t="s">
        <v>184</v>
      </c>
    </row>
    <row r="1310" spans="1:36" hidden="1" x14ac:dyDescent="0.3">
      <c r="A1310" s="3" t="s">
        <v>7</v>
      </c>
      <c r="B1310">
        <v>142528</v>
      </c>
      <c r="C1310">
        <v>1309</v>
      </c>
      <c r="D1310" t="s">
        <v>181</v>
      </c>
      <c r="E1310" s="2" t="s">
        <v>183</v>
      </c>
      <c r="F1310" s="2" t="s">
        <v>184</v>
      </c>
      <c r="G1310" s="2" t="s">
        <v>184</v>
      </c>
      <c r="H1310" s="2" t="s">
        <v>183</v>
      </c>
      <c r="I1310" s="2" t="s">
        <v>13</v>
      </c>
      <c r="J1310" s="2" t="s">
        <v>15</v>
      </c>
      <c r="K1310" s="8" t="s">
        <v>183</v>
      </c>
      <c r="L1310" s="2"/>
      <c r="M1310" s="2" t="s">
        <v>60</v>
      </c>
      <c r="N1310" t="s">
        <v>187</v>
      </c>
      <c r="O1310" s="2" t="s">
        <v>188</v>
      </c>
      <c r="P1310" s="128">
        <v>-0.49310132283912572</v>
      </c>
      <c r="Q1310" s="128" t="s">
        <v>201</v>
      </c>
      <c r="R1310" s="6" t="s">
        <v>183</v>
      </c>
      <c r="S1310" s="2" t="s">
        <v>183</v>
      </c>
      <c r="T1310" s="2" t="s">
        <v>183</v>
      </c>
      <c r="U1310">
        <v>4</v>
      </c>
      <c r="V1310">
        <v>26</v>
      </c>
      <c r="W1310">
        <v>31</v>
      </c>
      <c r="X1310" t="s">
        <v>184</v>
      </c>
      <c r="Y1310" s="2" t="s">
        <v>183</v>
      </c>
      <c r="Z1310" s="2" t="s">
        <v>183</v>
      </c>
      <c r="AA1310" s="2" t="s">
        <v>183</v>
      </c>
      <c r="AB1310">
        <v>10</v>
      </c>
      <c r="AC1310">
        <v>5</v>
      </c>
      <c r="AD1310">
        <v>0</v>
      </c>
      <c r="AE1310" s="2" t="s">
        <v>184</v>
      </c>
      <c r="AF1310" s="2" t="s">
        <v>184</v>
      </c>
      <c r="AG1310" s="2" t="s">
        <v>183</v>
      </c>
      <c r="AH1310" t="s">
        <v>91</v>
      </c>
      <c r="AI1310" s="8" t="s">
        <v>183</v>
      </c>
      <c r="AJ1310" s="1" t="s">
        <v>184</v>
      </c>
    </row>
    <row r="1311" spans="1:36" x14ac:dyDescent="0.3">
      <c r="A1311" s="2" t="s">
        <v>8</v>
      </c>
      <c r="B1311">
        <v>142562</v>
      </c>
      <c r="C1311">
        <v>1310</v>
      </c>
      <c r="D1311" t="s">
        <v>181</v>
      </c>
      <c r="E1311" s="2" t="s">
        <v>183</v>
      </c>
      <c r="F1311" s="2" t="s">
        <v>184</v>
      </c>
      <c r="G1311" s="2" t="s">
        <v>184</v>
      </c>
      <c r="H1311" s="2" t="s">
        <v>183</v>
      </c>
      <c r="I1311" s="2" t="s">
        <v>14</v>
      </c>
      <c r="J1311" s="2" t="s">
        <v>15</v>
      </c>
      <c r="K1311" s="8" t="s">
        <v>183</v>
      </c>
      <c r="L1311" s="2"/>
      <c r="M1311" s="2" t="s">
        <v>60</v>
      </c>
      <c r="N1311" t="s">
        <v>186</v>
      </c>
      <c r="O1311" s="3" t="s">
        <v>188</v>
      </c>
      <c r="P1311" s="130">
        <v>-0.8628633660048588</v>
      </c>
      <c r="Q1311" s="130" t="s">
        <v>203</v>
      </c>
      <c r="R1311" s="6" t="s">
        <v>184</v>
      </c>
      <c r="S1311" s="2" t="s">
        <v>183</v>
      </c>
      <c r="T1311" s="2" t="s">
        <v>183</v>
      </c>
      <c r="U1311">
        <v>0</v>
      </c>
      <c r="V1311">
        <v>26</v>
      </c>
      <c r="W1311">
        <v>0</v>
      </c>
      <c r="X1311" t="s">
        <v>184</v>
      </c>
      <c r="Y1311" s="2" t="s">
        <v>184</v>
      </c>
      <c r="Z1311" s="2" t="s">
        <v>184</v>
      </c>
      <c r="AA1311" s="2" t="s">
        <v>184</v>
      </c>
      <c r="AB1311">
        <v>1</v>
      </c>
      <c r="AC1311">
        <v>0</v>
      </c>
      <c r="AD1311">
        <v>0</v>
      </c>
      <c r="AE1311" s="2" t="s">
        <v>183</v>
      </c>
      <c r="AF1311" s="2" t="s">
        <v>184</v>
      </c>
      <c r="AG1311" s="2" t="s">
        <v>184</v>
      </c>
      <c r="AH1311" t="s">
        <v>89</v>
      </c>
      <c r="AI1311" s="8" t="s">
        <v>183</v>
      </c>
      <c r="AJ1311" s="1" t="s">
        <v>184</v>
      </c>
    </row>
    <row r="1312" spans="1:36" x14ac:dyDescent="0.3">
      <c r="A1312" s="3" t="s">
        <v>7</v>
      </c>
      <c r="B1312">
        <v>142576</v>
      </c>
      <c r="C1312">
        <v>1311</v>
      </c>
      <c r="D1312" t="s">
        <v>182</v>
      </c>
      <c r="E1312" s="2" t="s">
        <v>184</v>
      </c>
      <c r="F1312" s="2" t="s">
        <v>184</v>
      </c>
      <c r="G1312" s="2" t="s">
        <v>184</v>
      </c>
      <c r="H1312" s="3" t="s">
        <v>183</v>
      </c>
      <c r="I1312" s="2" t="s">
        <v>13</v>
      </c>
      <c r="J1312" s="2" t="s">
        <v>16</v>
      </c>
      <c r="K1312" s="8" t="s">
        <v>183</v>
      </c>
      <c r="L1312" s="2"/>
      <c r="M1312" s="2" t="s">
        <v>60</v>
      </c>
      <c r="N1312" t="s">
        <v>186</v>
      </c>
      <c r="O1312" s="3" t="s">
        <v>188</v>
      </c>
      <c r="P1312" s="130">
        <v>-1.3905424067812753</v>
      </c>
      <c r="Q1312" s="130" t="s">
        <v>203</v>
      </c>
      <c r="R1312" s="7" t="s">
        <v>185</v>
      </c>
      <c r="S1312" s="2" t="s">
        <v>184</v>
      </c>
      <c r="T1312" s="2" t="s">
        <v>184</v>
      </c>
      <c r="U1312">
        <v>31</v>
      </c>
      <c r="V1312">
        <v>8</v>
      </c>
      <c r="W1312">
        <v>5</v>
      </c>
      <c r="X1312" t="s">
        <v>183</v>
      </c>
      <c r="Y1312" s="2" t="s">
        <v>184</v>
      </c>
      <c r="Z1312" s="2" t="s">
        <v>183</v>
      </c>
      <c r="AA1312" s="2" t="s">
        <v>184</v>
      </c>
      <c r="AB1312">
        <v>7</v>
      </c>
      <c r="AC1312">
        <v>3</v>
      </c>
      <c r="AD1312">
        <v>0</v>
      </c>
      <c r="AE1312" s="2" t="s">
        <v>184</v>
      </c>
      <c r="AF1312" s="2" t="s">
        <v>184</v>
      </c>
      <c r="AG1312" s="2" t="s">
        <v>184</v>
      </c>
      <c r="AH1312" t="s">
        <v>89</v>
      </c>
      <c r="AI1312" s="8" t="s">
        <v>183</v>
      </c>
      <c r="AJ1312" s="1" t="s">
        <v>184</v>
      </c>
    </row>
    <row r="1313" spans="1:36" hidden="1" x14ac:dyDescent="0.3">
      <c r="A1313" s="3" t="s">
        <v>7</v>
      </c>
      <c r="B1313">
        <v>142639</v>
      </c>
      <c r="C1313">
        <v>1312</v>
      </c>
      <c r="D1313" t="s">
        <v>182</v>
      </c>
      <c r="E1313" s="2" t="s">
        <v>183</v>
      </c>
      <c r="F1313" s="2" t="s">
        <v>184</v>
      </c>
      <c r="G1313" s="2" t="s">
        <v>184</v>
      </c>
      <c r="H1313" s="3" t="s">
        <v>183</v>
      </c>
      <c r="I1313" s="2" t="s">
        <v>17</v>
      </c>
      <c r="J1313" s="2" t="s">
        <v>12</v>
      </c>
      <c r="K1313" s="8" t="s">
        <v>184</v>
      </c>
      <c r="L1313" s="2" t="s">
        <v>162</v>
      </c>
      <c r="M1313" s="2" t="s">
        <v>61</v>
      </c>
      <c r="N1313" t="s">
        <v>186</v>
      </c>
      <c r="O1313" s="2" t="s">
        <v>188</v>
      </c>
      <c r="P1313" s="128">
        <v>-2.1684737281067554</v>
      </c>
      <c r="Q1313" s="128" t="s">
        <v>201</v>
      </c>
      <c r="R1313" s="7" t="s">
        <v>183</v>
      </c>
      <c r="S1313" s="2" t="s">
        <v>184</v>
      </c>
      <c r="T1313" s="2" t="s">
        <v>184</v>
      </c>
      <c r="U1313">
        <v>24</v>
      </c>
      <c r="V1313">
        <v>23</v>
      </c>
      <c r="W1313">
        <v>8</v>
      </c>
      <c r="X1313" t="s">
        <v>184</v>
      </c>
      <c r="Y1313" s="2" t="s">
        <v>184</v>
      </c>
      <c r="Z1313" s="2" t="s">
        <v>183</v>
      </c>
      <c r="AA1313" s="2" t="s">
        <v>184</v>
      </c>
      <c r="AB1313">
        <v>2</v>
      </c>
      <c r="AC1313">
        <v>0</v>
      </c>
      <c r="AD1313">
        <v>0</v>
      </c>
      <c r="AE1313" s="2" t="s">
        <v>184</v>
      </c>
      <c r="AF1313" s="2" t="s">
        <v>184</v>
      </c>
      <c r="AG1313" s="2" t="s">
        <v>184</v>
      </c>
      <c r="AH1313" t="s">
        <v>89</v>
      </c>
      <c r="AI1313" s="8" t="s">
        <v>183</v>
      </c>
      <c r="AJ1313" s="1" t="s">
        <v>184</v>
      </c>
    </row>
    <row r="1314" spans="1:36" hidden="1" x14ac:dyDescent="0.3">
      <c r="A1314" s="2" t="s">
        <v>8</v>
      </c>
      <c r="B1314">
        <v>142747</v>
      </c>
      <c r="C1314">
        <v>1313</v>
      </c>
      <c r="D1314" t="s">
        <v>181</v>
      </c>
      <c r="E1314" s="2" t="s">
        <v>184</v>
      </c>
      <c r="F1314" s="2" t="s">
        <v>184</v>
      </c>
      <c r="G1314" s="2" t="s">
        <v>184</v>
      </c>
      <c r="H1314" s="3" t="s">
        <v>183</v>
      </c>
      <c r="I1314" s="2" t="s">
        <v>15</v>
      </c>
      <c r="J1314" s="2" t="s">
        <v>15</v>
      </c>
      <c r="K1314" s="8" t="s">
        <v>183</v>
      </c>
      <c r="L1314" s="2" t="s">
        <v>60</v>
      </c>
      <c r="M1314" s="2"/>
      <c r="N1314" t="s">
        <v>187</v>
      </c>
      <c r="O1314" s="3" t="s">
        <v>189</v>
      </c>
      <c r="P1314" s="130">
        <v>0.32473389861086049</v>
      </c>
      <c r="Q1314" s="130" t="s">
        <v>201</v>
      </c>
      <c r="R1314" s="7" t="s">
        <v>183</v>
      </c>
      <c r="S1314" s="2" t="s">
        <v>184</v>
      </c>
      <c r="T1314" s="2" t="s">
        <v>184</v>
      </c>
      <c r="U1314">
        <v>29</v>
      </c>
      <c r="V1314">
        <v>19</v>
      </c>
      <c r="W1314">
        <v>27</v>
      </c>
      <c r="X1314" t="s">
        <v>184</v>
      </c>
      <c r="Y1314" s="2" t="s">
        <v>184</v>
      </c>
      <c r="Z1314" s="2" t="s">
        <v>184</v>
      </c>
      <c r="AA1314" s="2" t="s">
        <v>184</v>
      </c>
      <c r="AB1314">
        <v>14</v>
      </c>
      <c r="AC1314">
        <v>2</v>
      </c>
      <c r="AD1314">
        <v>1</v>
      </c>
      <c r="AE1314" s="2" t="s">
        <v>184</v>
      </c>
      <c r="AF1314" s="2" t="s">
        <v>185</v>
      </c>
      <c r="AG1314" s="2" t="s">
        <v>185</v>
      </c>
      <c r="AH1314" t="s">
        <v>90</v>
      </c>
      <c r="AI1314" s="8" t="s">
        <v>184</v>
      </c>
      <c r="AJ1314" s="1" t="s">
        <v>184</v>
      </c>
    </row>
    <row r="1315" spans="1:36" x14ac:dyDescent="0.3">
      <c r="A1315" s="3" t="s">
        <v>7</v>
      </c>
      <c r="B1315">
        <v>142749</v>
      </c>
      <c r="C1315">
        <v>1314</v>
      </c>
      <c r="D1315" t="s">
        <v>182</v>
      </c>
      <c r="E1315" s="2" t="s">
        <v>183</v>
      </c>
      <c r="F1315" s="2" t="s">
        <v>184</v>
      </c>
      <c r="G1315" s="2" t="s">
        <v>184</v>
      </c>
      <c r="H1315" s="3" t="s">
        <v>183</v>
      </c>
      <c r="I1315" s="2" t="s">
        <v>16</v>
      </c>
      <c r="J1315" s="2" t="s">
        <v>16</v>
      </c>
      <c r="K1315" s="8" t="s">
        <v>184</v>
      </c>
      <c r="L1315" s="2"/>
      <c r="M1315" s="2" t="s">
        <v>61</v>
      </c>
      <c r="N1315" t="s">
        <v>187</v>
      </c>
      <c r="O1315" s="2" t="s">
        <v>188</v>
      </c>
      <c r="P1315" s="128">
        <v>0.17229147663930272</v>
      </c>
      <c r="Q1315" s="128" t="s">
        <v>203</v>
      </c>
      <c r="R1315" s="7" t="s">
        <v>183</v>
      </c>
      <c r="S1315" s="2" t="s">
        <v>184</v>
      </c>
      <c r="T1315" s="2" t="s">
        <v>183</v>
      </c>
      <c r="U1315">
        <v>31</v>
      </c>
      <c r="V1315">
        <v>30</v>
      </c>
      <c r="W1315">
        <v>18</v>
      </c>
      <c r="X1315" t="s">
        <v>183</v>
      </c>
      <c r="Y1315" s="2" t="s">
        <v>183</v>
      </c>
      <c r="Z1315" s="2" t="s">
        <v>183</v>
      </c>
      <c r="AA1315" s="2" t="s">
        <v>184</v>
      </c>
      <c r="AB1315">
        <v>12</v>
      </c>
      <c r="AC1315">
        <v>3</v>
      </c>
      <c r="AD1315">
        <v>0</v>
      </c>
      <c r="AE1315" s="2" t="s">
        <v>184</v>
      </c>
      <c r="AF1315" s="2" t="s">
        <v>183</v>
      </c>
      <c r="AG1315" s="2" t="s">
        <v>184</v>
      </c>
      <c r="AH1315" t="s">
        <v>89</v>
      </c>
      <c r="AI1315" s="8" t="s">
        <v>183</v>
      </c>
      <c r="AJ1315" s="1" t="s">
        <v>184</v>
      </c>
    </row>
    <row r="1316" spans="1:36" x14ac:dyDescent="0.3">
      <c r="A1316" s="2" t="s">
        <v>8</v>
      </c>
      <c r="B1316">
        <v>142762</v>
      </c>
      <c r="C1316">
        <v>1315</v>
      </c>
      <c r="D1316" t="s">
        <v>182</v>
      </c>
      <c r="E1316" s="2" t="s">
        <v>184</v>
      </c>
      <c r="F1316" s="2" t="s">
        <v>184</v>
      </c>
      <c r="G1316" s="2" t="s">
        <v>184</v>
      </c>
      <c r="H1316" s="3" t="s">
        <v>183</v>
      </c>
      <c r="I1316" s="2" t="s">
        <v>15</v>
      </c>
      <c r="J1316" s="2" t="s">
        <v>12</v>
      </c>
      <c r="K1316" s="8" t="s">
        <v>183</v>
      </c>
      <c r="L1316" s="2" t="s">
        <v>162</v>
      </c>
      <c r="M1316" s="2" t="s">
        <v>60</v>
      </c>
      <c r="N1316" t="s">
        <v>186</v>
      </c>
      <c r="O1316" s="2" t="s">
        <v>188</v>
      </c>
      <c r="P1316" s="128">
        <v>-2.6334079851726</v>
      </c>
      <c r="Q1316" s="128" t="s">
        <v>203</v>
      </c>
      <c r="R1316" s="7" t="s">
        <v>183</v>
      </c>
      <c r="S1316" s="2" t="s">
        <v>184</v>
      </c>
      <c r="T1316" s="2" t="s">
        <v>184</v>
      </c>
      <c r="U1316">
        <v>15</v>
      </c>
      <c r="V1316">
        <v>27</v>
      </c>
      <c r="W1316">
        <v>0</v>
      </c>
      <c r="X1316" t="s">
        <v>184</v>
      </c>
      <c r="Y1316" s="2" t="s">
        <v>184</v>
      </c>
      <c r="Z1316" s="2" t="s">
        <v>183</v>
      </c>
      <c r="AA1316" s="2" t="s">
        <v>184</v>
      </c>
      <c r="AB1316">
        <v>0</v>
      </c>
      <c r="AC1316">
        <v>0</v>
      </c>
      <c r="AD1316">
        <v>0</v>
      </c>
      <c r="AE1316" s="2" t="s">
        <v>183</v>
      </c>
      <c r="AF1316" s="2" t="s">
        <v>184</v>
      </c>
      <c r="AG1316" s="2" t="s">
        <v>184</v>
      </c>
      <c r="AH1316" t="s">
        <v>91</v>
      </c>
      <c r="AI1316" s="8" t="s">
        <v>183</v>
      </c>
      <c r="AJ1316" s="1" t="s">
        <v>184</v>
      </c>
    </row>
    <row r="1317" spans="1:36" x14ac:dyDescent="0.3">
      <c r="A1317" s="2" t="s">
        <v>8</v>
      </c>
      <c r="B1317">
        <v>142782</v>
      </c>
      <c r="C1317">
        <v>1316</v>
      </c>
      <c r="D1317" t="s">
        <v>182</v>
      </c>
      <c r="E1317" s="2" t="s">
        <v>184</v>
      </c>
      <c r="F1317" s="2" t="s">
        <v>184</v>
      </c>
      <c r="G1317" s="2" t="s">
        <v>184</v>
      </c>
      <c r="H1317" s="2" t="s">
        <v>183</v>
      </c>
      <c r="I1317" s="2" t="s">
        <v>14</v>
      </c>
      <c r="J1317" s="2" t="s">
        <v>17</v>
      </c>
      <c r="K1317" s="8" t="s">
        <v>183</v>
      </c>
      <c r="L1317" s="2" t="s">
        <v>61</v>
      </c>
      <c r="M1317" s="2"/>
      <c r="N1317" t="s">
        <v>187</v>
      </c>
      <c r="O1317" s="3" t="s">
        <v>188</v>
      </c>
      <c r="P1317" s="130">
        <v>-1.3766663762307223</v>
      </c>
      <c r="Q1317" s="130" t="s">
        <v>203</v>
      </c>
      <c r="R1317" s="6" t="s">
        <v>183</v>
      </c>
      <c r="S1317" s="2" t="s">
        <v>183</v>
      </c>
      <c r="T1317" s="2" t="s">
        <v>183</v>
      </c>
      <c r="U1317">
        <v>77</v>
      </c>
      <c r="V1317">
        <v>87</v>
      </c>
      <c r="W1317">
        <v>42</v>
      </c>
      <c r="X1317" t="s">
        <v>184</v>
      </c>
      <c r="Y1317" s="2" t="s">
        <v>183</v>
      </c>
      <c r="Z1317" s="2" t="s">
        <v>183</v>
      </c>
      <c r="AA1317" s="2" t="s">
        <v>184</v>
      </c>
      <c r="AB1317">
        <v>12</v>
      </c>
      <c r="AC1317">
        <v>9</v>
      </c>
      <c r="AD1317">
        <v>0</v>
      </c>
      <c r="AE1317" s="2" t="s">
        <v>184</v>
      </c>
      <c r="AF1317" s="2" t="s">
        <v>185</v>
      </c>
      <c r="AG1317" s="2" t="s">
        <v>185</v>
      </c>
      <c r="AH1317" t="s">
        <v>89</v>
      </c>
      <c r="AI1317" s="8" t="s">
        <v>184</v>
      </c>
      <c r="AJ1317" s="1" t="s">
        <v>184</v>
      </c>
    </row>
    <row r="1318" spans="1:36" hidden="1" x14ac:dyDescent="0.3">
      <c r="A1318" s="3" t="s">
        <v>7</v>
      </c>
      <c r="B1318">
        <v>142802</v>
      </c>
      <c r="C1318">
        <v>1317</v>
      </c>
      <c r="D1318" t="s">
        <v>181</v>
      </c>
      <c r="E1318" s="2" t="s">
        <v>184</v>
      </c>
      <c r="F1318" s="2" t="s">
        <v>184</v>
      </c>
      <c r="G1318" s="2" t="s">
        <v>184</v>
      </c>
      <c r="H1318" s="2" t="s">
        <v>183</v>
      </c>
      <c r="I1318" s="2" t="s">
        <v>13</v>
      </c>
      <c r="J1318" s="2" t="s">
        <v>13</v>
      </c>
      <c r="K1318" s="8" t="s">
        <v>183</v>
      </c>
      <c r="L1318" s="2"/>
      <c r="M1318" s="2" t="s">
        <v>60</v>
      </c>
      <c r="N1318" t="s">
        <v>186</v>
      </c>
      <c r="O1318" s="2" t="s">
        <v>188</v>
      </c>
      <c r="P1318" s="128">
        <v>-0.26402078099050375</v>
      </c>
      <c r="Q1318" s="128" t="s">
        <v>201</v>
      </c>
      <c r="R1318" s="6" t="s">
        <v>185</v>
      </c>
      <c r="S1318" s="2" t="s">
        <v>184</v>
      </c>
      <c r="T1318" s="2" t="s">
        <v>184</v>
      </c>
      <c r="U1318">
        <v>33</v>
      </c>
      <c r="V1318">
        <v>12</v>
      </c>
      <c r="W1318">
        <v>0</v>
      </c>
      <c r="X1318" t="s">
        <v>184</v>
      </c>
      <c r="Y1318" s="2" t="s">
        <v>184</v>
      </c>
      <c r="Z1318" s="2" t="s">
        <v>184</v>
      </c>
      <c r="AA1318" s="2" t="s">
        <v>184</v>
      </c>
      <c r="AB1318">
        <v>0</v>
      </c>
      <c r="AC1318">
        <v>1</v>
      </c>
      <c r="AD1318">
        <v>0</v>
      </c>
      <c r="AE1318" s="2" t="s">
        <v>184</v>
      </c>
      <c r="AF1318" s="2" t="s">
        <v>185</v>
      </c>
      <c r="AG1318" s="2" t="s">
        <v>185</v>
      </c>
      <c r="AH1318" t="s">
        <v>90</v>
      </c>
      <c r="AI1318" s="8" t="s">
        <v>184</v>
      </c>
      <c r="AJ1318" s="1" t="s">
        <v>184</v>
      </c>
    </row>
    <row r="1319" spans="1:36" x14ac:dyDescent="0.3">
      <c r="A1319" s="3" t="s">
        <v>7</v>
      </c>
      <c r="B1319">
        <v>142839</v>
      </c>
      <c r="C1319">
        <v>1318</v>
      </c>
      <c r="D1319" t="s">
        <v>181</v>
      </c>
      <c r="E1319" s="2" t="s">
        <v>184</v>
      </c>
      <c r="F1319" s="2" t="s">
        <v>184</v>
      </c>
      <c r="G1319" s="2" t="s">
        <v>183</v>
      </c>
      <c r="H1319" s="3" t="s">
        <v>183</v>
      </c>
      <c r="I1319" s="2" t="s">
        <v>13</v>
      </c>
      <c r="J1319" s="2" t="s">
        <v>17</v>
      </c>
      <c r="K1319" s="8" t="s">
        <v>183</v>
      </c>
      <c r="L1319" s="2"/>
      <c r="M1319" s="2" t="s">
        <v>60</v>
      </c>
      <c r="N1319" t="s">
        <v>186</v>
      </c>
      <c r="O1319" s="3" t="s">
        <v>188</v>
      </c>
      <c r="P1319" s="130">
        <v>0.35911247915865074</v>
      </c>
      <c r="Q1319" s="130" t="s">
        <v>203</v>
      </c>
      <c r="R1319" s="6" t="s">
        <v>183</v>
      </c>
      <c r="S1319" s="2" t="s">
        <v>184</v>
      </c>
      <c r="T1319" s="2" t="s">
        <v>184</v>
      </c>
      <c r="U1319">
        <v>39</v>
      </c>
      <c r="V1319">
        <v>0</v>
      </c>
      <c r="W1319">
        <v>1</v>
      </c>
      <c r="X1319" t="s">
        <v>184</v>
      </c>
      <c r="Y1319" s="2" t="s">
        <v>184</v>
      </c>
      <c r="Z1319" s="2" t="s">
        <v>184</v>
      </c>
      <c r="AA1319" s="2" t="s">
        <v>184</v>
      </c>
      <c r="AB1319">
        <v>3</v>
      </c>
      <c r="AC1319">
        <v>0</v>
      </c>
      <c r="AD1319">
        <v>0</v>
      </c>
      <c r="AE1319" s="2" t="s">
        <v>184</v>
      </c>
      <c r="AF1319" s="2" t="s">
        <v>185</v>
      </c>
      <c r="AG1319" s="2" t="s">
        <v>185</v>
      </c>
      <c r="AH1319" t="s">
        <v>90</v>
      </c>
      <c r="AI1319" s="8" t="s">
        <v>184</v>
      </c>
      <c r="AJ1319" s="1" t="s">
        <v>184</v>
      </c>
    </row>
    <row r="1320" spans="1:36" x14ac:dyDescent="0.3">
      <c r="A1320" s="3" t="s">
        <v>7</v>
      </c>
      <c r="B1320">
        <v>142842</v>
      </c>
      <c r="C1320">
        <v>1319</v>
      </c>
      <c r="D1320" t="s">
        <v>181</v>
      </c>
      <c r="E1320" s="2" t="s">
        <v>184</v>
      </c>
      <c r="F1320" s="2" t="s">
        <v>184</v>
      </c>
      <c r="G1320" s="2" t="s">
        <v>184</v>
      </c>
      <c r="H1320" s="3" t="s">
        <v>183</v>
      </c>
      <c r="I1320" s="2" t="s">
        <v>13</v>
      </c>
      <c r="J1320" s="2" t="s">
        <v>14</v>
      </c>
      <c r="K1320" s="8" t="s">
        <v>184</v>
      </c>
      <c r="L1320" s="2"/>
      <c r="M1320" s="2" t="s">
        <v>60</v>
      </c>
      <c r="N1320" t="s">
        <v>186</v>
      </c>
      <c r="O1320" s="3" t="s">
        <v>189</v>
      </c>
      <c r="P1320" s="130">
        <v>-1.9334254012095813</v>
      </c>
      <c r="Q1320" s="130" t="s">
        <v>203</v>
      </c>
      <c r="R1320" s="6" t="s">
        <v>184</v>
      </c>
      <c r="S1320" s="2" t="s">
        <v>184</v>
      </c>
      <c r="T1320" s="2" t="s">
        <v>184</v>
      </c>
      <c r="U1320">
        <v>62</v>
      </c>
      <c r="V1320">
        <v>10</v>
      </c>
      <c r="W1320">
        <v>0</v>
      </c>
      <c r="X1320" t="s">
        <v>184</v>
      </c>
      <c r="Y1320" s="2" t="s">
        <v>184</v>
      </c>
      <c r="Z1320" s="2" t="s">
        <v>183</v>
      </c>
      <c r="AA1320" s="2" t="s">
        <v>184</v>
      </c>
      <c r="AB1320">
        <v>6</v>
      </c>
      <c r="AC1320">
        <v>0</v>
      </c>
      <c r="AD1320">
        <v>0</v>
      </c>
      <c r="AE1320" s="2" t="s">
        <v>184</v>
      </c>
      <c r="AF1320" s="2" t="s">
        <v>184</v>
      </c>
      <c r="AG1320" s="2" t="s">
        <v>183</v>
      </c>
      <c r="AH1320" t="s">
        <v>90</v>
      </c>
      <c r="AI1320" s="8" t="s">
        <v>183</v>
      </c>
      <c r="AJ1320" s="1" t="s">
        <v>184</v>
      </c>
    </row>
    <row r="1321" spans="1:36" x14ac:dyDescent="0.3">
      <c r="A1321" s="3" t="s">
        <v>7</v>
      </c>
      <c r="B1321">
        <v>142898</v>
      </c>
      <c r="C1321">
        <v>1320</v>
      </c>
      <c r="D1321" t="s">
        <v>182</v>
      </c>
      <c r="E1321" s="2" t="s">
        <v>184</v>
      </c>
      <c r="F1321" s="2" t="s">
        <v>184</v>
      </c>
      <c r="G1321" s="2" t="s">
        <v>184</v>
      </c>
      <c r="H1321" s="2" t="s">
        <v>184</v>
      </c>
      <c r="I1321" s="2" t="s">
        <v>16</v>
      </c>
      <c r="J1321" s="2" t="s">
        <v>15</v>
      </c>
      <c r="K1321" s="8" t="s">
        <v>183</v>
      </c>
      <c r="L1321" s="2" t="s">
        <v>60</v>
      </c>
      <c r="M1321" s="2"/>
      <c r="N1321" t="s">
        <v>187</v>
      </c>
      <c r="O1321" s="3" t="s">
        <v>189</v>
      </c>
      <c r="P1321" s="130">
        <v>-1.8915424916649657</v>
      </c>
      <c r="Q1321" s="130" t="s">
        <v>203</v>
      </c>
      <c r="R1321" s="7" t="s">
        <v>185</v>
      </c>
      <c r="S1321" s="2" t="s">
        <v>184</v>
      </c>
      <c r="T1321" s="2" t="s">
        <v>184</v>
      </c>
      <c r="U1321">
        <v>0</v>
      </c>
      <c r="V1321">
        <v>0</v>
      </c>
      <c r="W1321">
        <v>2</v>
      </c>
      <c r="X1321" t="s">
        <v>184</v>
      </c>
      <c r="Y1321" s="2" t="s">
        <v>184</v>
      </c>
      <c r="Z1321" s="2" t="s">
        <v>184</v>
      </c>
      <c r="AA1321" s="2" t="s">
        <v>184</v>
      </c>
      <c r="AB1321">
        <v>3</v>
      </c>
      <c r="AC1321">
        <v>1</v>
      </c>
      <c r="AD1321">
        <v>1</v>
      </c>
      <c r="AE1321" s="2" t="s">
        <v>184</v>
      </c>
      <c r="AF1321" s="2" t="s">
        <v>185</v>
      </c>
      <c r="AG1321" s="2" t="s">
        <v>185</v>
      </c>
      <c r="AH1321" t="s">
        <v>90</v>
      </c>
      <c r="AI1321" t="s">
        <v>184</v>
      </c>
      <c r="AJ1321" s="1" t="s">
        <v>184</v>
      </c>
    </row>
    <row r="1322" spans="1:36" x14ac:dyDescent="0.3">
      <c r="A1322" s="3" t="s">
        <v>7</v>
      </c>
      <c r="B1322">
        <v>142974</v>
      </c>
      <c r="C1322">
        <v>1321</v>
      </c>
      <c r="D1322" t="s">
        <v>182</v>
      </c>
      <c r="E1322" s="2" t="s">
        <v>184</v>
      </c>
      <c r="F1322" s="2" t="s">
        <v>184</v>
      </c>
      <c r="G1322" s="2" t="s">
        <v>184</v>
      </c>
      <c r="H1322" s="3" t="s">
        <v>183</v>
      </c>
      <c r="I1322" s="2" t="s">
        <v>16</v>
      </c>
      <c r="J1322" s="2" t="s">
        <v>12</v>
      </c>
      <c r="K1322" s="8" t="s">
        <v>183</v>
      </c>
      <c r="L1322" s="2" t="s">
        <v>60</v>
      </c>
      <c r="M1322" s="2"/>
      <c r="N1322" t="s">
        <v>187</v>
      </c>
      <c r="O1322" s="2" t="s">
        <v>188</v>
      </c>
      <c r="P1322" s="128">
        <v>6.5217391304347824E-2</v>
      </c>
      <c r="Q1322" s="128" t="s">
        <v>203</v>
      </c>
      <c r="R1322" s="7" t="s">
        <v>183</v>
      </c>
      <c r="S1322" s="2" t="s">
        <v>184</v>
      </c>
      <c r="T1322" s="2" t="s">
        <v>184</v>
      </c>
      <c r="U1322">
        <v>0</v>
      </c>
      <c r="V1322">
        <v>0</v>
      </c>
      <c r="W1322">
        <v>31</v>
      </c>
      <c r="X1322" t="s">
        <v>183</v>
      </c>
      <c r="Y1322" s="2" t="s">
        <v>184</v>
      </c>
      <c r="Z1322" s="2" t="s">
        <v>184</v>
      </c>
      <c r="AA1322" s="2" t="s">
        <v>184</v>
      </c>
      <c r="AB1322">
        <v>4</v>
      </c>
      <c r="AC1322">
        <v>1</v>
      </c>
      <c r="AD1322">
        <v>0</v>
      </c>
      <c r="AE1322" s="2" t="s">
        <v>184</v>
      </c>
      <c r="AF1322" s="2" t="s">
        <v>185</v>
      </c>
      <c r="AG1322" s="2" t="s">
        <v>185</v>
      </c>
      <c r="AH1322" t="s">
        <v>90</v>
      </c>
      <c r="AI1322" t="s">
        <v>184</v>
      </c>
      <c r="AJ1322" s="1" t="s">
        <v>184</v>
      </c>
    </row>
    <row r="1323" spans="1:36" x14ac:dyDescent="0.3">
      <c r="A1323" s="2" t="s">
        <v>8</v>
      </c>
      <c r="B1323">
        <v>143021</v>
      </c>
      <c r="C1323">
        <v>1322</v>
      </c>
      <c r="D1323" t="s">
        <v>182</v>
      </c>
      <c r="E1323" s="2" t="s">
        <v>184</v>
      </c>
      <c r="F1323" s="2" t="s">
        <v>184</v>
      </c>
      <c r="G1323" s="2" t="s">
        <v>184</v>
      </c>
      <c r="H1323" s="3" t="s">
        <v>183</v>
      </c>
      <c r="I1323" s="2" t="s">
        <v>16</v>
      </c>
      <c r="J1323" s="2" t="s">
        <v>17</v>
      </c>
      <c r="K1323" s="8" t="s">
        <v>183</v>
      </c>
      <c r="L1323" s="2" t="s">
        <v>60</v>
      </c>
      <c r="M1323" s="2" t="s">
        <v>162</v>
      </c>
      <c r="N1323" t="s">
        <v>187</v>
      </c>
      <c r="O1323" s="2" t="s">
        <v>189</v>
      </c>
      <c r="P1323" s="128">
        <v>-3.1215161649944259</v>
      </c>
      <c r="Q1323" s="128" t="s">
        <v>203</v>
      </c>
      <c r="R1323" s="7" t="s">
        <v>183</v>
      </c>
      <c r="S1323" s="2" t="s">
        <v>183</v>
      </c>
      <c r="T1323" s="2" t="s">
        <v>183</v>
      </c>
      <c r="U1323">
        <v>28</v>
      </c>
      <c r="V1323">
        <v>3</v>
      </c>
      <c r="W1323">
        <v>40</v>
      </c>
      <c r="X1323" t="s">
        <v>183</v>
      </c>
      <c r="Y1323" s="2" t="s">
        <v>183</v>
      </c>
      <c r="Z1323" s="2" t="s">
        <v>184</v>
      </c>
      <c r="AA1323" s="2" t="s">
        <v>184</v>
      </c>
      <c r="AB1323">
        <v>7</v>
      </c>
      <c r="AC1323">
        <v>13</v>
      </c>
      <c r="AD1323">
        <v>5</v>
      </c>
      <c r="AE1323" s="2" t="s">
        <v>184</v>
      </c>
      <c r="AF1323" s="2" t="s">
        <v>185</v>
      </c>
      <c r="AG1323" s="2" t="s">
        <v>185</v>
      </c>
      <c r="AH1323" t="s">
        <v>90</v>
      </c>
      <c r="AI1323" s="8" t="s">
        <v>184</v>
      </c>
      <c r="AJ1323" s="1" t="s">
        <v>184</v>
      </c>
    </row>
    <row r="1324" spans="1:36" x14ac:dyDescent="0.3">
      <c r="A1324" s="3" t="s">
        <v>7</v>
      </c>
      <c r="B1324">
        <v>143064</v>
      </c>
      <c r="C1324">
        <v>1323</v>
      </c>
      <c r="D1324" t="s">
        <v>181</v>
      </c>
      <c r="E1324" s="2" t="s">
        <v>184</v>
      </c>
      <c r="F1324" s="2" t="s">
        <v>184</v>
      </c>
      <c r="G1324" s="2" t="s">
        <v>183</v>
      </c>
      <c r="H1324" s="3" t="s">
        <v>183</v>
      </c>
      <c r="I1324" s="2" t="s">
        <v>15</v>
      </c>
      <c r="J1324" s="2" t="s">
        <v>15</v>
      </c>
      <c r="K1324" s="8" t="s">
        <v>184</v>
      </c>
      <c r="L1324" s="2" t="s">
        <v>162</v>
      </c>
      <c r="M1324" s="2" t="s">
        <v>60</v>
      </c>
      <c r="N1324" t="s">
        <v>186</v>
      </c>
      <c r="O1324" s="2" t="s">
        <v>188</v>
      </c>
      <c r="P1324" s="128">
        <v>-4.548354753440889</v>
      </c>
      <c r="Q1324" s="128" t="s">
        <v>203</v>
      </c>
      <c r="R1324" s="7" t="s">
        <v>184</v>
      </c>
      <c r="S1324" s="2" t="s">
        <v>184</v>
      </c>
      <c r="T1324" s="2" t="s">
        <v>184</v>
      </c>
      <c r="U1324">
        <v>83</v>
      </c>
      <c r="V1324">
        <v>37</v>
      </c>
      <c r="W1324">
        <v>49</v>
      </c>
      <c r="X1324" t="s">
        <v>184</v>
      </c>
      <c r="Y1324" s="2" t="s">
        <v>184</v>
      </c>
      <c r="Z1324" s="2" t="s">
        <v>184</v>
      </c>
      <c r="AA1324" s="2" t="s">
        <v>184</v>
      </c>
      <c r="AB1324">
        <v>24</v>
      </c>
      <c r="AC1324">
        <v>5</v>
      </c>
      <c r="AD1324">
        <v>2</v>
      </c>
      <c r="AE1324" s="2" t="s">
        <v>184</v>
      </c>
      <c r="AF1324" s="2" t="s">
        <v>184</v>
      </c>
      <c r="AG1324" s="2" t="s">
        <v>184</v>
      </c>
      <c r="AH1324" t="s">
        <v>90</v>
      </c>
      <c r="AI1324" t="s">
        <v>183</v>
      </c>
      <c r="AJ1324" s="1" t="s">
        <v>184</v>
      </c>
    </row>
    <row r="1325" spans="1:36" x14ac:dyDescent="0.3">
      <c r="A1325" s="3" t="s">
        <v>7</v>
      </c>
      <c r="B1325">
        <v>143073</v>
      </c>
      <c r="C1325">
        <v>1324</v>
      </c>
      <c r="D1325" t="s">
        <v>181</v>
      </c>
      <c r="E1325" s="2" t="s">
        <v>184</v>
      </c>
      <c r="F1325" s="2" t="s">
        <v>184</v>
      </c>
      <c r="G1325" s="2" t="s">
        <v>184</v>
      </c>
      <c r="H1325" s="3" t="s">
        <v>183</v>
      </c>
      <c r="I1325" s="2" t="s">
        <v>12</v>
      </c>
      <c r="J1325" s="2" t="s">
        <v>16</v>
      </c>
      <c r="K1325" s="8" t="s">
        <v>183</v>
      </c>
      <c r="L1325" s="2"/>
      <c r="M1325" s="2" t="s">
        <v>60</v>
      </c>
      <c r="N1325" t="s">
        <v>186</v>
      </c>
      <c r="O1325" s="2" t="s">
        <v>189</v>
      </c>
      <c r="P1325" s="128">
        <v>-0.29532403609515995</v>
      </c>
      <c r="Q1325" s="128" t="s">
        <v>203</v>
      </c>
      <c r="R1325" s="6" t="s">
        <v>183</v>
      </c>
      <c r="S1325" s="2" t="s">
        <v>184</v>
      </c>
      <c r="T1325" s="2" t="s">
        <v>184</v>
      </c>
      <c r="U1325">
        <v>22</v>
      </c>
      <c r="V1325">
        <v>14</v>
      </c>
      <c r="W1325">
        <v>0</v>
      </c>
      <c r="X1325" t="s">
        <v>183</v>
      </c>
      <c r="Y1325" s="2" t="s">
        <v>184</v>
      </c>
      <c r="Z1325" s="2" t="s">
        <v>184</v>
      </c>
      <c r="AA1325" s="2" t="s">
        <v>184</v>
      </c>
      <c r="AB1325">
        <v>3</v>
      </c>
      <c r="AC1325">
        <v>0</v>
      </c>
      <c r="AD1325">
        <v>0</v>
      </c>
      <c r="AE1325" s="2" t="s">
        <v>183</v>
      </c>
      <c r="AF1325" s="2" t="s">
        <v>184</v>
      </c>
      <c r="AG1325" s="2" t="s">
        <v>183</v>
      </c>
      <c r="AH1325" t="s">
        <v>90</v>
      </c>
      <c r="AI1325" s="8" t="s">
        <v>183</v>
      </c>
      <c r="AJ1325" s="1" t="s">
        <v>184</v>
      </c>
    </row>
    <row r="1326" spans="1:36" x14ac:dyDescent="0.3">
      <c r="A1326" s="3" t="s">
        <v>7</v>
      </c>
      <c r="B1326">
        <v>143078</v>
      </c>
      <c r="C1326">
        <v>1325</v>
      </c>
      <c r="D1326" t="s">
        <v>181</v>
      </c>
      <c r="E1326" s="2" t="s">
        <v>184</v>
      </c>
      <c r="F1326" s="2" t="s">
        <v>184</v>
      </c>
      <c r="G1326" s="2" t="s">
        <v>184</v>
      </c>
      <c r="H1326" s="3" t="s">
        <v>184</v>
      </c>
      <c r="I1326" s="2" t="s">
        <v>12</v>
      </c>
      <c r="J1326" s="2" t="s">
        <v>13</v>
      </c>
      <c r="K1326" s="8" t="s">
        <v>183</v>
      </c>
      <c r="L1326" s="2"/>
      <c r="M1326" s="2" t="s">
        <v>60</v>
      </c>
      <c r="N1326" t="s">
        <v>186</v>
      </c>
      <c r="O1326" s="2" t="s">
        <v>188</v>
      </c>
      <c r="P1326" s="128">
        <v>-1.9508145688492269</v>
      </c>
      <c r="Q1326" s="128" t="s">
        <v>203</v>
      </c>
      <c r="R1326" s="7" t="s">
        <v>183</v>
      </c>
      <c r="S1326" s="2" t="s">
        <v>184</v>
      </c>
      <c r="T1326" s="2" t="s">
        <v>184</v>
      </c>
      <c r="U1326">
        <v>27</v>
      </c>
      <c r="V1326">
        <v>26</v>
      </c>
      <c r="W1326">
        <v>28</v>
      </c>
      <c r="X1326" t="s">
        <v>183</v>
      </c>
      <c r="Y1326" s="2" t="s">
        <v>184</v>
      </c>
      <c r="Z1326" s="2" t="s">
        <v>183</v>
      </c>
      <c r="AA1326" s="2" t="s">
        <v>184</v>
      </c>
      <c r="AB1326">
        <v>16</v>
      </c>
      <c r="AC1326">
        <v>5</v>
      </c>
      <c r="AD1326">
        <v>0</v>
      </c>
      <c r="AE1326" s="2" t="s">
        <v>184</v>
      </c>
      <c r="AF1326" s="2" t="s">
        <v>184</v>
      </c>
      <c r="AG1326" s="2" t="s">
        <v>184</v>
      </c>
      <c r="AH1326" t="s">
        <v>89</v>
      </c>
      <c r="AI1326" s="8" t="s">
        <v>183</v>
      </c>
      <c r="AJ1326" s="1" t="s">
        <v>184</v>
      </c>
    </row>
    <row r="1327" spans="1:36" hidden="1" x14ac:dyDescent="0.3">
      <c r="A1327" s="3" t="s">
        <v>7</v>
      </c>
      <c r="B1327">
        <v>143167</v>
      </c>
      <c r="C1327">
        <v>1326</v>
      </c>
      <c r="D1327" t="s">
        <v>182</v>
      </c>
      <c r="E1327" s="2" t="s">
        <v>183</v>
      </c>
      <c r="F1327" s="2" t="s">
        <v>184</v>
      </c>
      <c r="G1327" s="2" t="s">
        <v>184</v>
      </c>
      <c r="H1327" s="3" t="s">
        <v>183</v>
      </c>
      <c r="I1327" s="2" t="s">
        <v>15</v>
      </c>
      <c r="J1327" s="2" t="s">
        <v>13</v>
      </c>
      <c r="K1327" s="8" t="s">
        <v>183</v>
      </c>
      <c r="L1327" s="2" t="s">
        <v>162</v>
      </c>
      <c r="M1327" s="2" t="s">
        <v>60</v>
      </c>
      <c r="N1327" t="s">
        <v>186</v>
      </c>
      <c r="O1327" s="2" t="s">
        <v>188</v>
      </c>
      <c r="P1327" s="128">
        <v>-3.2419330404484166</v>
      </c>
      <c r="Q1327" s="128" t="s">
        <v>201</v>
      </c>
      <c r="R1327" s="6" t="s">
        <v>184</v>
      </c>
      <c r="S1327" s="2" t="s">
        <v>184</v>
      </c>
      <c r="T1327" s="2" t="s">
        <v>184</v>
      </c>
      <c r="U1327">
        <v>11</v>
      </c>
      <c r="V1327">
        <v>29</v>
      </c>
      <c r="W1327">
        <v>21</v>
      </c>
      <c r="X1327" t="s">
        <v>184</v>
      </c>
      <c r="Y1327" s="2" t="s">
        <v>184</v>
      </c>
      <c r="Z1327" s="2" t="s">
        <v>184</v>
      </c>
      <c r="AA1327" s="2" t="s">
        <v>184</v>
      </c>
      <c r="AB1327">
        <v>11</v>
      </c>
      <c r="AC1327">
        <v>1</v>
      </c>
      <c r="AD1327">
        <v>0</v>
      </c>
      <c r="AE1327" s="2" t="s">
        <v>183</v>
      </c>
      <c r="AF1327" s="2" t="s">
        <v>183</v>
      </c>
      <c r="AG1327" s="2" t="s">
        <v>185</v>
      </c>
      <c r="AH1327" t="s">
        <v>89</v>
      </c>
      <c r="AI1327" s="8" t="s">
        <v>183</v>
      </c>
      <c r="AJ1327" s="1" t="s">
        <v>184</v>
      </c>
    </row>
    <row r="1328" spans="1:36" x14ac:dyDescent="0.3">
      <c r="A1328" s="3" t="s">
        <v>7</v>
      </c>
      <c r="B1328">
        <v>143183</v>
      </c>
      <c r="C1328">
        <v>1327</v>
      </c>
      <c r="D1328" t="s">
        <v>181</v>
      </c>
      <c r="E1328" s="2" t="s">
        <v>184</v>
      </c>
      <c r="F1328" s="2" t="s">
        <v>184</v>
      </c>
      <c r="G1328" s="2" t="s">
        <v>184</v>
      </c>
      <c r="H1328" s="3" t="s">
        <v>183</v>
      </c>
      <c r="I1328" s="3" t="s">
        <v>12</v>
      </c>
      <c r="J1328" s="2" t="s">
        <v>15</v>
      </c>
      <c r="K1328" s="8" t="s">
        <v>183</v>
      </c>
      <c r="L1328" s="2"/>
      <c r="M1328" s="2" t="s">
        <v>61</v>
      </c>
      <c r="N1328" t="s">
        <v>187</v>
      </c>
      <c r="O1328" s="3" t="s">
        <v>188</v>
      </c>
      <c r="P1328" s="130">
        <v>2.2965021248774109</v>
      </c>
      <c r="Q1328" s="130" t="s">
        <v>203</v>
      </c>
      <c r="R1328" s="7" t="s">
        <v>183</v>
      </c>
      <c r="S1328" s="2" t="s">
        <v>183</v>
      </c>
      <c r="T1328" s="2" t="s">
        <v>184</v>
      </c>
      <c r="U1328">
        <v>41</v>
      </c>
      <c r="V1328">
        <v>67</v>
      </c>
      <c r="W1328">
        <v>15</v>
      </c>
      <c r="X1328" t="s">
        <v>184</v>
      </c>
      <c r="Y1328" s="2" t="s">
        <v>184</v>
      </c>
      <c r="Z1328" s="2" t="s">
        <v>184</v>
      </c>
      <c r="AA1328" s="2" t="s">
        <v>183</v>
      </c>
      <c r="AB1328">
        <v>2</v>
      </c>
      <c r="AC1328">
        <v>2</v>
      </c>
      <c r="AD1328">
        <v>0</v>
      </c>
      <c r="AE1328" s="2" t="s">
        <v>183</v>
      </c>
      <c r="AF1328" s="2" t="s">
        <v>185</v>
      </c>
      <c r="AG1328" s="2" t="s">
        <v>185</v>
      </c>
      <c r="AH1328" t="s">
        <v>89</v>
      </c>
      <c r="AI1328" s="8" t="s">
        <v>183</v>
      </c>
      <c r="AJ1328" s="1" t="s">
        <v>184</v>
      </c>
    </row>
    <row r="1329" spans="1:36" x14ac:dyDescent="0.3">
      <c r="A1329" s="2" t="s">
        <v>8</v>
      </c>
      <c r="B1329">
        <v>143204</v>
      </c>
      <c r="C1329">
        <v>1328</v>
      </c>
      <c r="D1329" t="s">
        <v>182</v>
      </c>
      <c r="E1329" s="2" t="s">
        <v>184</v>
      </c>
      <c r="F1329" s="2" t="s">
        <v>184</v>
      </c>
      <c r="G1329" s="2" t="s">
        <v>183</v>
      </c>
      <c r="H1329" s="3" t="s">
        <v>183</v>
      </c>
      <c r="I1329" s="2" t="s">
        <v>16</v>
      </c>
      <c r="J1329" s="2" t="s">
        <v>13</v>
      </c>
      <c r="K1329" s="8" t="s">
        <v>183</v>
      </c>
      <c r="L1329" s="2"/>
      <c r="M1329" s="2" t="s">
        <v>60</v>
      </c>
      <c r="N1329" t="s">
        <v>186</v>
      </c>
      <c r="O1329" s="3" t="s">
        <v>189</v>
      </c>
      <c r="P1329" s="130">
        <v>-1.2483328887703387</v>
      </c>
      <c r="Q1329" s="130" t="s">
        <v>203</v>
      </c>
      <c r="R1329" s="6" t="s">
        <v>185</v>
      </c>
      <c r="S1329" s="2" t="s">
        <v>184</v>
      </c>
      <c r="T1329" s="2" t="s">
        <v>184</v>
      </c>
      <c r="U1329">
        <v>19</v>
      </c>
      <c r="V1329">
        <v>37</v>
      </c>
      <c r="W1329">
        <v>26</v>
      </c>
      <c r="X1329" t="s">
        <v>183</v>
      </c>
      <c r="Y1329" s="2" t="s">
        <v>184</v>
      </c>
      <c r="Z1329" s="2" t="s">
        <v>184</v>
      </c>
      <c r="AA1329" s="2" t="s">
        <v>184</v>
      </c>
      <c r="AB1329">
        <v>9</v>
      </c>
      <c r="AC1329">
        <v>4</v>
      </c>
      <c r="AD1329">
        <v>0</v>
      </c>
      <c r="AE1329" s="2" t="s">
        <v>183</v>
      </c>
      <c r="AF1329" s="2" t="s">
        <v>185</v>
      </c>
      <c r="AG1329" s="2" t="s">
        <v>185</v>
      </c>
      <c r="AH1329" t="s">
        <v>88</v>
      </c>
      <c r="AI1329" s="8" t="s">
        <v>184</v>
      </c>
      <c r="AJ1329" s="1" t="s">
        <v>184</v>
      </c>
    </row>
    <row r="1330" spans="1:36" hidden="1" x14ac:dyDescent="0.3">
      <c r="A1330" s="3" t="s">
        <v>7</v>
      </c>
      <c r="B1330">
        <v>143219</v>
      </c>
      <c r="C1330">
        <v>1329</v>
      </c>
      <c r="D1330" t="s">
        <v>181</v>
      </c>
      <c r="E1330" s="2" t="s">
        <v>183</v>
      </c>
      <c r="F1330" s="2" t="s">
        <v>183</v>
      </c>
      <c r="G1330" s="2" t="s">
        <v>184</v>
      </c>
      <c r="H1330" s="3" t="s">
        <v>183</v>
      </c>
      <c r="I1330" s="2" t="s">
        <v>13</v>
      </c>
      <c r="J1330" s="2" t="s">
        <v>16</v>
      </c>
      <c r="K1330" s="8" t="s">
        <v>183</v>
      </c>
      <c r="L1330" s="2"/>
      <c r="M1330" s="2" t="s">
        <v>60</v>
      </c>
      <c r="N1330" t="s">
        <v>186</v>
      </c>
      <c r="O1330" s="3" t="s">
        <v>188</v>
      </c>
      <c r="P1330" s="130">
        <v>-1.6898139754142942</v>
      </c>
      <c r="Q1330" s="130" t="s">
        <v>201</v>
      </c>
      <c r="R1330" s="6" t="s">
        <v>185</v>
      </c>
      <c r="S1330" s="2" t="s">
        <v>184</v>
      </c>
      <c r="T1330" s="2" t="s">
        <v>183</v>
      </c>
      <c r="U1330">
        <v>14</v>
      </c>
      <c r="V1330">
        <v>64</v>
      </c>
      <c r="W1330">
        <v>0</v>
      </c>
      <c r="X1330" t="s">
        <v>184</v>
      </c>
      <c r="Y1330" s="2" t="s">
        <v>184</v>
      </c>
      <c r="Z1330" s="2" t="s">
        <v>184</v>
      </c>
      <c r="AA1330" s="2" t="s">
        <v>184</v>
      </c>
      <c r="AB1330">
        <v>4</v>
      </c>
      <c r="AC1330">
        <v>0</v>
      </c>
      <c r="AD1330">
        <v>0</v>
      </c>
      <c r="AE1330" s="2" t="s">
        <v>184</v>
      </c>
      <c r="AF1330" s="2" t="s">
        <v>184</v>
      </c>
      <c r="AG1330" s="2" t="s">
        <v>185</v>
      </c>
      <c r="AH1330" t="s">
        <v>89</v>
      </c>
      <c r="AI1330" s="8" t="s">
        <v>183</v>
      </c>
      <c r="AJ1330" s="1" t="s">
        <v>184</v>
      </c>
    </row>
    <row r="1331" spans="1:36" x14ac:dyDescent="0.3">
      <c r="A1331" s="3" t="s">
        <v>7</v>
      </c>
      <c r="B1331">
        <v>143233</v>
      </c>
      <c r="C1331">
        <v>1330</v>
      </c>
      <c r="D1331" t="s">
        <v>181</v>
      </c>
      <c r="E1331" s="2" t="s">
        <v>184</v>
      </c>
      <c r="F1331" s="2" t="s">
        <v>184</v>
      </c>
      <c r="G1331" s="2" t="s">
        <v>184</v>
      </c>
      <c r="H1331" s="3" t="s">
        <v>183</v>
      </c>
      <c r="I1331" s="2" t="s">
        <v>16</v>
      </c>
      <c r="J1331" s="2" t="s">
        <v>16</v>
      </c>
      <c r="K1331" s="8" t="s">
        <v>183</v>
      </c>
      <c r="L1331" s="2"/>
      <c r="M1331" s="2" t="s">
        <v>60</v>
      </c>
      <c r="N1331" t="s">
        <v>186</v>
      </c>
      <c r="O1331" s="2" t="s">
        <v>188</v>
      </c>
      <c r="P1331" s="128">
        <v>0.16682306328849961</v>
      </c>
      <c r="Q1331" s="128" t="s">
        <v>203</v>
      </c>
      <c r="R1331" s="7" t="s">
        <v>184</v>
      </c>
      <c r="S1331" s="2" t="s">
        <v>184</v>
      </c>
      <c r="T1331" s="2" t="s">
        <v>184</v>
      </c>
      <c r="U1331">
        <v>44</v>
      </c>
      <c r="V1331">
        <v>0</v>
      </c>
      <c r="W1331">
        <v>0</v>
      </c>
      <c r="X1331" t="s">
        <v>184</v>
      </c>
      <c r="Y1331" s="2" t="s">
        <v>184</v>
      </c>
      <c r="Z1331" s="2" t="s">
        <v>184</v>
      </c>
      <c r="AA1331" s="2" t="s">
        <v>184</v>
      </c>
      <c r="AB1331">
        <v>5</v>
      </c>
      <c r="AC1331">
        <v>5</v>
      </c>
      <c r="AD1331">
        <v>0</v>
      </c>
      <c r="AE1331" s="2" t="s">
        <v>184</v>
      </c>
      <c r="AF1331" s="2" t="s">
        <v>184</v>
      </c>
      <c r="AG1331" s="2" t="s">
        <v>185</v>
      </c>
      <c r="AH1331" t="s">
        <v>90</v>
      </c>
      <c r="AI1331" s="8" t="s">
        <v>183</v>
      </c>
      <c r="AJ1331" s="1" t="s">
        <v>184</v>
      </c>
    </row>
    <row r="1332" spans="1:36" hidden="1" x14ac:dyDescent="0.3">
      <c r="A1332" s="3" t="s">
        <v>7</v>
      </c>
      <c r="B1332">
        <v>143249</v>
      </c>
      <c r="C1332">
        <v>1331</v>
      </c>
      <c r="D1332" t="s">
        <v>182</v>
      </c>
      <c r="E1332" s="2" t="s">
        <v>183</v>
      </c>
      <c r="F1332" s="2" t="s">
        <v>184</v>
      </c>
      <c r="G1332" s="2" t="s">
        <v>184</v>
      </c>
      <c r="H1332" s="3" t="s">
        <v>183</v>
      </c>
      <c r="I1332" s="2" t="s">
        <v>16</v>
      </c>
      <c r="J1332" s="2" t="s">
        <v>14</v>
      </c>
      <c r="K1332" s="8" t="s">
        <v>183</v>
      </c>
      <c r="L1332" s="2"/>
      <c r="M1332" s="2" t="s">
        <v>60</v>
      </c>
      <c r="N1332" t="s">
        <v>186</v>
      </c>
      <c r="O1332" s="3" t="s">
        <v>189</v>
      </c>
      <c r="P1332" s="130">
        <v>1.0573794735285418</v>
      </c>
      <c r="Q1332" s="130" t="s">
        <v>201</v>
      </c>
      <c r="R1332" s="6" t="s">
        <v>184</v>
      </c>
      <c r="S1332" s="2" t="s">
        <v>184</v>
      </c>
      <c r="T1332" s="2" t="s">
        <v>183</v>
      </c>
      <c r="U1332">
        <v>37</v>
      </c>
      <c r="V1332">
        <v>13</v>
      </c>
      <c r="W1332">
        <v>0</v>
      </c>
      <c r="X1332" t="s">
        <v>183</v>
      </c>
      <c r="Y1332" s="2" t="s">
        <v>184</v>
      </c>
      <c r="Z1332" s="2" t="s">
        <v>184</v>
      </c>
      <c r="AA1332" s="2" t="s">
        <v>184</v>
      </c>
      <c r="AB1332">
        <v>2</v>
      </c>
      <c r="AC1332">
        <v>0</v>
      </c>
      <c r="AD1332">
        <v>0</v>
      </c>
      <c r="AE1332" s="2" t="s">
        <v>184</v>
      </c>
      <c r="AF1332" s="2" t="s">
        <v>184</v>
      </c>
      <c r="AG1332" s="2" t="s">
        <v>184</v>
      </c>
      <c r="AH1332" t="s">
        <v>88</v>
      </c>
      <c r="AI1332" s="8" t="s">
        <v>183</v>
      </c>
      <c r="AJ1332" s="1" t="s">
        <v>184</v>
      </c>
    </row>
    <row r="1333" spans="1:36" x14ac:dyDescent="0.3">
      <c r="A1333" s="3" t="s">
        <v>7</v>
      </c>
      <c r="B1333">
        <v>143267</v>
      </c>
      <c r="C1333">
        <v>1332</v>
      </c>
      <c r="D1333" t="s">
        <v>182</v>
      </c>
      <c r="E1333" s="2" t="s">
        <v>183</v>
      </c>
      <c r="F1333" s="2" t="s">
        <v>184</v>
      </c>
      <c r="G1333" s="2" t="s">
        <v>184</v>
      </c>
      <c r="H1333" s="3" t="s">
        <v>183</v>
      </c>
      <c r="I1333" s="2" t="s">
        <v>16</v>
      </c>
      <c r="J1333" s="2" t="s">
        <v>16</v>
      </c>
      <c r="K1333" s="8" t="s">
        <v>183</v>
      </c>
      <c r="L1333" s="2"/>
      <c r="M1333" s="2" t="s">
        <v>60</v>
      </c>
      <c r="N1333" t="s">
        <v>186</v>
      </c>
      <c r="O1333" s="2" t="s">
        <v>188</v>
      </c>
      <c r="P1333" s="128">
        <v>-0.61756063548981521</v>
      </c>
      <c r="Q1333" s="128" t="s">
        <v>203</v>
      </c>
      <c r="R1333" s="6" t="s">
        <v>185</v>
      </c>
      <c r="S1333" s="2" t="s">
        <v>184</v>
      </c>
      <c r="T1333" s="2" t="s">
        <v>183</v>
      </c>
      <c r="U1333">
        <v>34</v>
      </c>
      <c r="V1333">
        <v>13</v>
      </c>
      <c r="W1333">
        <v>8</v>
      </c>
      <c r="X1333" t="s">
        <v>184</v>
      </c>
      <c r="Y1333" s="2" t="s">
        <v>184</v>
      </c>
      <c r="Z1333" s="2" t="s">
        <v>184</v>
      </c>
      <c r="AA1333" s="2" t="s">
        <v>184</v>
      </c>
      <c r="AB1333">
        <v>7</v>
      </c>
      <c r="AC1333">
        <v>2</v>
      </c>
      <c r="AD1333">
        <v>0</v>
      </c>
      <c r="AE1333" s="2" t="s">
        <v>184</v>
      </c>
      <c r="AF1333" s="2" t="s">
        <v>184</v>
      </c>
      <c r="AG1333" s="2" t="s">
        <v>183</v>
      </c>
      <c r="AH1333" t="s">
        <v>90</v>
      </c>
      <c r="AI1333" s="8" t="s">
        <v>183</v>
      </c>
      <c r="AJ1333" s="1" t="s">
        <v>184</v>
      </c>
    </row>
    <row r="1334" spans="1:36" x14ac:dyDescent="0.3">
      <c r="A1334" s="3" t="s">
        <v>7</v>
      </c>
      <c r="B1334">
        <v>143305</v>
      </c>
      <c r="C1334">
        <v>1333</v>
      </c>
      <c r="D1334" t="s">
        <v>181</v>
      </c>
      <c r="E1334" s="2" t="s">
        <v>184</v>
      </c>
      <c r="F1334" s="2" t="s">
        <v>184</v>
      </c>
      <c r="G1334" s="2" t="s">
        <v>184</v>
      </c>
      <c r="H1334" s="3" t="s">
        <v>183</v>
      </c>
      <c r="I1334" s="2" t="s">
        <v>16</v>
      </c>
      <c r="J1334" s="2" t="s">
        <v>17</v>
      </c>
      <c r="K1334" s="8" t="s">
        <v>183</v>
      </c>
      <c r="L1334" s="2" t="s">
        <v>60</v>
      </c>
      <c r="M1334" s="2"/>
      <c r="N1334" t="s">
        <v>186</v>
      </c>
      <c r="O1334" s="3" t="s">
        <v>188</v>
      </c>
      <c r="P1334" s="130">
        <v>0.41612856937867704</v>
      </c>
      <c r="Q1334" s="130" t="s">
        <v>203</v>
      </c>
      <c r="R1334" s="7" t="s">
        <v>183</v>
      </c>
      <c r="S1334" s="2" t="s">
        <v>184</v>
      </c>
      <c r="T1334" s="2" t="s">
        <v>183</v>
      </c>
      <c r="U1334">
        <v>138</v>
      </c>
      <c r="V1334">
        <v>18</v>
      </c>
      <c r="W1334">
        <v>52</v>
      </c>
      <c r="X1334" t="s">
        <v>184</v>
      </c>
      <c r="Y1334" s="2" t="s">
        <v>184</v>
      </c>
      <c r="Z1334" s="2" t="s">
        <v>184</v>
      </c>
      <c r="AA1334" s="2" t="s">
        <v>184</v>
      </c>
      <c r="AB1334">
        <v>10</v>
      </c>
      <c r="AC1334">
        <v>7</v>
      </c>
      <c r="AD1334">
        <v>0</v>
      </c>
      <c r="AE1334" s="2" t="s">
        <v>183</v>
      </c>
      <c r="AF1334" s="2" t="s">
        <v>184</v>
      </c>
      <c r="AG1334" s="2" t="s">
        <v>184</v>
      </c>
      <c r="AH1334" t="s">
        <v>90</v>
      </c>
      <c r="AI1334" s="8" t="s">
        <v>183</v>
      </c>
      <c r="AJ1334" s="1" t="s">
        <v>184</v>
      </c>
    </row>
    <row r="1335" spans="1:36" x14ac:dyDescent="0.3">
      <c r="A1335" s="2" t="s">
        <v>8</v>
      </c>
      <c r="B1335">
        <v>143330</v>
      </c>
      <c r="C1335">
        <v>1334</v>
      </c>
      <c r="D1335" t="s">
        <v>181</v>
      </c>
      <c r="E1335" s="2" t="s">
        <v>184</v>
      </c>
      <c r="F1335" s="2" t="s">
        <v>184</v>
      </c>
      <c r="G1335" s="2" t="s">
        <v>184</v>
      </c>
      <c r="H1335" s="3" t="s">
        <v>183</v>
      </c>
      <c r="I1335" s="2" t="s">
        <v>12</v>
      </c>
      <c r="J1335" s="2" t="s">
        <v>17</v>
      </c>
      <c r="K1335" s="8" t="s">
        <v>183</v>
      </c>
      <c r="L1335" s="2" t="s">
        <v>60</v>
      </c>
      <c r="M1335" s="2"/>
      <c r="N1335" t="s">
        <v>187</v>
      </c>
      <c r="O1335" s="3" t="s">
        <v>189</v>
      </c>
      <c r="P1335" s="130">
        <v>-1.4050901378579004</v>
      </c>
      <c r="Q1335" s="130" t="s">
        <v>203</v>
      </c>
      <c r="R1335" s="6" t="s">
        <v>183</v>
      </c>
      <c r="S1335" s="2" t="s">
        <v>184</v>
      </c>
      <c r="T1335" s="2" t="s">
        <v>184</v>
      </c>
      <c r="U1335">
        <v>141</v>
      </c>
      <c r="V1335">
        <v>0</v>
      </c>
      <c r="W1335">
        <v>258</v>
      </c>
      <c r="X1335" t="s">
        <v>184</v>
      </c>
      <c r="Y1335" s="2" t="s">
        <v>184</v>
      </c>
      <c r="Z1335" s="2" t="s">
        <v>184</v>
      </c>
      <c r="AA1335" s="2" t="s">
        <v>184</v>
      </c>
      <c r="AB1335">
        <v>13</v>
      </c>
      <c r="AC1335">
        <v>8</v>
      </c>
      <c r="AD1335">
        <v>0</v>
      </c>
      <c r="AE1335" s="2" t="s">
        <v>184</v>
      </c>
      <c r="AF1335" s="2" t="s">
        <v>184</v>
      </c>
      <c r="AG1335" s="2" t="s">
        <v>185</v>
      </c>
      <c r="AH1335" t="s">
        <v>91</v>
      </c>
      <c r="AI1335" s="8" t="s">
        <v>183</v>
      </c>
      <c r="AJ1335" s="1" t="s">
        <v>184</v>
      </c>
    </row>
    <row r="1336" spans="1:36" hidden="1" x14ac:dyDescent="0.3">
      <c r="A1336" s="3" t="s">
        <v>7</v>
      </c>
      <c r="B1336">
        <v>143376</v>
      </c>
      <c r="C1336">
        <v>1335</v>
      </c>
      <c r="D1336" t="s">
        <v>182</v>
      </c>
      <c r="E1336" s="2" t="s">
        <v>184</v>
      </c>
      <c r="F1336" s="2" t="s">
        <v>184</v>
      </c>
      <c r="G1336" s="2" t="s">
        <v>184</v>
      </c>
      <c r="H1336" s="3" t="s">
        <v>183</v>
      </c>
      <c r="I1336" s="2" t="s">
        <v>15</v>
      </c>
      <c r="J1336" s="2" t="s">
        <v>15</v>
      </c>
      <c r="K1336" s="8" t="s">
        <v>183</v>
      </c>
      <c r="L1336" s="2" t="s">
        <v>60</v>
      </c>
      <c r="M1336" s="2" t="s">
        <v>162</v>
      </c>
      <c r="N1336" t="s">
        <v>187</v>
      </c>
      <c r="O1336" s="3" t="s">
        <v>188</v>
      </c>
      <c r="P1336" s="130">
        <v>-2.5687375130815338</v>
      </c>
      <c r="Q1336" s="130" t="s">
        <v>201</v>
      </c>
      <c r="R1336" s="6" t="s">
        <v>184</v>
      </c>
      <c r="S1336" s="2" t="s">
        <v>183</v>
      </c>
      <c r="T1336" s="2" t="s">
        <v>184</v>
      </c>
      <c r="U1336">
        <v>0</v>
      </c>
      <c r="V1336">
        <v>0</v>
      </c>
      <c r="W1336">
        <v>8</v>
      </c>
      <c r="X1336" t="s">
        <v>184</v>
      </c>
      <c r="Y1336" s="2" t="s">
        <v>183</v>
      </c>
      <c r="Z1336" s="2" t="s">
        <v>183</v>
      </c>
      <c r="AA1336" s="2" t="s">
        <v>183</v>
      </c>
      <c r="AB1336">
        <v>0</v>
      </c>
      <c r="AC1336">
        <v>0</v>
      </c>
      <c r="AD1336">
        <v>0</v>
      </c>
      <c r="AE1336" s="2" t="s">
        <v>183</v>
      </c>
      <c r="AF1336" s="2" t="s">
        <v>183</v>
      </c>
      <c r="AG1336" s="2" t="s">
        <v>184</v>
      </c>
      <c r="AH1336" t="s">
        <v>89</v>
      </c>
      <c r="AI1336" t="s">
        <v>183</v>
      </c>
      <c r="AJ1336" s="1" t="s">
        <v>184</v>
      </c>
    </row>
    <row r="1337" spans="1:36" x14ac:dyDescent="0.3">
      <c r="A1337" s="3" t="s">
        <v>7</v>
      </c>
      <c r="B1337">
        <v>143386</v>
      </c>
      <c r="C1337">
        <v>1336</v>
      </c>
      <c r="D1337" t="s">
        <v>181</v>
      </c>
      <c r="E1337" s="2" t="s">
        <v>184</v>
      </c>
      <c r="F1337" s="2" t="s">
        <v>184</v>
      </c>
      <c r="G1337" s="2" t="s">
        <v>184</v>
      </c>
      <c r="H1337" s="3" t="s">
        <v>183</v>
      </c>
      <c r="I1337" s="2" t="s">
        <v>15</v>
      </c>
      <c r="J1337" s="2" t="s">
        <v>15</v>
      </c>
      <c r="K1337" s="8" t="s">
        <v>183</v>
      </c>
      <c r="L1337" s="2" t="s">
        <v>60</v>
      </c>
      <c r="M1337" s="2"/>
      <c r="N1337" t="s">
        <v>186</v>
      </c>
      <c r="O1337" s="3" t="s">
        <v>188</v>
      </c>
      <c r="P1337" s="130">
        <v>-1.5222148225668348</v>
      </c>
      <c r="Q1337" s="130" t="s">
        <v>203</v>
      </c>
      <c r="R1337" s="7" t="s">
        <v>185</v>
      </c>
      <c r="S1337" s="2" t="s">
        <v>184</v>
      </c>
      <c r="T1337" s="2" t="s">
        <v>184</v>
      </c>
      <c r="U1337">
        <v>0</v>
      </c>
      <c r="V1337">
        <v>0</v>
      </c>
      <c r="W1337">
        <v>1</v>
      </c>
      <c r="X1337" t="s">
        <v>184</v>
      </c>
      <c r="Y1337" s="2" t="s">
        <v>184</v>
      </c>
      <c r="Z1337" s="2" t="s">
        <v>184</v>
      </c>
      <c r="AA1337" s="2" t="s">
        <v>184</v>
      </c>
      <c r="AB1337">
        <v>0</v>
      </c>
      <c r="AC1337">
        <v>0</v>
      </c>
      <c r="AD1337">
        <v>0</v>
      </c>
      <c r="AE1337" s="2" t="s">
        <v>184</v>
      </c>
      <c r="AF1337" s="2" t="s">
        <v>184</v>
      </c>
      <c r="AG1337" s="2" t="s">
        <v>183</v>
      </c>
      <c r="AH1337" t="s">
        <v>89</v>
      </c>
      <c r="AI1337" t="s">
        <v>183</v>
      </c>
      <c r="AJ1337" s="1" t="s">
        <v>184</v>
      </c>
    </row>
    <row r="1338" spans="1:36" x14ac:dyDescent="0.3">
      <c r="A1338" s="3" t="s">
        <v>7</v>
      </c>
      <c r="B1338">
        <v>143488</v>
      </c>
      <c r="C1338">
        <v>1337</v>
      </c>
      <c r="D1338" t="s">
        <v>181</v>
      </c>
      <c r="E1338" s="2" t="s">
        <v>184</v>
      </c>
      <c r="F1338" s="2" t="s">
        <v>184</v>
      </c>
      <c r="G1338" s="2" t="s">
        <v>184</v>
      </c>
      <c r="H1338" s="3" t="s">
        <v>183</v>
      </c>
      <c r="I1338" s="2" t="s">
        <v>15</v>
      </c>
      <c r="J1338" s="2" t="s">
        <v>16</v>
      </c>
      <c r="K1338" s="8" t="s">
        <v>183</v>
      </c>
      <c r="L1338" s="2"/>
      <c r="M1338" s="2" t="s">
        <v>60</v>
      </c>
      <c r="N1338" t="s">
        <v>187</v>
      </c>
      <c r="O1338" s="3" t="s">
        <v>189</v>
      </c>
      <c r="P1338" s="130">
        <v>1.0071887133356399</v>
      </c>
      <c r="Q1338" s="130" t="s">
        <v>203</v>
      </c>
      <c r="R1338" s="6" t="s">
        <v>183</v>
      </c>
      <c r="S1338" s="2" t="s">
        <v>183</v>
      </c>
      <c r="T1338" s="2" t="s">
        <v>184</v>
      </c>
      <c r="U1338">
        <v>12</v>
      </c>
      <c r="V1338">
        <v>18</v>
      </c>
      <c r="W1338">
        <v>0</v>
      </c>
      <c r="X1338" t="s">
        <v>183</v>
      </c>
      <c r="Y1338" s="2" t="s">
        <v>183</v>
      </c>
      <c r="Z1338" s="2" t="s">
        <v>184</v>
      </c>
      <c r="AA1338" s="2" t="s">
        <v>183</v>
      </c>
      <c r="AB1338">
        <v>1</v>
      </c>
      <c r="AC1338">
        <v>0</v>
      </c>
      <c r="AD1338">
        <v>0</v>
      </c>
      <c r="AE1338" s="2" t="s">
        <v>183</v>
      </c>
      <c r="AF1338" s="2" t="s">
        <v>183</v>
      </c>
      <c r="AG1338" s="2" t="s">
        <v>185</v>
      </c>
      <c r="AH1338" t="s">
        <v>91</v>
      </c>
      <c r="AI1338" s="8" t="s">
        <v>183</v>
      </c>
      <c r="AJ1338" s="1" t="s">
        <v>184</v>
      </c>
    </row>
    <row r="1339" spans="1:36" x14ac:dyDescent="0.3">
      <c r="A1339" s="3" t="s">
        <v>7</v>
      </c>
      <c r="B1339">
        <v>143493</v>
      </c>
      <c r="C1339">
        <v>1338</v>
      </c>
      <c r="D1339" t="s">
        <v>181</v>
      </c>
      <c r="E1339" s="2" t="s">
        <v>183</v>
      </c>
      <c r="F1339" s="2" t="s">
        <v>184</v>
      </c>
      <c r="G1339" s="2" t="s">
        <v>184</v>
      </c>
      <c r="H1339" s="3" t="s">
        <v>183</v>
      </c>
      <c r="I1339" s="2" t="s">
        <v>13</v>
      </c>
      <c r="J1339" s="2" t="s">
        <v>16</v>
      </c>
      <c r="K1339" s="8" t="s">
        <v>183</v>
      </c>
      <c r="L1339" s="2"/>
      <c r="M1339" s="2" t="s">
        <v>60</v>
      </c>
      <c r="N1339" t="s">
        <v>187</v>
      </c>
      <c r="O1339" s="2" t="s">
        <v>189</v>
      </c>
      <c r="P1339" s="128">
        <v>0.67504552116178884</v>
      </c>
      <c r="Q1339" s="128" t="s">
        <v>203</v>
      </c>
      <c r="R1339" s="6" t="s">
        <v>183</v>
      </c>
      <c r="S1339" s="2" t="s">
        <v>183</v>
      </c>
      <c r="T1339" s="2" t="s">
        <v>183</v>
      </c>
      <c r="U1339">
        <v>24</v>
      </c>
      <c r="V1339">
        <v>0</v>
      </c>
      <c r="W1339">
        <v>0</v>
      </c>
      <c r="X1339" t="s">
        <v>184</v>
      </c>
      <c r="Y1339" s="2" t="s">
        <v>184</v>
      </c>
      <c r="Z1339" s="2" t="s">
        <v>183</v>
      </c>
      <c r="AA1339" s="2" t="s">
        <v>184</v>
      </c>
      <c r="AB1339">
        <v>8</v>
      </c>
      <c r="AC1339">
        <v>1</v>
      </c>
      <c r="AD1339">
        <v>0</v>
      </c>
      <c r="AE1339" s="2" t="s">
        <v>184</v>
      </c>
      <c r="AF1339" s="2" t="s">
        <v>184</v>
      </c>
      <c r="AG1339" s="2" t="s">
        <v>184</v>
      </c>
      <c r="AH1339" t="s">
        <v>89</v>
      </c>
      <c r="AI1339" s="8" t="s">
        <v>183</v>
      </c>
      <c r="AJ1339" s="1" t="s">
        <v>184</v>
      </c>
    </row>
    <row r="1340" spans="1:36" hidden="1" x14ac:dyDescent="0.3">
      <c r="A1340" s="3" t="s">
        <v>7</v>
      </c>
      <c r="B1340">
        <v>143561</v>
      </c>
      <c r="C1340">
        <v>1339</v>
      </c>
      <c r="D1340" t="s">
        <v>182</v>
      </c>
      <c r="E1340" s="2" t="s">
        <v>184</v>
      </c>
      <c r="F1340" s="2" t="s">
        <v>184</v>
      </c>
      <c r="G1340" s="2" t="s">
        <v>184</v>
      </c>
      <c r="H1340" s="3" t="s">
        <v>183</v>
      </c>
      <c r="I1340" s="2" t="s">
        <v>13</v>
      </c>
      <c r="J1340" s="2" t="s">
        <v>13</v>
      </c>
      <c r="K1340" s="8" t="s">
        <v>183</v>
      </c>
      <c r="L1340" s="2"/>
      <c r="M1340" s="2" t="s">
        <v>60</v>
      </c>
      <c r="N1340" t="s">
        <v>186</v>
      </c>
      <c r="O1340" s="2" t="s">
        <v>188</v>
      </c>
      <c r="P1340" s="128">
        <v>-1.0951291271657404</v>
      </c>
      <c r="Q1340" s="128" t="s">
        <v>201</v>
      </c>
      <c r="R1340" s="6" t="s">
        <v>184</v>
      </c>
      <c r="S1340" s="2" t="s">
        <v>184</v>
      </c>
      <c r="T1340" s="2" t="s">
        <v>184</v>
      </c>
      <c r="U1340">
        <v>75</v>
      </c>
      <c r="V1340">
        <v>1</v>
      </c>
      <c r="W1340">
        <v>2</v>
      </c>
      <c r="X1340" t="s">
        <v>184</v>
      </c>
      <c r="Y1340" s="2" t="s">
        <v>184</v>
      </c>
      <c r="Z1340" s="2" t="s">
        <v>184</v>
      </c>
      <c r="AA1340" s="2" t="s">
        <v>184</v>
      </c>
      <c r="AB1340">
        <v>2</v>
      </c>
      <c r="AC1340">
        <v>0</v>
      </c>
      <c r="AD1340">
        <v>0</v>
      </c>
      <c r="AE1340" s="2" t="s">
        <v>184</v>
      </c>
      <c r="AF1340" s="2" t="s">
        <v>184</v>
      </c>
      <c r="AG1340" s="2" t="s">
        <v>183</v>
      </c>
      <c r="AH1340" t="s">
        <v>90</v>
      </c>
      <c r="AI1340" s="8" t="s">
        <v>183</v>
      </c>
      <c r="AJ1340" s="1" t="s">
        <v>184</v>
      </c>
    </row>
    <row r="1341" spans="1:36" x14ac:dyDescent="0.3">
      <c r="A1341" s="3" t="s">
        <v>7</v>
      </c>
      <c r="B1341">
        <v>143562</v>
      </c>
      <c r="C1341">
        <v>1340</v>
      </c>
      <c r="D1341" t="s">
        <v>181</v>
      </c>
      <c r="E1341" s="2" t="s">
        <v>184</v>
      </c>
      <c r="F1341" s="2" t="s">
        <v>184</v>
      </c>
      <c r="G1341" s="2" t="s">
        <v>184</v>
      </c>
      <c r="H1341" s="3" t="s">
        <v>183</v>
      </c>
      <c r="I1341" s="2" t="s">
        <v>15</v>
      </c>
      <c r="J1341" s="2" t="s">
        <v>13</v>
      </c>
      <c r="K1341" s="8" t="s">
        <v>183</v>
      </c>
      <c r="L1341" s="2"/>
      <c r="M1341" s="2" t="s">
        <v>60</v>
      </c>
      <c r="N1341" t="s">
        <v>186</v>
      </c>
      <c r="O1341" s="2" t="s">
        <v>189</v>
      </c>
      <c r="P1341" s="128">
        <v>-1.2585812356979404</v>
      </c>
      <c r="Q1341" s="128" t="s">
        <v>203</v>
      </c>
      <c r="R1341" s="6" t="s">
        <v>185</v>
      </c>
      <c r="S1341" s="2" t="s">
        <v>184</v>
      </c>
      <c r="T1341" s="2" t="s">
        <v>184</v>
      </c>
      <c r="U1341">
        <v>41</v>
      </c>
      <c r="V1341">
        <v>0</v>
      </c>
      <c r="W1341">
        <v>6</v>
      </c>
      <c r="X1341" t="s">
        <v>184</v>
      </c>
      <c r="Y1341" s="2" t="s">
        <v>184</v>
      </c>
      <c r="Z1341" s="2" t="s">
        <v>184</v>
      </c>
      <c r="AA1341" s="2" t="s">
        <v>184</v>
      </c>
      <c r="AB1341">
        <v>7</v>
      </c>
      <c r="AC1341">
        <v>1</v>
      </c>
      <c r="AD1341">
        <v>0</v>
      </c>
      <c r="AE1341" s="2" t="s">
        <v>184</v>
      </c>
      <c r="AF1341" s="2" t="s">
        <v>184</v>
      </c>
      <c r="AG1341" s="2" t="s">
        <v>183</v>
      </c>
      <c r="AH1341" t="s">
        <v>89</v>
      </c>
      <c r="AI1341" s="8" t="s">
        <v>183</v>
      </c>
      <c r="AJ1341" s="1" t="s">
        <v>184</v>
      </c>
    </row>
    <row r="1342" spans="1:36" hidden="1" x14ac:dyDescent="0.3">
      <c r="A1342" s="3" t="s">
        <v>7</v>
      </c>
      <c r="B1342">
        <v>143567</v>
      </c>
      <c r="C1342">
        <v>1341</v>
      </c>
      <c r="D1342" t="s">
        <v>182</v>
      </c>
      <c r="E1342" s="2" t="s">
        <v>183</v>
      </c>
      <c r="F1342" s="2" t="s">
        <v>184</v>
      </c>
      <c r="G1342" s="2" t="s">
        <v>184</v>
      </c>
      <c r="H1342" s="3" t="s">
        <v>184</v>
      </c>
      <c r="I1342" s="2" t="s">
        <v>14</v>
      </c>
      <c r="J1342" s="2" t="s">
        <v>13</v>
      </c>
      <c r="K1342" s="8" t="s">
        <v>183</v>
      </c>
      <c r="L1342" s="2"/>
      <c r="M1342" s="2" t="s">
        <v>60</v>
      </c>
      <c r="N1342" t="s">
        <v>186</v>
      </c>
      <c r="O1342" s="2" t="s">
        <v>188</v>
      </c>
      <c r="P1342" s="128">
        <v>0.8031508224573326</v>
      </c>
      <c r="Q1342" s="128" t="s">
        <v>201</v>
      </c>
      <c r="R1342" s="6" t="s">
        <v>183</v>
      </c>
      <c r="S1342" s="2" t="s">
        <v>184</v>
      </c>
      <c r="T1342" s="2" t="s">
        <v>184</v>
      </c>
      <c r="U1342">
        <v>11</v>
      </c>
      <c r="V1342">
        <v>4</v>
      </c>
      <c r="W1342">
        <v>0</v>
      </c>
      <c r="X1342" t="s">
        <v>184</v>
      </c>
      <c r="Y1342" s="2" t="s">
        <v>184</v>
      </c>
      <c r="Z1342" s="2" t="s">
        <v>184</v>
      </c>
      <c r="AA1342" s="2" t="s">
        <v>184</v>
      </c>
      <c r="AB1342">
        <v>0</v>
      </c>
      <c r="AC1342">
        <v>0</v>
      </c>
      <c r="AD1342">
        <v>0</v>
      </c>
      <c r="AE1342" s="2" t="s">
        <v>184</v>
      </c>
      <c r="AF1342" s="2" t="s">
        <v>184</v>
      </c>
      <c r="AG1342" s="2" t="s">
        <v>183</v>
      </c>
      <c r="AH1342" t="s">
        <v>89</v>
      </c>
      <c r="AI1342" s="8" t="s">
        <v>183</v>
      </c>
      <c r="AJ1342" s="1" t="s">
        <v>184</v>
      </c>
    </row>
    <row r="1343" spans="1:36" x14ac:dyDescent="0.3">
      <c r="A1343" s="2" t="s">
        <v>8</v>
      </c>
      <c r="B1343">
        <v>143569</v>
      </c>
      <c r="C1343">
        <v>1342</v>
      </c>
      <c r="D1343" t="s">
        <v>181</v>
      </c>
      <c r="E1343" s="2" t="s">
        <v>184</v>
      </c>
      <c r="F1343" s="2" t="s">
        <v>184</v>
      </c>
      <c r="G1343" s="2" t="s">
        <v>184</v>
      </c>
      <c r="H1343" s="3" t="s">
        <v>183</v>
      </c>
      <c r="I1343" s="3" t="s">
        <v>13</v>
      </c>
      <c r="J1343" s="2" t="s">
        <v>12</v>
      </c>
      <c r="K1343" s="8" t="s">
        <v>183</v>
      </c>
      <c r="L1343" s="2"/>
      <c r="M1343" s="2" t="s">
        <v>61</v>
      </c>
      <c r="N1343" t="s">
        <v>186</v>
      </c>
      <c r="O1343" s="2" t="s">
        <v>188</v>
      </c>
      <c r="P1343" s="128">
        <v>-1.6787316249944486</v>
      </c>
      <c r="Q1343" s="128" t="s">
        <v>203</v>
      </c>
      <c r="R1343" s="6" t="s">
        <v>185</v>
      </c>
      <c r="S1343" s="2" t="s">
        <v>184</v>
      </c>
      <c r="T1343" s="2" t="s">
        <v>183</v>
      </c>
      <c r="U1343">
        <v>41</v>
      </c>
      <c r="V1343">
        <v>22</v>
      </c>
      <c r="W1343">
        <v>0</v>
      </c>
      <c r="X1343" t="s">
        <v>183</v>
      </c>
      <c r="Y1343" s="2" t="s">
        <v>184</v>
      </c>
      <c r="Z1343" s="2" t="s">
        <v>184</v>
      </c>
      <c r="AA1343" s="2" t="s">
        <v>184</v>
      </c>
      <c r="AB1343">
        <v>0</v>
      </c>
      <c r="AC1343">
        <v>0</v>
      </c>
      <c r="AD1343">
        <v>0</v>
      </c>
      <c r="AE1343" s="2" t="s">
        <v>184</v>
      </c>
      <c r="AF1343" s="2" t="s">
        <v>184</v>
      </c>
      <c r="AG1343" s="2" t="s">
        <v>183</v>
      </c>
      <c r="AH1343" t="s">
        <v>89</v>
      </c>
      <c r="AI1343" s="8" t="s">
        <v>183</v>
      </c>
      <c r="AJ1343" s="1" t="s">
        <v>184</v>
      </c>
    </row>
    <row r="1344" spans="1:36" x14ac:dyDescent="0.3">
      <c r="A1344" s="3" t="s">
        <v>7</v>
      </c>
      <c r="B1344">
        <v>143713</v>
      </c>
      <c r="C1344">
        <v>1343</v>
      </c>
      <c r="D1344" t="s">
        <v>182</v>
      </c>
      <c r="E1344" s="2" t="s">
        <v>183</v>
      </c>
      <c r="F1344" s="2" t="s">
        <v>183</v>
      </c>
      <c r="G1344" s="2" t="s">
        <v>184</v>
      </c>
      <c r="H1344" s="3" t="s">
        <v>183</v>
      </c>
      <c r="I1344" s="2" t="s">
        <v>16</v>
      </c>
      <c r="J1344" s="2" t="s">
        <v>17</v>
      </c>
      <c r="K1344" s="8" t="s">
        <v>184</v>
      </c>
      <c r="L1344" s="2"/>
      <c r="M1344" s="2" t="s">
        <v>60</v>
      </c>
      <c r="N1344" t="s">
        <v>187</v>
      </c>
      <c r="O1344" s="3" t="s">
        <v>188</v>
      </c>
      <c r="P1344" s="130">
        <v>-8.5741845593226382E-2</v>
      </c>
      <c r="Q1344" s="130" t="s">
        <v>203</v>
      </c>
      <c r="R1344" s="7" t="s">
        <v>183</v>
      </c>
      <c r="S1344" s="2" t="s">
        <v>184</v>
      </c>
      <c r="T1344" s="2" t="s">
        <v>183</v>
      </c>
      <c r="U1344">
        <v>40</v>
      </c>
      <c r="V1344">
        <v>10</v>
      </c>
      <c r="W1344">
        <v>3</v>
      </c>
      <c r="X1344" t="s">
        <v>183</v>
      </c>
      <c r="Y1344" s="2" t="s">
        <v>184</v>
      </c>
      <c r="Z1344" s="2" t="s">
        <v>183</v>
      </c>
      <c r="AA1344" s="2" t="s">
        <v>184</v>
      </c>
      <c r="AB1344">
        <v>1</v>
      </c>
      <c r="AC1344">
        <v>0</v>
      </c>
      <c r="AD1344">
        <v>0</v>
      </c>
      <c r="AE1344" s="2" t="s">
        <v>184</v>
      </c>
      <c r="AF1344" s="2" t="s">
        <v>184</v>
      </c>
      <c r="AG1344" s="2" t="s">
        <v>184</v>
      </c>
      <c r="AH1344" t="s">
        <v>89</v>
      </c>
      <c r="AI1344" s="8" t="s">
        <v>183</v>
      </c>
      <c r="AJ1344" s="1" t="s">
        <v>184</v>
      </c>
    </row>
    <row r="1345" spans="1:36" x14ac:dyDescent="0.3">
      <c r="A1345" s="3" t="s">
        <v>7</v>
      </c>
      <c r="B1345">
        <v>143801</v>
      </c>
      <c r="C1345">
        <v>1344</v>
      </c>
      <c r="D1345" t="s">
        <v>182</v>
      </c>
      <c r="E1345" s="2" t="s">
        <v>183</v>
      </c>
      <c r="F1345" s="2" t="s">
        <v>184</v>
      </c>
      <c r="G1345" s="2" t="s">
        <v>184</v>
      </c>
      <c r="H1345" s="3" t="s">
        <v>183</v>
      </c>
      <c r="I1345" s="2" t="s">
        <v>13</v>
      </c>
      <c r="J1345" s="2" t="s">
        <v>15</v>
      </c>
      <c r="K1345" s="8" t="s">
        <v>183</v>
      </c>
      <c r="L1345" s="2" t="s">
        <v>60</v>
      </c>
      <c r="M1345" s="2"/>
      <c r="N1345" t="s">
        <v>187</v>
      </c>
      <c r="O1345" s="2" t="s">
        <v>188</v>
      </c>
      <c r="P1345" s="128">
        <v>-0.40530582166543844</v>
      </c>
      <c r="Q1345" s="128" t="s">
        <v>203</v>
      </c>
      <c r="R1345" s="6" t="s">
        <v>183</v>
      </c>
      <c r="S1345" s="2" t="s">
        <v>183</v>
      </c>
      <c r="T1345" s="2" t="s">
        <v>183</v>
      </c>
      <c r="U1345">
        <v>47</v>
      </c>
      <c r="V1345">
        <v>13</v>
      </c>
      <c r="W1345">
        <v>37</v>
      </c>
      <c r="X1345" t="s">
        <v>184</v>
      </c>
      <c r="Y1345" s="2" t="s">
        <v>184</v>
      </c>
      <c r="Z1345" s="2" t="s">
        <v>183</v>
      </c>
      <c r="AA1345" s="2" t="s">
        <v>183</v>
      </c>
      <c r="AB1345">
        <v>14</v>
      </c>
      <c r="AC1345">
        <v>3</v>
      </c>
      <c r="AD1345">
        <v>0</v>
      </c>
      <c r="AE1345" s="2" t="s">
        <v>184</v>
      </c>
      <c r="AF1345" s="2" t="s">
        <v>184</v>
      </c>
      <c r="AG1345" s="2" t="s">
        <v>183</v>
      </c>
      <c r="AH1345" t="s">
        <v>90</v>
      </c>
      <c r="AI1345" s="8" t="s">
        <v>183</v>
      </c>
      <c r="AJ1345" s="1" t="s">
        <v>184</v>
      </c>
    </row>
    <row r="1346" spans="1:36" x14ac:dyDescent="0.3">
      <c r="A1346" s="3" t="s">
        <v>7</v>
      </c>
      <c r="B1346">
        <v>143802</v>
      </c>
      <c r="C1346">
        <v>1345</v>
      </c>
      <c r="D1346" t="s">
        <v>181</v>
      </c>
      <c r="E1346" s="2" t="s">
        <v>183</v>
      </c>
      <c r="F1346" s="2" t="s">
        <v>183</v>
      </c>
      <c r="G1346" s="2" t="s">
        <v>184</v>
      </c>
      <c r="H1346" s="3" t="s">
        <v>183</v>
      </c>
      <c r="I1346" s="2" t="s">
        <v>12</v>
      </c>
      <c r="J1346" s="2" t="s">
        <v>12</v>
      </c>
      <c r="K1346" s="8" t="s">
        <v>183</v>
      </c>
      <c r="L1346" s="2"/>
      <c r="M1346" s="2" t="s">
        <v>60</v>
      </c>
      <c r="N1346" t="s">
        <v>187</v>
      </c>
      <c r="O1346" s="2" t="s">
        <v>188</v>
      </c>
      <c r="P1346" s="128">
        <v>-0.81451035106904479</v>
      </c>
      <c r="Q1346" s="128" t="s">
        <v>203</v>
      </c>
      <c r="R1346" s="7" t="s">
        <v>183</v>
      </c>
      <c r="S1346" s="2" t="s">
        <v>184</v>
      </c>
      <c r="T1346" s="2" t="s">
        <v>184</v>
      </c>
      <c r="U1346">
        <v>28</v>
      </c>
      <c r="V1346">
        <v>20</v>
      </c>
      <c r="W1346">
        <v>2</v>
      </c>
      <c r="X1346" t="s">
        <v>184</v>
      </c>
      <c r="Y1346" s="2" t="s">
        <v>184</v>
      </c>
      <c r="Z1346" s="2" t="s">
        <v>184</v>
      </c>
      <c r="AA1346" s="2" t="s">
        <v>184</v>
      </c>
      <c r="AB1346">
        <v>2</v>
      </c>
      <c r="AC1346">
        <v>0</v>
      </c>
      <c r="AD1346">
        <v>0</v>
      </c>
      <c r="AE1346" s="2" t="s">
        <v>184</v>
      </c>
      <c r="AF1346" s="2" t="s">
        <v>184</v>
      </c>
      <c r="AG1346" s="2" t="s">
        <v>183</v>
      </c>
      <c r="AH1346" t="s">
        <v>89</v>
      </c>
      <c r="AI1346" s="8" t="s">
        <v>183</v>
      </c>
      <c r="AJ1346" s="1" t="s">
        <v>184</v>
      </c>
    </row>
    <row r="1347" spans="1:36" x14ac:dyDescent="0.3">
      <c r="A1347" s="3" t="s">
        <v>7</v>
      </c>
      <c r="B1347">
        <v>143804</v>
      </c>
      <c r="C1347">
        <v>1346</v>
      </c>
      <c r="D1347" t="s">
        <v>181</v>
      </c>
      <c r="E1347" s="2" t="s">
        <v>184</v>
      </c>
      <c r="F1347" s="2" t="s">
        <v>184</v>
      </c>
      <c r="G1347" s="2" t="s">
        <v>184</v>
      </c>
      <c r="H1347" s="3" t="s">
        <v>183</v>
      </c>
      <c r="I1347" s="2" t="s">
        <v>13</v>
      </c>
      <c r="J1347" s="2" t="s">
        <v>12</v>
      </c>
      <c r="K1347" s="8" t="s">
        <v>184</v>
      </c>
      <c r="L1347" s="2"/>
      <c r="M1347" s="2" t="s">
        <v>60</v>
      </c>
      <c r="N1347" t="s">
        <v>186</v>
      </c>
      <c r="O1347" s="2" t="s">
        <v>185</v>
      </c>
      <c r="P1347" s="128" t="s">
        <v>67</v>
      </c>
      <c r="Q1347" s="130" t="s">
        <v>203</v>
      </c>
      <c r="R1347" s="6" t="s">
        <v>185</v>
      </c>
      <c r="S1347" s="2" t="s">
        <v>184</v>
      </c>
      <c r="T1347" s="2" t="s">
        <v>184</v>
      </c>
      <c r="U1347">
        <v>0</v>
      </c>
      <c r="V1347">
        <v>0</v>
      </c>
      <c r="W1347">
        <v>4</v>
      </c>
      <c r="X1347" t="s">
        <v>184</v>
      </c>
      <c r="Y1347" s="2" t="s">
        <v>184</v>
      </c>
      <c r="Z1347" s="2" t="s">
        <v>184</v>
      </c>
      <c r="AA1347" s="2" t="s">
        <v>184</v>
      </c>
      <c r="AB1347">
        <v>3</v>
      </c>
      <c r="AC1347">
        <v>0</v>
      </c>
      <c r="AD1347">
        <v>0</v>
      </c>
      <c r="AE1347" s="2" t="s">
        <v>184</v>
      </c>
      <c r="AF1347" s="2" t="s">
        <v>184</v>
      </c>
      <c r="AG1347" s="2" t="s">
        <v>183</v>
      </c>
      <c r="AH1347" t="s">
        <v>90</v>
      </c>
      <c r="AI1347" t="s">
        <v>183</v>
      </c>
      <c r="AJ1347" s="1" t="s">
        <v>184</v>
      </c>
    </row>
    <row r="1348" spans="1:36" x14ac:dyDescent="0.3">
      <c r="A1348" s="2" t="s">
        <v>8</v>
      </c>
      <c r="B1348">
        <v>143819</v>
      </c>
      <c r="C1348">
        <v>1347</v>
      </c>
      <c r="D1348" t="s">
        <v>181</v>
      </c>
      <c r="E1348" s="2" t="s">
        <v>183</v>
      </c>
      <c r="F1348" s="2" t="s">
        <v>184</v>
      </c>
      <c r="G1348" s="2" t="s">
        <v>184</v>
      </c>
      <c r="H1348" s="3" t="s">
        <v>183</v>
      </c>
      <c r="I1348" s="2" t="s">
        <v>13</v>
      </c>
      <c r="J1348" s="2" t="s">
        <v>13</v>
      </c>
      <c r="K1348" s="8" t="s">
        <v>183</v>
      </c>
      <c r="L1348" s="2" t="s">
        <v>60</v>
      </c>
      <c r="M1348" s="2" t="s">
        <v>162</v>
      </c>
      <c r="N1348" t="s">
        <v>187</v>
      </c>
      <c r="O1348" s="2" t="s">
        <v>189</v>
      </c>
      <c r="P1348" s="128">
        <v>-3.8380019476427791</v>
      </c>
      <c r="Q1348" s="128" t="s">
        <v>203</v>
      </c>
      <c r="R1348" s="6" t="s">
        <v>183</v>
      </c>
      <c r="S1348" s="2" t="s">
        <v>183</v>
      </c>
      <c r="T1348" s="2" t="s">
        <v>184</v>
      </c>
      <c r="U1348">
        <v>27</v>
      </c>
      <c r="V1348">
        <v>0</v>
      </c>
      <c r="W1348">
        <v>20</v>
      </c>
      <c r="X1348" t="s">
        <v>184</v>
      </c>
      <c r="Y1348" s="2" t="s">
        <v>184</v>
      </c>
      <c r="Z1348" s="2" t="s">
        <v>184</v>
      </c>
      <c r="AA1348" s="2" t="s">
        <v>183</v>
      </c>
      <c r="AB1348">
        <v>13</v>
      </c>
      <c r="AC1348">
        <v>4</v>
      </c>
      <c r="AD1348">
        <v>0</v>
      </c>
      <c r="AE1348" s="2" t="s">
        <v>184</v>
      </c>
      <c r="AF1348" s="2" t="s">
        <v>184</v>
      </c>
      <c r="AG1348" s="2" t="s">
        <v>184</v>
      </c>
      <c r="AH1348" t="s">
        <v>88</v>
      </c>
      <c r="AI1348" s="8" t="s">
        <v>183</v>
      </c>
      <c r="AJ1348" s="1" t="s">
        <v>184</v>
      </c>
    </row>
    <row r="1349" spans="1:36" x14ac:dyDescent="0.3">
      <c r="A1349" s="3" t="s">
        <v>7</v>
      </c>
      <c r="B1349">
        <v>143822</v>
      </c>
      <c r="C1349">
        <v>1348</v>
      </c>
      <c r="D1349" t="s">
        <v>182</v>
      </c>
      <c r="E1349" s="2" t="s">
        <v>184</v>
      </c>
      <c r="F1349" s="2" t="s">
        <v>184</v>
      </c>
      <c r="G1349" s="2" t="s">
        <v>184</v>
      </c>
      <c r="H1349" s="3" t="s">
        <v>185</v>
      </c>
      <c r="I1349" s="2" t="s">
        <v>13</v>
      </c>
      <c r="J1349" s="2" t="s">
        <v>13</v>
      </c>
      <c r="K1349" s="8" t="s">
        <v>183</v>
      </c>
      <c r="L1349" s="2" t="s">
        <v>60</v>
      </c>
      <c r="M1349" s="2" t="s">
        <v>162</v>
      </c>
      <c r="N1349" t="s">
        <v>186</v>
      </c>
      <c r="O1349" s="2" t="s">
        <v>188</v>
      </c>
      <c r="P1349" s="128">
        <v>-2.8527238357106031</v>
      </c>
      <c r="Q1349" s="128" t="s">
        <v>203</v>
      </c>
      <c r="R1349" s="7" t="s">
        <v>184</v>
      </c>
      <c r="S1349" s="2" t="s">
        <v>184</v>
      </c>
      <c r="T1349" s="2" t="s">
        <v>184</v>
      </c>
      <c r="U1349">
        <v>21</v>
      </c>
      <c r="V1349">
        <v>7</v>
      </c>
      <c r="W1349">
        <v>28</v>
      </c>
      <c r="X1349" t="s">
        <v>184</v>
      </c>
      <c r="Y1349" s="2" t="s">
        <v>184</v>
      </c>
      <c r="Z1349" s="2" t="s">
        <v>184</v>
      </c>
      <c r="AA1349" s="2" t="s">
        <v>184</v>
      </c>
      <c r="AB1349">
        <v>14</v>
      </c>
      <c r="AC1349">
        <v>2</v>
      </c>
      <c r="AD1349">
        <v>0</v>
      </c>
      <c r="AE1349" s="2" t="s">
        <v>183</v>
      </c>
      <c r="AF1349" s="2" t="s">
        <v>185</v>
      </c>
      <c r="AG1349" s="2" t="s">
        <v>185</v>
      </c>
      <c r="AH1349" t="s">
        <v>90</v>
      </c>
      <c r="AI1349" s="8" t="s">
        <v>184</v>
      </c>
      <c r="AJ1349" s="1" t="s">
        <v>184</v>
      </c>
    </row>
    <row r="1350" spans="1:36" x14ac:dyDescent="0.3">
      <c r="A1350" s="3" t="s">
        <v>7</v>
      </c>
      <c r="B1350">
        <v>143834</v>
      </c>
      <c r="C1350">
        <v>1349</v>
      </c>
      <c r="D1350" t="s">
        <v>181</v>
      </c>
      <c r="E1350" s="2" t="s">
        <v>184</v>
      </c>
      <c r="F1350" s="2" t="s">
        <v>184</v>
      </c>
      <c r="G1350" s="2" t="s">
        <v>184</v>
      </c>
      <c r="H1350" s="2" t="s">
        <v>183</v>
      </c>
      <c r="I1350" s="2" t="s">
        <v>12</v>
      </c>
      <c r="J1350" s="2" t="s">
        <v>17</v>
      </c>
      <c r="K1350" s="8" t="s">
        <v>183</v>
      </c>
      <c r="L1350" s="2"/>
      <c r="M1350" s="2" t="s">
        <v>60</v>
      </c>
      <c r="N1350" t="s">
        <v>187</v>
      </c>
      <c r="O1350" s="3" t="s">
        <v>189</v>
      </c>
      <c r="P1350" s="130">
        <v>-1.7819757534446661</v>
      </c>
      <c r="Q1350" s="130" t="s">
        <v>203</v>
      </c>
      <c r="R1350" s="7" t="s">
        <v>183</v>
      </c>
      <c r="S1350" s="2" t="s">
        <v>184</v>
      </c>
      <c r="T1350" s="2" t="s">
        <v>184</v>
      </c>
      <c r="U1350">
        <v>47</v>
      </c>
      <c r="V1350">
        <v>14</v>
      </c>
      <c r="W1350">
        <v>21</v>
      </c>
      <c r="X1350" t="s">
        <v>184</v>
      </c>
      <c r="Y1350" s="2" t="s">
        <v>184</v>
      </c>
      <c r="Z1350" s="2" t="s">
        <v>184</v>
      </c>
      <c r="AA1350" s="2" t="s">
        <v>184</v>
      </c>
      <c r="AB1350">
        <v>10</v>
      </c>
      <c r="AC1350">
        <v>0</v>
      </c>
      <c r="AD1350">
        <v>0</v>
      </c>
      <c r="AE1350" s="2" t="s">
        <v>184</v>
      </c>
      <c r="AF1350" s="2" t="s">
        <v>184</v>
      </c>
      <c r="AG1350" s="2" t="s">
        <v>184</v>
      </c>
      <c r="AH1350" t="s">
        <v>89</v>
      </c>
      <c r="AI1350" s="8" t="s">
        <v>183</v>
      </c>
      <c r="AJ1350" s="1" t="s">
        <v>184</v>
      </c>
    </row>
    <row r="1351" spans="1:36" x14ac:dyDescent="0.3">
      <c r="A1351" s="3" t="s">
        <v>7</v>
      </c>
      <c r="B1351">
        <v>143857</v>
      </c>
      <c r="C1351">
        <v>1350</v>
      </c>
      <c r="D1351" t="s">
        <v>181</v>
      </c>
      <c r="E1351" s="2" t="s">
        <v>184</v>
      </c>
      <c r="F1351" s="2" t="s">
        <v>184</v>
      </c>
      <c r="G1351" s="2" t="s">
        <v>184</v>
      </c>
      <c r="H1351" s="3" t="s">
        <v>184</v>
      </c>
      <c r="I1351" s="2" t="s">
        <v>12</v>
      </c>
      <c r="J1351" s="2" t="s">
        <v>15</v>
      </c>
      <c r="K1351" s="8" t="s">
        <v>184</v>
      </c>
      <c r="L1351" s="2" t="s">
        <v>162</v>
      </c>
      <c r="M1351" s="2" t="s">
        <v>60</v>
      </c>
      <c r="N1351" t="s">
        <v>187</v>
      </c>
      <c r="O1351" s="2" t="s">
        <v>189</v>
      </c>
      <c r="P1351" s="128">
        <v>-2.9042285908955412</v>
      </c>
      <c r="Q1351" s="128" t="s">
        <v>203</v>
      </c>
      <c r="R1351" s="7" t="s">
        <v>183</v>
      </c>
      <c r="S1351" s="2" t="s">
        <v>184</v>
      </c>
      <c r="T1351" s="2" t="s">
        <v>184</v>
      </c>
      <c r="U1351">
        <v>68</v>
      </c>
      <c r="V1351">
        <v>19</v>
      </c>
      <c r="W1351">
        <v>22</v>
      </c>
      <c r="X1351" t="s">
        <v>184</v>
      </c>
      <c r="Y1351" s="2" t="s">
        <v>184</v>
      </c>
      <c r="Z1351" s="2" t="s">
        <v>184</v>
      </c>
      <c r="AA1351" s="2" t="s">
        <v>184</v>
      </c>
      <c r="AB1351">
        <v>13</v>
      </c>
      <c r="AC1351">
        <v>2</v>
      </c>
      <c r="AD1351">
        <v>1</v>
      </c>
      <c r="AE1351" s="2" t="s">
        <v>184</v>
      </c>
      <c r="AF1351" s="2" t="s">
        <v>185</v>
      </c>
      <c r="AG1351" s="2" t="s">
        <v>185</v>
      </c>
      <c r="AH1351" t="s">
        <v>88</v>
      </c>
      <c r="AI1351" s="8" t="s">
        <v>184</v>
      </c>
      <c r="AJ1351" s="1" t="s">
        <v>184</v>
      </c>
    </row>
    <row r="1352" spans="1:36" x14ac:dyDescent="0.3">
      <c r="A1352" s="3" t="s">
        <v>7</v>
      </c>
      <c r="B1352">
        <v>144078</v>
      </c>
      <c r="C1352">
        <v>1351</v>
      </c>
      <c r="D1352" t="s">
        <v>181</v>
      </c>
      <c r="E1352" s="2" t="s">
        <v>184</v>
      </c>
      <c r="F1352" s="2" t="s">
        <v>184</v>
      </c>
      <c r="G1352" s="2" t="s">
        <v>184</v>
      </c>
      <c r="H1352" s="2" t="s">
        <v>183</v>
      </c>
      <c r="I1352" s="2" t="s">
        <v>15</v>
      </c>
      <c r="J1352" s="2" t="s">
        <v>12</v>
      </c>
      <c r="K1352" s="8" t="s">
        <v>183</v>
      </c>
      <c r="L1352" s="2"/>
      <c r="M1352" s="2" t="s">
        <v>60</v>
      </c>
      <c r="N1352" t="s">
        <v>187</v>
      </c>
      <c r="O1352" s="3" t="s">
        <v>188</v>
      </c>
      <c r="P1352" s="130">
        <v>-0.42809364548494983</v>
      </c>
      <c r="Q1352" s="130" t="s">
        <v>203</v>
      </c>
      <c r="R1352" s="6" t="s">
        <v>183</v>
      </c>
      <c r="S1352" s="2" t="s">
        <v>183</v>
      </c>
      <c r="T1352" s="2" t="s">
        <v>183</v>
      </c>
      <c r="U1352">
        <v>33</v>
      </c>
      <c r="V1352">
        <v>20</v>
      </c>
      <c r="W1352">
        <v>2</v>
      </c>
      <c r="X1352" t="s">
        <v>183</v>
      </c>
      <c r="Y1352" s="2" t="s">
        <v>184</v>
      </c>
      <c r="Z1352" s="2" t="s">
        <v>183</v>
      </c>
      <c r="AA1352" s="2" t="s">
        <v>184</v>
      </c>
      <c r="AB1352">
        <v>1</v>
      </c>
      <c r="AC1352">
        <v>0</v>
      </c>
      <c r="AD1352">
        <v>0</v>
      </c>
      <c r="AE1352" s="2" t="s">
        <v>184</v>
      </c>
      <c r="AF1352" s="2" t="s">
        <v>184</v>
      </c>
      <c r="AG1352" s="2" t="s">
        <v>183</v>
      </c>
      <c r="AH1352" t="s">
        <v>89</v>
      </c>
      <c r="AI1352" s="8" t="s">
        <v>183</v>
      </c>
      <c r="AJ1352" s="1" t="s">
        <v>184</v>
      </c>
    </row>
    <row r="1353" spans="1:36" x14ac:dyDescent="0.3">
      <c r="A1353" s="3" t="s">
        <v>7</v>
      </c>
      <c r="B1353">
        <v>144193</v>
      </c>
      <c r="C1353">
        <v>1352</v>
      </c>
      <c r="D1353" t="s">
        <v>181</v>
      </c>
      <c r="E1353" s="2" t="s">
        <v>183</v>
      </c>
      <c r="F1353" s="2" t="s">
        <v>184</v>
      </c>
      <c r="G1353" s="2" t="s">
        <v>184</v>
      </c>
      <c r="H1353" s="3" t="s">
        <v>183</v>
      </c>
      <c r="I1353" s="2" t="s">
        <v>13</v>
      </c>
      <c r="J1353" s="2" t="s">
        <v>13</v>
      </c>
      <c r="K1353" s="8" t="s">
        <v>183</v>
      </c>
      <c r="L1353" s="2"/>
      <c r="M1353" s="2" t="s">
        <v>60</v>
      </c>
      <c r="N1353" t="s">
        <v>186</v>
      </c>
      <c r="O1353" s="2" t="s">
        <v>188</v>
      </c>
      <c r="P1353" s="128">
        <v>0.53939195815626018</v>
      </c>
      <c r="Q1353" s="128" t="s">
        <v>203</v>
      </c>
      <c r="R1353" s="6" t="s">
        <v>185</v>
      </c>
      <c r="S1353" s="2" t="s">
        <v>184</v>
      </c>
      <c r="T1353" s="2" t="s">
        <v>184</v>
      </c>
      <c r="U1353">
        <v>5</v>
      </c>
      <c r="V1353">
        <v>9</v>
      </c>
      <c r="W1353">
        <v>3</v>
      </c>
      <c r="X1353" t="s">
        <v>184</v>
      </c>
      <c r="Y1353" s="2" t="s">
        <v>184</v>
      </c>
      <c r="Z1353" s="2" t="s">
        <v>184</v>
      </c>
      <c r="AA1353" s="2" t="s">
        <v>184</v>
      </c>
      <c r="AB1353">
        <v>2</v>
      </c>
      <c r="AC1353">
        <v>1</v>
      </c>
      <c r="AD1353">
        <v>0</v>
      </c>
      <c r="AE1353" s="2" t="s">
        <v>184</v>
      </c>
      <c r="AF1353" s="2" t="s">
        <v>184</v>
      </c>
      <c r="AG1353" s="2" t="s">
        <v>184</v>
      </c>
      <c r="AH1353" t="s">
        <v>89</v>
      </c>
      <c r="AI1353" s="8" t="s">
        <v>183</v>
      </c>
      <c r="AJ1353" s="1" t="s">
        <v>184</v>
      </c>
    </row>
    <row r="1354" spans="1:36" x14ac:dyDescent="0.3">
      <c r="A1354" s="2" t="s">
        <v>8</v>
      </c>
      <c r="B1354">
        <v>144225</v>
      </c>
      <c r="C1354">
        <v>1353</v>
      </c>
      <c r="D1354" t="s">
        <v>181</v>
      </c>
      <c r="E1354" s="2" t="s">
        <v>184</v>
      </c>
      <c r="F1354" s="2" t="s">
        <v>184</v>
      </c>
      <c r="G1354" s="2" t="s">
        <v>184</v>
      </c>
      <c r="H1354" s="2" t="s">
        <v>183</v>
      </c>
      <c r="I1354" s="2" t="s">
        <v>13</v>
      </c>
      <c r="J1354" s="2" t="s">
        <v>13</v>
      </c>
      <c r="K1354" s="8" t="s">
        <v>183</v>
      </c>
      <c r="L1354" s="2"/>
      <c r="M1354" s="2" t="s">
        <v>60</v>
      </c>
      <c r="N1354" t="s">
        <v>187</v>
      </c>
      <c r="O1354" s="2" t="s">
        <v>189</v>
      </c>
      <c r="P1354" s="128">
        <v>-1.0256410256410255</v>
      </c>
      <c r="Q1354" s="128" t="s">
        <v>203</v>
      </c>
      <c r="R1354" s="7" t="s">
        <v>183</v>
      </c>
      <c r="S1354" s="2" t="s">
        <v>183</v>
      </c>
      <c r="T1354" s="2" t="s">
        <v>184</v>
      </c>
      <c r="U1354">
        <v>45</v>
      </c>
      <c r="V1354">
        <v>0</v>
      </c>
      <c r="W1354">
        <v>1</v>
      </c>
      <c r="X1354" t="s">
        <v>183</v>
      </c>
      <c r="Y1354" s="2" t="s">
        <v>183</v>
      </c>
      <c r="Z1354" s="2" t="s">
        <v>183</v>
      </c>
      <c r="AA1354" s="2" t="s">
        <v>184</v>
      </c>
      <c r="AB1354">
        <v>7</v>
      </c>
      <c r="AC1354">
        <v>0</v>
      </c>
      <c r="AD1354">
        <v>0</v>
      </c>
      <c r="AE1354" s="2" t="s">
        <v>184</v>
      </c>
      <c r="AF1354" s="2" t="s">
        <v>185</v>
      </c>
      <c r="AG1354" s="2" t="s">
        <v>185</v>
      </c>
      <c r="AH1354" t="s">
        <v>90</v>
      </c>
      <c r="AI1354" s="8" t="s">
        <v>184</v>
      </c>
      <c r="AJ1354" s="1" t="s">
        <v>184</v>
      </c>
    </row>
    <row r="1355" spans="1:36" hidden="1" x14ac:dyDescent="0.3">
      <c r="A1355" s="3" t="s">
        <v>7</v>
      </c>
      <c r="B1355">
        <v>144262</v>
      </c>
      <c r="C1355">
        <v>1354</v>
      </c>
      <c r="D1355" t="s">
        <v>181</v>
      </c>
      <c r="E1355" s="2" t="s">
        <v>183</v>
      </c>
      <c r="F1355" s="2" t="s">
        <v>184</v>
      </c>
      <c r="G1355" s="2" t="s">
        <v>184</v>
      </c>
      <c r="H1355" s="3" t="s">
        <v>183</v>
      </c>
      <c r="I1355" s="2" t="s">
        <v>13</v>
      </c>
      <c r="J1355" s="2" t="s">
        <v>15</v>
      </c>
      <c r="K1355" s="8" t="s">
        <v>183</v>
      </c>
      <c r="L1355" s="2" t="s">
        <v>60</v>
      </c>
      <c r="M1355" s="2"/>
      <c r="N1355" t="s">
        <v>186</v>
      </c>
      <c r="O1355" s="3" t="s">
        <v>188</v>
      </c>
      <c r="P1355" s="130">
        <v>0.39387971519466747</v>
      </c>
      <c r="Q1355" s="130" t="s">
        <v>201</v>
      </c>
      <c r="R1355" s="7" t="s">
        <v>184</v>
      </c>
      <c r="S1355" s="2" t="s">
        <v>184</v>
      </c>
      <c r="T1355" s="2" t="s">
        <v>184</v>
      </c>
      <c r="U1355">
        <v>21</v>
      </c>
      <c r="V1355">
        <v>12</v>
      </c>
      <c r="W1355">
        <v>46</v>
      </c>
      <c r="X1355" t="s">
        <v>184</v>
      </c>
      <c r="Y1355" s="2" t="s">
        <v>184</v>
      </c>
      <c r="Z1355" s="2" t="s">
        <v>183</v>
      </c>
      <c r="AA1355" s="2" t="s">
        <v>184</v>
      </c>
      <c r="AB1355">
        <v>17</v>
      </c>
      <c r="AC1355">
        <v>1</v>
      </c>
      <c r="AD1355">
        <v>1</v>
      </c>
      <c r="AE1355" s="2" t="s">
        <v>184</v>
      </c>
      <c r="AF1355" s="2" t="s">
        <v>184</v>
      </c>
      <c r="AG1355" s="2" t="s">
        <v>183</v>
      </c>
      <c r="AH1355" t="s">
        <v>89</v>
      </c>
      <c r="AI1355" s="8" t="s">
        <v>183</v>
      </c>
      <c r="AJ1355" s="1" t="s">
        <v>184</v>
      </c>
    </row>
    <row r="1356" spans="1:36" x14ac:dyDescent="0.3">
      <c r="A1356" s="3" t="s">
        <v>7</v>
      </c>
      <c r="B1356">
        <v>144270</v>
      </c>
      <c r="C1356">
        <v>1355</v>
      </c>
      <c r="D1356" t="s">
        <v>181</v>
      </c>
      <c r="E1356" s="2" t="s">
        <v>184</v>
      </c>
      <c r="F1356" s="2" t="s">
        <v>184</v>
      </c>
      <c r="G1356" s="2" t="s">
        <v>184</v>
      </c>
      <c r="H1356" s="3" t="s">
        <v>183</v>
      </c>
      <c r="I1356" s="2" t="s">
        <v>16</v>
      </c>
      <c r="J1356" s="2" t="s">
        <v>15</v>
      </c>
      <c r="K1356" s="8" t="s">
        <v>183</v>
      </c>
      <c r="L1356" s="2" t="s">
        <v>60</v>
      </c>
      <c r="M1356" s="2"/>
      <c r="N1356" t="s">
        <v>186</v>
      </c>
      <c r="O1356" s="3" t="s">
        <v>188</v>
      </c>
      <c r="P1356" s="130">
        <v>-0.20258687860370889</v>
      </c>
      <c r="Q1356" s="130" t="s">
        <v>203</v>
      </c>
      <c r="R1356" s="7" t="s">
        <v>185</v>
      </c>
      <c r="S1356" s="2" t="s">
        <v>184</v>
      </c>
      <c r="T1356" s="2" t="s">
        <v>184</v>
      </c>
      <c r="U1356">
        <v>20</v>
      </c>
      <c r="V1356">
        <v>21</v>
      </c>
      <c r="W1356">
        <v>45</v>
      </c>
      <c r="X1356" t="s">
        <v>184</v>
      </c>
      <c r="Y1356" s="2" t="s">
        <v>184</v>
      </c>
      <c r="Z1356" s="2" t="s">
        <v>184</v>
      </c>
      <c r="AA1356" s="2" t="s">
        <v>184</v>
      </c>
      <c r="AB1356">
        <v>15</v>
      </c>
      <c r="AC1356">
        <v>4</v>
      </c>
      <c r="AD1356">
        <v>0</v>
      </c>
      <c r="AE1356" s="2" t="s">
        <v>184</v>
      </c>
      <c r="AF1356" s="2" t="s">
        <v>184</v>
      </c>
      <c r="AG1356" s="2" t="s">
        <v>183</v>
      </c>
      <c r="AH1356" t="s">
        <v>89</v>
      </c>
      <c r="AI1356" s="8" t="s">
        <v>183</v>
      </c>
      <c r="AJ1356" s="1" t="s">
        <v>184</v>
      </c>
    </row>
    <row r="1357" spans="1:36" x14ac:dyDescent="0.3">
      <c r="A1357" s="3" t="s">
        <v>7</v>
      </c>
      <c r="B1357">
        <v>144275</v>
      </c>
      <c r="C1357">
        <v>1356</v>
      </c>
      <c r="D1357" t="s">
        <v>181</v>
      </c>
      <c r="E1357" s="2" t="s">
        <v>184</v>
      </c>
      <c r="F1357" s="2" t="s">
        <v>184</v>
      </c>
      <c r="G1357" s="2" t="s">
        <v>184</v>
      </c>
      <c r="H1357" s="2" t="s">
        <v>183</v>
      </c>
      <c r="I1357" s="2" t="s">
        <v>13</v>
      </c>
      <c r="J1357" s="2" t="s">
        <v>13</v>
      </c>
      <c r="K1357" s="8" t="s">
        <v>183</v>
      </c>
      <c r="L1357" s="2"/>
      <c r="M1357" s="2" t="s">
        <v>61</v>
      </c>
      <c r="N1357" t="s">
        <v>186</v>
      </c>
      <c r="O1357" s="3" t="s">
        <v>188</v>
      </c>
      <c r="P1357" s="130">
        <v>0.89207553462003408</v>
      </c>
      <c r="Q1357" s="130" t="s">
        <v>203</v>
      </c>
      <c r="R1357" s="6" t="s">
        <v>183</v>
      </c>
      <c r="S1357" s="2" t="s">
        <v>184</v>
      </c>
      <c r="T1357" s="2" t="s">
        <v>184</v>
      </c>
      <c r="U1357">
        <v>32</v>
      </c>
      <c r="V1357">
        <v>12</v>
      </c>
      <c r="W1357">
        <v>2</v>
      </c>
      <c r="X1357" t="s">
        <v>184</v>
      </c>
      <c r="Y1357" s="2" t="s">
        <v>184</v>
      </c>
      <c r="Z1357" s="2" t="s">
        <v>184</v>
      </c>
      <c r="AA1357" s="2" t="s">
        <v>184</v>
      </c>
      <c r="AB1357">
        <v>4</v>
      </c>
      <c r="AC1357">
        <v>1</v>
      </c>
      <c r="AD1357">
        <v>0</v>
      </c>
      <c r="AE1357" s="2" t="s">
        <v>184</v>
      </c>
      <c r="AF1357" s="2" t="s">
        <v>184</v>
      </c>
      <c r="AG1357" s="2" t="s">
        <v>184</v>
      </c>
      <c r="AH1357" t="s">
        <v>89</v>
      </c>
      <c r="AI1357" s="8" t="s">
        <v>183</v>
      </c>
      <c r="AJ1357" s="1" t="s">
        <v>184</v>
      </c>
    </row>
    <row r="1358" spans="1:36" x14ac:dyDescent="0.3">
      <c r="A1358" s="3" t="s">
        <v>7</v>
      </c>
      <c r="B1358">
        <v>144331</v>
      </c>
      <c r="C1358">
        <v>1357</v>
      </c>
      <c r="D1358" t="s">
        <v>181</v>
      </c>
      <c r="E1358" s="2" t="s">
        <v>184</v>
      </c>
      <c r="F1358" s="2" t="s">
        <v>184</v>
      </c>
      <c r="G1358" s="2" t="s">
        <v>183</v>
      </c>
      <c r="H1358" s="2" t="s">
        <v>183</v>
      </c>
      <c r="I1358" s="2" t="s">
        <v>13</v>
      </c>
      <c r="J1358" s="2" t="s">
        <v>12</v>
      </c>
      <c r="K1358" s="8" t="s">
        <v>183</v>
      </c>
      <c r="L1358" s="2" t="s">
        <v>61</v>
      </c>
      <c r="M1358" s="2"/>
      <c r="N1358" t="s">
        <v>187</v>
      </c>
      <c r="O1358" s="3" t="s">
        <v>188</v>
      </c>
      <c r="P1358" s="130">
        <v>0.25055268975681649</v>
      </c>
      <c r="Q1358" s="130" t="s">
        <v>203</v>
      </c>
      <c r="R1358" s="7" t="s">
        <v>184</v>
      </c>
      <c r="S1358" s="2" t="s">
        <v>184</v>
      </c>
      <c r="T1358" s="2" t="s">
        <v>184</v>
      </c>
      <c r="U1358">
        <v>69</v>
      </c>
      <c r="V1358">
        <v>6</v>
      </c>
      <c r="W1358">
        <v>56</v>
      </c>
      <c r="X1358" t="s">
        <v>184</v>
      </c>
      <c r="Y1358" s="2" t="s">
        <v>184</v>
      </c>
      <c r="Z1358" s="2" t="s">
        <v>184</v>
      </c>
      <c r="AA1358" s="2" t="s">
        <v>184</v>
      </c>
      <c r="AB1358">
        <v>27</v>
      </c>
      <c r="AC1358">
        <v>10</v>
      </c>
      <c r="AD1358">
        <v>7</v>
      </c>
      <c r="AE1358" s="2" t="s">
        <v>183</v>
      </c>
      <c r="AF1358" s="2" t="s">
        <v>185</v>
      </c>
      <c r="AG1358" s="2" t="s">
        <v>185</v>
      </c>
      <c r="AH1358" t="s">
        <v>89</v>
      </c>
      <c r="AI1358" s="8" t="s">
        <v>184</v>
      </c>
      <c r="AJ1358" s="1" t="s">
        <v>184</v>
      </c>
    </row>
    <row r="1359" spans="1:36" x14ac:dyDescent="0.3">
      <c r="A1359" s="3" t="s">
        <v>7</v>
      </c>
      <c r="B1359">
        <v>144340</v>
      </c>
      <c r="C1359">
        <v>1358</v>
      </c>
      <c r="D1359" t="s">
        <v>181</v>
      </c>
      <c r="E1359" s="2" t="s">
        <v>183</v>
      </c>
      <c r="F1359" s="2" t="s">
        <v>184</v>
      </c>
      <c r="G1359" s="2" t="s">
        <v>184</v>
      </c>
      <c r="H1359" s="3" t="s">
        <v>183</v>
      </c>
      <c r="I1359" s="2" t="s">
        <v>13</v>
      </c>
      <c r="J1359" s="2" t="s">
        <v>13</v>
      </c>
      <c r="K1359" s="8" t="s">
        <v>183</v>
      </c>
      <c r="L1359" s="2" t="s">
        <v>162</v>
      </c>
      <c r="M1359" s="2" t="s">
        <v>60</v>
      </c>
      <c r="N1359" t="s">
        <v>186</v>
      </c>
      <c r="O1359" s="2" t="s">
        <v>188</v>
      </c>
      <c r="P1359" s="128">
        <v>-2.8712059064807218</v>
      </c>
      <c r="Q1359" s="128" t="s">
        <v>203</v>
      </c>
      <c r="R1359" s="7" t="s">
        <v>183</v>
      </c>
      <c r="S1359" s="2" t="s">
        <v>184</v>
      </c>
      <c r="T1359" s="2" t="s">
        <v>184</v>
      </c>
      <c r="U1359">
        <v>32</v>
      </c>
      <c r="V1359">
        <v>17</v>
      </c>
      <c r="W1359">
        <v>4</v>
      </c>
      <c r="X1359" t="s">
        <v>183</v>
      </c>
      <c r="Y1359" s="2" t="s">
        <v>184</v>
      </c>
      <c r="Z1359" s="2" t="s">
        <v>184</v>
      </c>
      <c r="AA1359" s="2" t="s">
        <v>184</v>
      </c>
      <c r="AB1359">
        <v>2</v>
      </c>
      <c r="AC1359">
        <v>3</v>
      </c>
      <c r="AD1359">
        <v>0</v>
      </c>
      <c r="AE1359" s="2" t="s">
        <v>184</v>
      </c>
      <c r="AF1359" s="2" t="s">
        <v>184</v>
      </c>
      <c r="AG1359" s="2" t="s">
        <v>184</v>
      </c>
      <c r="AH1359" t="s">
        <v>89</v>
      </c>
      <c r="AI1359" s="8" t="s">
        <v>183</v>
      </c>
      <c r="AJ1359" s="1" t="s">
        <v>184</v>
      </c>
    </row>
    <row r="1360" spans="1:36" hidden="1" x14ac:dyDescent="0.3">
      <c r="A1360" s="3" t="s">
        <v>7</v>
      </c>
      <c r="B1360">
        <v>144363</v>
      </c>
      <c r="C1360">
        <v>1359</v>
      </c>
      <c r="D1360" t="s">
        <v>181</v>
      </c>
      <c r="E1360" s="2" t="s">
        <v>184</v>
      </c>
      <c r="F1360" s="2" t="s">
        <v>184</v>
      </c>
      <c r="G1360" s="2" t="s">
        <v>184</v>
      </c>
      <c r="H1360" s="3" t="s">
        <v>183</v>
      </c>
      <c r="I1360" s="2" t="s">
        <v>13</v>
      </c>
      <c r="J1360" s="2" t="s">
        <v>13</v>
      </c>
      <c r="K1360" s="8" t="s">
        <v>183</v>
      </c>
      <c r="L1360" s="2" t="s">
        <v>162</v>
      </c>
      <c r="M1360" s="2" t="s">
        <v>61</v>
      </c>
      <c r="N1360" t="s">
        <v>186</v>
      </c>
      <c r="O1360" s="2" t="s">
        <v>188</v>
      </c>
      <c r="P1360" s="128">
        <v>-3.2128514056224895</v>
      </c>
      <c r="Q1360" s="128" t="s">
        <v>201</v>
      </c>
      <c r="R1360" s="6" t="s">
        <v>184</v>
      </c>
      <c r="S1360" s="2" t="s">
        <v>184</v>
      </c>
      <c r="T1360" s="2" t="s">
        <v>184</v>
      </c>
      <c r="U1360">
        <v>11</v>
      </c>
      <c r="V1360">
        <v>42</v>
      </c>
      <c r="W1360">
        <v>10</v>
      </c>
      <c r="X1360" t="s">
        <v>183</v>
      </c>
      <c r="Y1360" s="2" t="s">
        <v>184</v>
      </c>
      <c r="Z1360" s="2" t="s">
        <v>183</v>
      </c>
      <c r="AA1360" s="2" t="s">
        <v>184</v>
      </c>
      <c r="AB1360">
        <v>7</v>
      </c>
      <c r="AC1360">
        <v>1</v>
      </c>
      <c r="AD1360">
        <v>0</v>
      </c>
      <c r="AE1360" s="2" t="s">
        <v>184</v>
      </c>
      <c r="AF1360" s="2" t="s">
        <v>184</v>
      </c>
      <c r="AG1360" s="2" t="s">
        <v>183</v>
      </c>
      <c r="AH1360" t="s">
        <v>90</v>
      </c>
      <c r="AI1360" s="8" t="s">
        <v>183</v>
      </c>
      <c r="AJ1360" s="1" t="s">
        <v>184</v>
      </c>
    </row>
    <row r="1361" spans="1:36" x14ac:dyDescent="0.3">
      <c r="A1361" s="2" t="s">
        <v>8</v>
      </c>
      <c r="B1361">
        <v>144364</v>
      </c>
      <c r="C1361">
        <v>1360</v>
      </c>
      <c r="D1361" t="s">
        <v>181</v>
      </c>
      <c r="E1361" s="2" t="s">
        <v>184</v>
      </c>
      <c r="F1361" s="2" t="s">
        <v>184</v>
      </c>
      <c r="G1361" s="2" t="s">
        <v>183</v>
      </c>
      <c r="H1361" s="2" t="s">
        <v>183</v>
      </c>
      <c r="I1361" s="2" t="s">
        <v>17</v>
      </c>
      <c r="J1361" s="2" t="s">
        <v>13</v>
      </c>
      <c r="K1361" s="8" t="s">
        <v>183</v>
      </c>
      <c r="L1361" s="2"/>
      <c r="M1361" s="2" t="s">
        <v>60</v>
      </c>
      <c r="N1361" t="s">
        <v>187</v>
      </c>
      <c r="O1361" s="2" t="s">
        <v>189</v>
      </c>
      <c r="P1361" s="128">
        <v>-0.85531004989308612</v>
      </c>
      <c r="Q1361" s="128" t="s">
        <v>203</v>
      </c>
      <c r="R1361" s="6" t="s">
        <v>183</v>
      </c>
      <c r="S1361" s="2" t="s">
        <v>183</v>
      </c>
      <c r="T1361" s="2" t="s">
        <v>184</v>
      </c>
      <c r="U1361">
        <v>34</v>
      </c>
      <c r="V1361">
        <v>6</v>
      </c>
      <c r="W1361">
        <v>0</v>
      </c>
      <c r="X1361" t="s">
        <v>183</v>
      </c>
      <c r="Y1361" s="2" t="s">
        <v>184</v>
      </c>
      <c r="Z1361" s="2" t="s">
        <v>184</v>
      </c>
      <c r="AA1361" s="2" t="s">
        <v>184</v>
      </c>
      <c r="AB1361">
        <v>7</v>
      </c>
      <c r="AC1361">
        <v>0</v>
      </c>
      <c r="AD1361">
        <v>0</v>
      </c>
      <c r="AE1361" s="2" t="s">
        <v>184</v>
      </c>
      <c r="AF1361" s="2" t="s">
        <v>185</v>
      </c>
      <c r="AG1361" s="2" t="s">
        <v>185</v>
      </c>
      <c r="AH1361" t="s">
        <v>90</v>
      </c>
      <c r="AI1361" s="8" t="s">
        <v>184</v>
      </c>
      <c r="AJ1361" s="1" t="s">
        <v>184</v>
      </c>
    </row>
    <row r="1362" spans="1:36" hidden="1" x14ac:dyDescent="0.3">
      <c r="A1362" s="3" t="s">
        <v>7</v>
      </c>
      <c r="B1362">
        <v>144372</v>
      </c>
      <c r="C1362">
        <v>1361</v>
      </c>
      <c r="D1362" t="s">
        <v>182</v>
      </c>
      <c r="E1362" s="2" t="s">
        <v>183</v>
      </c>
      <c r="F1362" s="2" t="s">
        <v>184</v>
      </c>
      <c r="G1362" s="2" t="s">
        <v>184</v>
      </c>
      <c r="H1362" s="3" t="s">
        <v>183</v>
      </c>
      <c r="I1362" s="2" t="s">
        <v>12</v>
      </c>
      <c r="J1362" s="2" t="s">
        <v>15</v>
      </c>
      <c r="K1362" s="8" t="s">
        <v>184</v>
      </c>
      <c r="L1362" s="2" t="s">
        <v>61</v>
      </c>
      <c r="M1362" s="2"/>
      <c r="N1362" t="s">
        <v>186</v>
      </c>
      <c r="O1362" s="3" t="s">
        <v>188</v>
      </c>
      <c r="P1362" s="130">
        <v>1.1513407059536434</v>
      </c>
      <c r="Q1362" s="130" t="s">
        <v>201</v>
      </c>
      <c r="R1362" s="7" t="s">
        <v>183</v>
      </c>
      <c r="S1362" s="2" t="s">
        <v>184</v>
      </c>
      <c r="T1362" s="2" t="s">
        <v>184</v>
      </c>
      <c r="U1362">
        <v>60</v>
      </c>
      <c r="V1362">
        <v>10</v>
      </c>
      <c r="W1362">
        <v>25</v>
      </c>
      <c r="X1362" t="s">
        <v>184</v>
      </c>
      <c r="Y1362" s="2" t="s">
        <v>184</v>
      </c>
      <c r="Z1362" s="2" t="s">
        <v>184</v>
      </c>
      <c r="AA1362" s="2" t="s">
        <v>184</v>
      </c>
      <c r="AB1362">
        <v>11</v>
      </c>
      <c r="AC1362">
        <v>2</v>
      </c>
      <c r="AD1362">
        <v>0</v>
      </c>
      <c r="AE1362" s="2" t="s">
        <v>184</v>
      </c>
      <c r="AF1362" s="2" t="s">
        <v>184</v>
      </c>
      <c r="AG1362" s="2" t="s">
        <v>183</v>
      </c>
      <c r="AH1362" t="s">
        <v>89</v>
      </c>
      <c r="AI1362" s="8" t="s">
        <v>183</v>
      </c>
      <c r="AJ1362" s="1" t="s">
        <v>184</v>
      </c>
    </row>
    <row r="1363" spans="1:36" x14ac:dyDescent="0.3">
      <c r="A1363" s="3" t="s">
        <v>7</v>
      </c>
      <c r="B1363">
        <v>144449</v>
      </c>
      <c r="C1363">
        <v>1362</v>
      </c>
      <c r="D1363" t="s">
        <v>182</v>
      </c>
      <c r="E1363" s="2" t="s">
        <v>184</v>
      </c>
      <c r="F1363" s="2" t="s">
        <v>184</v>
      </c>
      <c r="G1363" s="2" t="s">
        <v>184</v>
      </c>
      <c r="H1363" s="3" t="s">
        <v>183</v>
      </c>
      <c r="I1363" s="2" t="s">
        <v>16</v>
      </c>
      <c r="J1363" s="2" t="s">
        <v>13</v>
      </c>
      <c r="K1363" s="8" t="s">
        <v>184</v>
      </c>
      <c r="L1363" s="2"/>
      <c r="M1363" s="2" t="s">
        <v>60</v>
      </c>
      <c r="N1363" t="s">
        <v>186</v>
      </c>
      <c r="O1363" s="2" t="s">
        <v>189</v>
      </c>
      <c r="P1363" s="128">
        <v>-0.4120831150689715</v>
      </c>
      <c r="Q1363" s="128" t="s">
        <v>203</v>
      </c>
      <c r="R1363" s="6" t="s">
        <v>183</v>
      </c>
      <c r="S1363" s="2" t="s">
        <v>184</v>
      </c>
      <c r="T1363" s="2" t="s">
        <v>184</v>
      </c>
      <c r="U1363">
        <v>1</v>
      </c>
      <c r="V1363">
        <v>0</v>
      </c>
      <c r="W1363">
        <v>1</v>
      </c>
      <c r="X1363" t="s">
        <v>184</v>
      </c>
      <c r="Y1363" s="2" t="s">
        <v>184</v>
      </c>
      <c r="Z1363" s="2" t="s">
        <v>184</v>
      </c>
      <c r="AA1363" s="2" t="s">
        <v>184</v>
      </c>
      <c r="AB1363">
        <v>2</v>
      </c>
      <c r="AC1363">
        <v>0</v>
      </c>
      <c r="AD1363">
        <v>0</v>
      </c>
      <c r="AE1363" s="2" t="s">
        <v>184</v>
      </c>
      <c r="AF1363" s="2" t="s">
        <v>184</v>
      </c>
      <c r="AG1363" s="2" t="s">
        <v>184</v>
      </c>
      <c r="AH1363" t="s">
        <v>89</v>
      </c>
      <c r="AI1363" s="8" t="s">
        <v>183</v>
      </c>
      <c r="AJ1363" s="1" t="s">
        <v>184</v>
      </c>
    </row>
    <row r="1364" spans="1:36" x14ac:dyDescent="0.3">
      <c r="A1364" s="3" t="s">
        <v>7</v>
      </c>
      <c r="B1364">
        <v>144486</v>
      </c>
      <c r="C1364">
        <v>1363</v>
      </c>
      <c r="D1364" t="s">
        <v>181</v>
      </c>
      <c r="E1364" s="2" t="s">
        <v>184</v>
      </c>
      <c r="F1364" s="2" t="s">
        <v>184</v>
      </c>
      <c r="G1364" s="2" t="s">
        <v>184</v>
      </c>
      <c r="H1364" s="3" t="s">
        <v>183</v>
      </c>
      <c r="I1364" s="2" t="s">
        <v>16</v>
      </c>
      <c r="J1364" s="2" t="s">
        <v>12</v>
      </c>
      <c r="K1364" s="8" t="s">
        <v>183</v>
      </c>
      <c r="L1364" s="2" t="s">
        <v>60</v>
      </c>
      <c r="M1364" s="2"/>
      <c r="N1364" t="s">
        <v>187</v>
      </c>
      <c r="O1364" s="3" t="s">
        <v>188</v>
      </c>
      <c r="P1364" s="130">
        <v>-0.77937983633023444</v>
      </c>
      <c r="Q1364" s="130" t="s">
        <v>203</v>
      </c>
      <c r="R1364" s="7" t="s">
        <v>185</v>
      </c>
      <c r="S1364" s="2" t="s">
        <v>184</v>
      </c>
      <c r="T1364" s="2" t="s">
        <v>184</v>
      </c>
      <c r="U1364">
        <v>47</v>
      </c>
      <c r="V1364">
        <v>0</v>
      </c>
      <c r="W1364">
        <v>28</v>
      </c>
      <c r="X1364" t="s">
        <v>184</v>
      </c>
      <c r="Y1364" s="2" t="s">
        <v>184</v>
      </c>
      <c r="Z1364" s="2" t="s">
        <v>183</v>
      </c>
      <c r="AA1364" s="2" t="s">
        <v>184</v>
      </c>
      <c r="AB1364">
        <v>1</v>
      </c>
      <c r="AC1364">
        <v>0</v>
      </c>
      <c r="AD1364">
        <v>0</v>
      </c>
      <c r="AE1364" s="2" t="s">
        <v>184</v>
      </c>
      <c r="AF1364" s="2" t="s">
        <v>184</v>
      </c>
      <c r="AG1364" s="2" t="s">
        <v>185</v>
      </c>
      <c r="AH1364" t="s">
        <v>89</v>
      </c>
      <c r="AI1364" s="8" t="s">
        <v>183</v>
      </c>
      <c r="AJ1364" s="1" t="s">
        <v>184</v>
      </c>
    </row>
    <row r="1365" spans="1:36" x14ac:dyDescent="0.3">
      <c r="A1365" s="3" t="s">
        <v>7</v>
      </c>
      <c r="B1365">
        <v>144526</v>
      </c>
      <c r="C1365">
        <v>1364</v>
      </c>
      <c r="D1365" t="s">
        <v>181</v>
      </c>
      <c r="E1365" s="2" t="s">
        <v>183</v>
      </c>
      <c r="F1365" s="2" t="s">
        <v>184</v>
      </c>
      <c r="G1365" s="2" t="s">
        <v>183</v>
      </c>
      <c r="H1365" s="3" t="s">
        <v>184</v>
      </c>
      <c r="I1365" s="2" t="s">
        <v>13</v>
      </c>
      <c r="J1365" s="2" t="s">
        <v>12</v>
      </c>
      <c r="K1365" s="8" t="s">
        <v>184</v>
      </c>
      <c r="L1365" s="2" t="s">
        <v>61</v>
      </c>
      <c r="M1365" s="2"/>
      <c r="N1365" t="s">
        <v>187</v>
      </c>
      <c r="O1365" s="2" t="s">
        <v>188</v>
      </c>
      <c r="P1365" s="128">
        <v>-0.9608455440787893</v>
      </c>
      <c r="Q1365" s="128" t="s">
        <v>203</v>
      </c>
      <c r="R1365" s="7" t="s">
        <v>183</v>
      </c>
      <c r="S1365" s="2" t="s">
        <v>183</v>
      </c>
      <c r="T1365" s="2" t="s">
        <v>183</v>
      </c>
      <c r="U1365">
        <v>0</v>
      </c>
      <c r="V1365">
        <v>0</v>
      </c>
      <c r="W1365">
        <v>3</v>
      </c>
      <c r="X1365" t="s">
        <v>184</v>
      </c>
      <c r="Y1365" s="2" t="s">
        <v>184</v>
      </c>
      <c r="Z1365" s="2" t="s">
        <v>183</v>
      </c>
      <c r="AA1365" s="2" t="s">
        <v>184</v>
      </c>
      <c r="AB1365">
        <v>2</v>
      </c>
      <c r="AC1365">
        <v>0</v>
      </c>
      <c r="AD1365">
        <v>0</v>
      </c>
      <c r="AE1365" s="2" t="s">
        <v>184</v>
      </c>
      <c r="AF1365" s="2" t="s">
        <v>183</v>
      </c>
      <c r="AG1365" s="2" t="s">
        <v>183</v>
      </c>
      <c r="AH1365" t="s">
        <v>91</v>
      </c>
      <c r="AI1365" t="s">
        <v>183</v>
      </c>
      <c r="AJ1365" s="1" t="s">
        <v>184</v>
      </c>
    </row>
    <row r="1366" spans="1:36" x14ac:dyDescent="0.3">
      <c r="A1366" s="3" t="s">
        <v>7</v>
      </c>
      <c r="B1366">
        <v>144527</v>
      </c>
      <c r="C1366">
        <v>1365</v>
      </c>
      <c r="D1366" t="s">
        <v>181</v>
      </c>
      <c r="E1366" s="2" t="s">
        <v>183</v>
      </c>
      <c r="F1366" s="2" t="s">
        <v>184</v>
      </c>
      <c r="G1366" s="2" t="s">
        <v>184</v>
      </c>
      <c r="H1366" s="3" t="s">
        <v>183</v>
      </c>
      <c r="I1366" s="2" t="s">
        <v>13</v>
      </c>
      <c r="J1366" s="2" t="s">
        <v>12</v>
      </c>
      <c r="K1366" s="8" t="s">
        <v>183</v>
      </c>
      <c r="L1366" s="2" t="s">
        <v>61</v>
      </c>
      <c r="M1366" s="2"/>
      <c r="N1366" t="s">
        <v>186</v>
      </c>
      <c r="O1366" s="2" t="s">
        <v>188</v>
      </c>
      <c r="P1366" s="128">
        <v>-0.78469052766434466</v>
      </c>
      <c r="Q1366" s="128" t="s">
        <v>203</v>
      </c>
      <c r="R1366" s="6" t="s">
        <v>184</v>
      </c>
      <c r="S1366" s="2" t="s">
        <v>184</v>
      </c>
      <c r="T1366" s="2" t="s">
        <v>184</v>
      </c>
      <c r="U1366">
        <v>69</v>
      </c>
      <c r="V1366">
        <v>15</v>
      </c>
      <c r="W1366">
        <v>39</v>
      </c>
      <c r="X1366" t="s">
        <v>184</v>
      </c>
      <c r="Y1366" s="2" t="s">
        <v>184</v>
      </c>
      <c r="Z1366" s="2" t="s">
        <v>184</v>
      </c>
      <c r="AA1366" s="2" t="s">
        <v>184</v>
      </c>
      <c r="AB1366">
        <v>23</v>
      </c>
      <c r="AC1366">
        <v>7</v>
      </c>
      <c r="AD1366">
        <v>0</v>
      </c>
      <c r="AE1366" s="2" t="s">
        <v>184</v>
      </c>
      <c r="AF1366" s="2" t="s">
        <v>184</v>
      </c>
      <c r="AG1366" s="2" t="s">
        <v>183</v>
      </c>
      <c r="AH1366" t="s">
        <v>89</v>
      </c>
      <c r="AI1366" s="8" t="s">
        <v>183</v>
      </c>
      <c r="AJ1366" s="1" t="s">
        <v>184</v>
      </c>
    </row>
    <row r="1367" spans="1:36" x14ac:dyDescent="0.3">
      <c r="A1367" s="3" t="s">
        <v>7</v>
      </c>
      <c r="B1367">
        <v>144545</v>
      </c>
      <c r="C1367">
        <v>1366</v>
      </c>
      <c r="D1367" t="s">
        <v>182</v>
      </c>
      <c r="E1367" s="2" t="s">
        <v>184</v>
      </c>
      <c r="F1367" s="2" t="s">
        <v>184</v>
      </c>
      <c r="G1367" s="2" t="s">
        <v>184</v>
      </c>
      <c r="H1367" s="3" t="s">
        <v>183</v>
      </c>
      <c r="I1367" s="2" t="s">
        <v>17</v>
      </c>
      <c r="J1367" s="2" t="s">
        <v>15</v>
      </c>
      <c r="K1367" s="8" t="s">
        <v>183</v>
      </c>
      <c r="L1367" s="2"/>
      <c r="M1367" s="2" t="s">
        <v>60</v>
      </c>
      <c r="N1367" t="s">
        <v>186</v>
      </c>
      <c r="O1367" s="2" t="s">
        <v>188</v>
      </c>
      <c r="P1367" s="128">
        <v>-0.89186176142697882</v>
      </c>
      <c r="Q1367" s="128" t="s">
        <v>203</v>
      </c>
      <c r="R1367" s="6" t="s">
        <v>184</v>
      </c>
      <c r="S1367" s="2" t="s">
        <v>184</v>
      </c>
      <c r="T1367" s="2" t="s">
        <v>184</v>
      </c>
      <c r="U1367">
        <v>36</v>
      </c>
      <c r="V1367">
        <v>12</v>
      </c>
      <c r="W1367">
        <v>26</v>
      </c>
      <c r="X1367" t="s">
        <v>184</v>
      </c>
      <c r="Y1367" s="2" t="s">
        <v>184</v>
      </c>
      <c r="Z1367" s="2" t="s">
        <v>184</v>
      </c>
      <c r="AA1367" s="2" t="s">
        <v>184</v>
      </c>
      <c r="AB1367">
        <v>15</v>
      </c>
      <c r="AC1367">
        <v>3</v>
      </c>
      <c r="AD1367">
        <v>0</v>
      </c>
      <c r="AE1367" s="2" t="s">
        <v>184</v>
      </c>
      <c r="AF1367" s="2" t="s">
        <v>184</v>
      </c>
      <c r="AG1367" s="2" t="s">
        <v>183</v>
      </c>
      <c r="AH1367" t="s">
        <v>89</v>
      </c>
      <c r="AI1367" s="8" t="s">
        <v>183</v>
      </c>
      <c r="AJ1367" s="1" t="s">
        <v>184</v>
      </c>
    </row>
    <row r="1368" spans="1:36" x14ac:dyDescent="0.3">
      <c r="A1368" s="3" t="s">
        <v>7</v>
      </c>
      <c r="B1368">
        <v>144546</v>
      </c>
      <c r="C1368">
        <v>1367</v>
      </c>
      <c r="D1368" t="s">
        <v>181</v>
      </c>
      <c r="E1368" s="2" t="s">
        <v>183</v>
      </c>
      <c r="F1368" s="2" t="s">
        <v>184</v>
      </c>
      <c r="G1368" s="2" t="s">
        <v>183</v>
      </c>
      <c r="H1368" s="3" t="s">
        <v>183</v>
      </c>
      <c r="I1368" s="2" t="s">
        <v>12</v>
      </c>
      <c r="J1368" s="2" t="s">
        <v>14</v>
      </c>
      <c r="K1368" s="8" t="s">
        <v>184</v>
      </c>
      <c r="L1368" s="2" t="s">
        <v>60</v>
      </c>
      <c r="M1368" s="2"/>
      <c r="N1368" t="s">
        <v>186</v>
      </c>
      <c r="O1368" s="3" t="s">
        <v>188</v>
      </c>
      <c r="P1368" s="130">
        <v>6.5876152832674562E-2</v>
      </c>
      <c r="Q1368" s="130" t="s">
        <v>203</v>
      </c>
      <c r="R1368" s="7" t="s">
        <v>185</v>
      </c>
      <c r="S1368" s="2" t="s">
        <v>184</v>
      </c>
      <c r="T1368" s="2" t="s">
        <v>184</v>
      </c>
      <c r="U1368">
        <v>62</v>
      </c>
      <c r="V1368">
        <v>20</v>
      </c>
      <c r="W1368">
        <v>34</v>
      </c>
      <c r="X1368" t="s">
        <v>184</v>
      </c>
      <c r="Y1368" s="2" t="s">
        <v>184</v>
      </c>
      <c r="Z1368" s="2" t="s">
        <v>183</v>
      </c>
      <c r="AA1368" s="2" t="s">
        <v>184</v>
      </c>
      <c r="AB1368">
        <v>20</v>
      </c>
      <c r="AC1368">
        <v>1</v>
      </c>
      <c r="AD1368">
        <v>0</v>
      </c>
      <c r="AE1368" s="2" t="s">
        <v>184</v>
      </c>
      <c r="AF1368" s="2" t="s">
        <v>184</v>
      </c>
      <c r="AG1368" s="2" t="s">
        <v>184</v>
      </c>
      <c r="AH1368" t="s">
        <v>90</v>
      </c>
      <c r="AI1368" s="8" t="s">
        <v>183</v>
      </c>
      <c r="AJ1368" s="1" t="s">
        <v>184</v>
      </c>
    </row>
    <row r="1369" spans="1:36" hidden="1" x14ac:dyDescent="0.3">
      <c r="A1369" s="3" t="s">
        <v>7</v>
      </c>
      <c r="B1369">
        <v>144547</v>
      </c>
      <c r="C1369">
        <v>1368</v>
      </c>
      <c r="D1369" t="s">
        <v>181</v>
      </c>
      <c r="E1369" s="2" t="s">
        <v>183</v>
      </c>
      <c r="F1369" s="2" t="s">
        <v>184</v>
      </c>
      <c r="G1369" s="2" t="s">
        <v>184</v>
      </c>
      <c r="H1369" s="3" t="s">
        <v>183</v>
      </c>
      <c r="I1369" s="2" t="s">
        <v>16</v>
      </c>
      <c r="J1369" s="2" t="s">
        <v>14</v>
      </c>
      <c r="K1369" s="8" t="s">
        <v>183</v>
      </c>
      <c r="L1369" s="2"/>
      <c r="M1369" s="2" t="s">
        <v>60</v>
      </c>
      <c r="N1369" t="s">
        <v>186</v>
      </c>
      <c r="O1369" s="3" t="s">
        <v>188</v>
      </c>
      <c r="P1369" s="130">
        <v>-1.427092576160899</v>
      </c>
      <c r="Q1369" s="130" t="s">
        <v>201</v>
      </c>
      <c r="R1369" s="6" t="s">
        <v>183</v>
      </c>
      <c r="S1369" s="2" t="s">
        <v>184</v>
      </c>
      <c r="T1369" s="2" t="s">
        <v>183</v>
      </c>
      <c r="U1369">
        <v>31</v>
      </c>
      <c r="V1369">
        <v>11</v>
      </c>
      <c r="W1369">
        <v>2</v>
      </c>
      <c r="X1369" t="s">
        <v>183</v>
      </c>
      <c r="Y1369" s="2" t="s">
        <v>184</v>
      </c>
      <c r="Z1369" s="2" t="s">
        <v>183</v>
      </c>
      <c r="AA1369" s="2" t="s">
        <v>184</v>
      </c>
      <c r="AB1369">
        <v>7</v>
      </c>
      <c r="AC1369">
        <v>0</v>
      </c>
      <c r="AD1369">
        <v>0</v>
      </c>
      <c r="AE1369" s="2" t="s">
        <v>184</v>
      </c>
      <c r="AF1369" s="2" t="s">
        <v>184</v>
      </c>
      <c r="AG1369" s="2" t="s">
        <v>183</v>
      </c>
      <c r="AH1369" t="s">
        <v>90</v>
      </c>
      <c r="AI1369" s="8" t="s">
        <v>183</v>
      </c>
      <c r="AJ1369" s="1" t="s">
        <v>184</v>
      </c>
    </row>
    <row r="1370" spans="1:36" x14ac:dyDescent="0.3">
      <c r="A1370" s="3" t="s">
        <v>7</v>
      </c>
      <c r="B1370">
        <v>144597</v>
      </c>
      <c r="C1370">
        <v>1369</v>
      </c>
      <c r="D1370" t="s">
        <v>181</v>
      </c>
      <c r="E1370" s="2" t="s">
        <v>184</v>
      </c>
      <c r="F1370" s="2" t="s">
        <v>184</v>
      </c>
      <c r="G1370" s="2" t="s">
        <v>184</v>
      </c>
      <c r="H1370" s="3" t="s">
        <v>183</v>
      </c>
      <c r="I1370" s="2" t="s">
        <v>13</v>
      </c>
      <c r="J1370" s="2" t="s">
        <v>15</v>
      </c>
      <c r="K1370" s="8" t="s">
        <v>183</v>
      </c>
      <c r="L1370" s="2"/>
      <c r="M1370" s="2" t="s">
        <v>60</v>
      </c>
      <c r="N1370" t="s">
        <v>187</v>
      </c>
      <c r="O1370" s="2" t="s">
        <v>189</v>
      </c>
      <c r="P1370" s="128">
        <v>-0.32044279367853762</v>
      </c>
      <c r="Q1370" s="128" t="s">
        <v>203</v>
      </c>
      <c r="R1370" s="6" t="s">
        <v>185</v>
      </c>
      <c r="S1370" s="2" t="s">
        <v>184</v>
      </c>
      <c r="T1370" s="2" t="s">
        <v>184</v>
      </c>
      <c r="U1370">
        <v>28</v>
      </c>
      <c r="V1370">
        <v>0</v>
      </c>
      <c r="W1370">
        <v>2</v>
      </c>
      <c r="X1370" t="s">
        <v>184</v>
      </c>
      <c r="Y1370" s="2" t="s">
        <v>184</v>
      </c>
      <c r="Z1370" s="2" t="s">
        <v>184</v>
      </c>
      <c r="AA1370" s="2" t="s">
        <v>184</v>
      </c>
      <c r="AB1370">
        <v>5</v>
      </c>
      <c r="AC1370">
        <v>0</v>
      </c>
      <c r="AD1370">
        <v>0</v>
      </c>
      <c r="AE1370" s="2" t="s">
        <v>184</v>
      </c>
      <c r="AF1370" s="2" t="s">
        <v>185</v>
      </c>
      <c r="AG1370" s="2" t="s">
        <v>185</v>
      </c>
      <c r="AH1370" t="s">
        <v>88</v>
      </c>
      <c r="AI1370" s="8" t="s">
        <v>184</v>
      </c>
      <c r="AJ1370" s="1" t="s">
        <v>184</v>
      </c>
    </row>
    <row r="1371" spans="1:36" x14ac:dyDescent="0.3">
      <c r="A1371" s="2" t="s">
        <v>8</v>
      </c>
      <c r="B1371">
        <v>144645</v>
      </c>
      <c r="C1371">
        <v>1370</v>
      </c>
      <c r="D1371" t="s">
        <v>182</v>
      </c>
      <c r="E1371" s="2" t="s">
        <v>184</v>
      </c>
      <c r="F1371" s="2" t="s">
        <v>184</v>
      </c>
      <c r="G1371" s="2" t="s">
        <v>184</v>
      </c>
      <c r="H1371" s="3" t="s">
        <v>183</v>
      </c>
      <c r="I1371" s="2" t="s">
        <v>17</v>
      </c>
      <c r="J1371" s="2" t="s">
        <v>16</v>
      </c>
      <c r="K1371" s="8" t="s">
        <v>183</v>
      </c>
      <c r="L1371" s="2"/>
      <c r="M1371" s="2" t="s">
        <v>61</v>
      </c>
      <c r="N1371" t="s">
        <v>186</v>
      </c>
      <c r="O1371" s="2" t="s">
        <v>189</v>
      </c>
      <c r="P1371" s="128">
        <v>-2.1339023739663909E-2</v>
      </c>
      <c r="Q1371" s="128" t="s">
        <v>203</v>
      </c>
      <c r="R1371" s="7" t="s">
        <v>185</v>
      </c>
      <c r="S1371" s="2" t="s">
        <v>184</v>
      </c>
      <c r="T1371" s="2" t="s">
        <v>184</v>
      </c>
      <c r="U1371">
        <v>12</v>
      </c>
      <c r="V1371">
        <v>0</v>
      </c>
      <c r="W1371">
        <v>6</v>
      </c>
      <c r="X1371" t="s">
        <v>184</v>
      </c>
      <c r="Y1371" s="2" t="s">
        <v>183</v>
      </c>
      <c r="Z1371" s="2" t="s">
        <v>183</v>
      </c>
      <c r="AA1371" s="2" t="s">
        <v>184</v>
      </c>
      <c r="AB1371">
        <v>2</v>
      </c>
      <c r="AC1371">
        <v>0</v>
      </c>
      <c r="AD1371">
        <v>0</v>
      </c>
      <c r="AE1371" s="2" t="s">
        <v>184</v>
      </c>
      <c r="AF1371" s="2" t="s">
        <v>185</v>
      </c>
      <c r="AG1371" s="2" t="s">
        <v>185</v>
      </c>
      <c r="AH1371" t="s">
        <v>90</v>
      </c>
      <c r="AI1371" s="8" t="s">
        <v>184</v>
      </c>
      <c r="AJ1371" s="1" t="s">
        <v>184</v>
      </c>
    </row>
    <row r="1372" spans="1:36" x14ac:dyDescent="0.3">
      <c r="A1372" s="3" t="s">
        <v>7</v>
      </c>
      <c r="B1372">
        <v>144705</v>
      </c>
      <c r="C1372">
        <v>1371</v>
      </c>
      <c r="D1372" t="s">
        <v>181</v>
      </c>
      <c r="E1372" s="2" t="s">
        <v>183</v>
      </c>
      <c r="F1372" s="2" t="s">
        <v>184</v>
      </c>
      <c r="G1372" s="2" t="s">
        <v>184</v>
      </c>
      <c r="H1372" s="3" t="s">
        <v>183</v>
      </c>
      <c r="I1372" s="2" t="s">
        <v>17</v>
      </c>
      <c r="J1372" s="2" t="s">
        <v>13</v>
      </c>
      <c r="K1372" s="8" t="s">
        <v>183</v>
      </c>
      <c r="L1372" s="2"/>
      <c r="M1372" s="2" t="s">
        <v>60</v>
      </c>
      <c r="N1372" t="s">
        <v>187</v>
      </c>
      <c r="O1372" s="3" t="s">
        <v>189</v>
      </c>
      <c r="P1372" s="130">
        <v>0.16987843074799597</v>
      </c>
      <c r="Q1372" s="130" t="s">
        <v>203</v>
      </c>
      <c r="R1372" s="6" t="s">
        <v>185</v>
      </c>
      <c r="S1372" s="2" t="s">
        <v>184</v>
      </c>
      <c r="T1372" s="2" t="s">
        <v>183</v>
      </c>
      <c r="U1372">
        <v>6</v>
      </c>
      <c r="V1372">
        <v>0</v>
      </c>
      <c r="W1372">
        <v>2</v>
      </c>
      <c r="X1372" t="s">
        <v>183</v>
      </c>
      <c r="Y1372" s="2" t="s">
        <v>184</v>
      </c>
      <c r="Z1372" s="2" t="s">
        <v>184</v>
      </c>
      <c r="AA1372" s="2" t="s">
        <v>184</v>
      </c>
      <c r="AB1372">
        <v>1</v>
      </c>
      <c r="AC1372">
        <v>1</v>
      </c>
      <c r="AD1372">
        <v>0</v>
      </c>
      <c r="AE1372" s="2" t="s">
        <v>183</v>
      </c>
      <c r="AF1372" s="2" t="s">
        <v>184</v>
      </c>
      <c r="AG1372" s="2" t="s">
        <v>183</v>
      </c>
      <c r="AH1372" t="s">
        <v>89</v>
      </c>
      <c r="AI1372" t="s">
        <v>183</v>
      </c>
      <c r="AJ1372" s="1" t="s">
        <v>184</v>
      </c>
    </row>
    <row r="1373" spans="1:36" x14ac:dyDescent="0.3">
      <c r="A1373" s="3" t="s">
        <v>7</v>
      </c>
      <c r="B1373">
        <v>144708</v>
      </c>
      <c r="C1373">
        <v>1372</v>
      </c>
      <c r="D1373" t="s">
        <v>182</v>
      </c>
      <c r="E1373" s="2" t="s">
        <v>183</v>
      </c>
      <c r="F1373" s="2" t="s">
        <v>184</v>
      </c>
      <c r="G1373" s="2" t="s">
        <v>184</v>
      </c>
      <c r="H1373" s="2" t="s">
        <v>183</v>
      </c>
      <c r="I1373" s="2" t="s">
        <v>17</v>
      </c>
      <c r="J1373" s="2" t="s">
        <v>15</v>
      </c>
      <c r="K1373" s="8" t="s">
        <v>183</v>
      </c>
      <c r="L1373" s="2" t="s">
        <v>162</v>
      </c>
      <c r="M1373" s="2" t="s">
        <v>60</v>
      </c>
      <c r="N1373" t="s">
        <v>187</v>
      </c>
      <c r="O1373" s="3" t="s">
        <v>189</v>
      </c>
      <c r="P1373" s="130">
        <v>-3.1080845119608869</v>
      </c>
      <c r="Q1373" s="130" t="s">
        <v>203</v>
      </c>
      <c r="R1373" s="6" t="s">
        <v>184</v>
      </c>
      <c r="S1373" s="2" t="s">
        <v>184</v>
      </c>
      <c r="T1373" s="2" t="s">
        <v>184</v>
      </c>
      <c r="U1373">
        <v>41</v>
      </c>
      <c r="V1373">
        <v>15</v>
      </c>
      <c r="W1373">
        <v>2</v>
      </c>
      <c r="X1373" t="s">
        <v>183</v>
      </c>
      <c r="Y1373" s="2" t="s">
        <v>184</v>
      </c>
      <c r="Z1373" s="2" t="s">
        <v>183</v>
      </c>
      <c r="AA1373" s="2" t="s">
        <v>183</v>
      </c>
      <c r="AB1373">
        <v>5</v>
      </c>
      <c r="AC1373">
        <v>0</v>
      </c>
      <c r="AD1373">
        <v>0</v>
      </c>
      <c r="AE1373" s="2" t="s">
        <v>183</v>
      </c>
      <c r="AF1373" s="2" t="s">
        <v>183</v>
      </c>
      <c r="AG1373" s="2" t="s">
        <v>183</v>
      </c>
      <c r="AH1373" t="s">
        <v>91</v>
      </c>
      <c r="AI1373" s="8" t="s">
        <v>183</v>
      </c>
      <c r="AJ1373" s="1" t="s">
        <v>184</v>
      </c>
    </row>
    <row r="1374" spans="1:36" x14ac:dyDescent="0.3">
      <c r="A1374" s="3" t="s">
        <v>7</v>
      </c>
      <c r="B1374">
        <v>144709</v>
      </c>
      <c r="C1374">
        <v>1373</v>
      </c>
      <c r="D1374" t="s">
        <v>182</v>
      </c>
      <c r="E1374" s="2" t="s">
        <v>183</v>
      </c>
      <c r="F1374" s="2" t="s">
        <v>184</v>
      </c>
      <c r="G1374" s="2" t="s">
        <v>184</v>
      </c>
      <c r="H1374" s="3" t="s">
        <v>183</v>
      </c>
      <c r="I1374" s="2" t="s">
        <v>16</v>
      </c>
      <c r="J1374" s="2" t="s">
        <v>13</v>
      </c>
      <c r="K1374" s="8" t="s">
        <v>183</v>
      </c>
      <c r="L1374" s="2" t="s">
        <v>60</v>
      </c>
      <c r="M1374" s="2" t="s">
        <v>162</v>
      </c>
      <c r="N1374" t="s">
        <v>187</v>
      </c>
      <c r="O1374" s="2" t="s">
        <v>189</v>
      </c>
      <c r="P1374" s="128">
        <v>-2.6235893910752131</v>
      </c>
      <c r="Q1374" s="128" t="s">
        <v>203</v>
      </c>
      <c r="R1374" s="6" t="s">
        <v>183</v>
      </c>
      <c r="S1374" s="2" t="s">
        <v>183</v>
      </c>
      <c r="T1374" s="2" t="s">
        <v>183</v>
      </c>
      <c r="U1374">
        <v>50</v>
      </c>
      <c r="V1374">
        <v>0</v>
      </c>
      <c r="W1374">
        <v>27</v>
      </c>
      <c r="X1374" t="s">
        <v>184</v>
      </c>
      <c r="Y1374" s="2" t="s">
        <v>184</v>
      </c>
      <c r="Z1374" s="2" t="s">
        <v>184</v>
      </c>
      <c r="AA1374" s="2" t="s">
        <v>184</v>
      </c>
      <c r="AB1374">
        <v>13</v>
      </c>
      <c r="AC1374">
        <v>3</v>
      </c>
      <c r="AD1374">
        <v>0</v>
      </c>
      <c r="AE1374" s="2" t="s">
        <v>183</v>
      </c>
      <c r="AF1374" s="2" t="s">
        <v>183</v>
      </c>
      <c r="AG1374" s="2" t="s">
        <v>184</v>
      </c>
      <c r="AH1374" t="s">
        <v>90</v>
      </c>
      <c r="AI1374" s="8" t="s">
        <v>183</v>
      </c>
      <c r="AJ1374" s="1" t="s">
        <v>184</v>
      </c>
    </row>
    <row r="1375" spans="1:36" x14ac:dyDescent="0.3">
      <c r="A1375" s="3" t="s">
        <v>7</v>
      </c>
      <c r="B1375">
        <v>144718</v>
      </c>
      <c r="C1375">
        <v>1374</v>
      </c>
      <c r="D1375" t="s">
        <v>181</v>
      </c>
      <c r="E1375" s="2" t="s">
        <v>184</v>
      </c>
      <c r="F1375" s="2" t="s">
        <v>184</v>
      </c>
      <c r="G1375" s="2" t="s">
        <v>184</v>
      </c>
      <c r="H1375" s="3" t="s">
        <v>183</v>
      </c>
      <c r="I1375" s="2" t="s">
        <v>13</v>
      </c>
      <c r="J1375" s="2" t="s">
        <v>13</v>
      </c>
      <c r="K1375" s="8" t="s">
        <v>183</v>
      </c>
      <c r="L1375" s="2" t="s">
        <v>162</v>
      </c>
      <c r="M1375" s="2" t="s">
        <v>60</v>
      </c>
      <c r="N1375" t="s">
        <v>186</v>
      </c>
      <c r="O1375" s="2" t="s">
        <v>189</v>
      </c>
      <c r="P1375" s="128">
        <v>-4.3825293738535516</v>
      </c>
      <c r="Q1375" s="128" t="s">
        <v>203</v>
      </c>
      <c r="R1375" s="6" t="s">
        <v>184</v>
      </c>
      <c r="S1375" s="2" t="s">
        <v>184</v>
      </c>
      <c r="T1375" s="2" t="s">
        <v>184</v>
      </c>
      <c r="U1375">
        <v>53</v>
      </c>
      <c r="V1375">
        <v>6</v>
      </c>
      <c r="W1375">
        <v>33</v>
      </c>
      <c r="X1375" t="s">
        <v>184</v>
      </c>
      <c r="Y1375" s="2" t="s">
        <v>183</v>
      </c>
      <c r="Z1375" s="2" t="s">
        <v>184</v>
      </c>
      <c r="AA1375" s="2" t="s">
        <v>184</v>
      </c>
      <c r="AB1375">
        <v>11</v>
      </c>
      <c r="AC1375">
        <v>3</v>
      </c>
      <c r="AD1375">
        <v>0</v>
      </c>
      <c r="AE1375" s="2" t="s">
        <v>184</v>
      </c>
      <c r="AF1375" s="2" t="s">
        <v>184</v>
      </c>
      <c r="AG1375" s="2" t="s">
        <v>183</v>
      </c>
      <c r="AH1375" t="s">
        <v>89</v>
      </c>
      <c r="AI1375" s="8" t="s">
        <v>183</v>
      </c>
      <c r="AJ1375" s="1" t="s">
        <v>184</v>
      </c>
    </row>
    <row r="1376" spans="1:36" x14ac:dyDescent="0.3">
      <c r="A1376" s="3" t="s">
        <v>7</v>
      </c>
      <c r="B1376">
        <v>144827</v>
      </c>
      <c r="C1376">
        <v>1375</v>
      </c>
      <c r="D1376" t="s">
        <v>182</v>
      </c>
      <c r="E1376" s="2" t="s">
        <v>183</v>
      </c>
      <c r="F1376" s="2" t="s">
        <v>184</v>
      </c>
      <c r="G1376" s="2" t="s">
        <v>184</v>
      </c>
      <c r="H1376" s="3" t="s">
        <v>183</v>
      </c>
      <c r="I1376" s="2" t="s">
        <v>16</v>
      </c>
      <c r="J1376" s="2" t="s">
        <v>13</v>
      </c>
      <c r="K1376" s="8" t="s">
        <v>183</v>
      </c>
      <c r="L1376" s="2"/>
      <c r="M1376" s="2" t="s">
        <v>60</v>
      </c>
      <c r="N1376" t="s">
        <v>187</v>
      </c>
      <c r="O1376" s="2" t="s">
        <v>189</v>
      </c>
      <c r="P1376" s="128">
        <v>-0.69307991854524664</v>
      </c>
      <c r="Q1376" s="128" t="s">
        <v>203</v>
      </c>
      <c r="R1376" s="7" t="s">
        <v>183</v>
      </c>
      <c r="S1376" s="2" t="s">
        <v>184</v>
      </c>
      <c r="T1376" s="2" t="s">
        <v>183</v>
      </c>
      <c r="U1376">
        <v>3</v>
      </c>
      <c r="V1376">
        <v>32</v>
      </c>
      <c r="W1376">
        <v>1</v>
      </c>
      <c r="X1376" t="s">
        <v>184</v>
      </c>
      <c r="Y1376" s="2" t="s">
        <v>184</v>
      </c>
      <c r="Z1376" s="2" t="s">
        <v>183</v>
      </c>
      <c r="AA1376" s="2" t="s">
        <v>184</v>
      </c>
      <c r="AB1376">
        <v>3</v>
      </c>
      <c r="AC1376">
        <v>0</v>
      </c>
      <c r="AD1376">
        <v>0</v>
      </c>
      <c r="AE1376" s="2" t="s">
        <v>184</v>
      </c>
      <c r="AF1376" s="2" t="s">
        <v>183</v>
      </c>
      <c r="AG1376" s="2" t="s">
        <v>184</v>
      </c>
      <c r="AH1376" t="s">
        <v>90</v>
      </c>
      <c r="AI1376" s="8" t="s">
        <v>183</v>
      </c>
      <c r="AJ1376" s="1" t="s">
        <v>184</v>
      </c>
    </row>
    <row r="1377" spans="1:36" x14ac:dyDescent="0.3">
      <c r="A1377" s="3" t="s">
        <v>7</v>
      </c>
      <c r="B1377">
        <v>144843</v>
      </c>
      <c r="C1377">
        <v>1376</v>
      </c>
      <c r="D1377" t="s">
        <v>181</v>
      </c>
      <c r="E1377" s="2" t="s">
        <v>184</v>
      </c>
      <c r="F1377" s="2" t="s">
        <v>184</v>
      </c>
      <c r="G1377" s="2" t="s">
        <v>183</v>
      </c>
      <c r="H1377" s="3" t="s">
        <v>183</v>
      </c>
      <c r="I1377" s="2" t="s">
        <v>16</v>
      </c>
      <c r="J1377" s="2" t="s">
        <v>16</v>
      </c>
      <c r="K1377" s="8" t="s">
        <v>183</v>
      </c>
      <c r="L1377" s="2"/>
      <c r="M1377" s="2" t="s">
        <v>60</v>
      </c>
      <c r="N1377" t="s">
        <v>187</v>
      </c>
      <c r="O1377" s="3" t="s">
        <v>188</v>
      </c>
      <c r="P1377" s="130">
        <v>-1.3106262753099984</v>
      </c>
      <c r="Q1377" s="130" t="s">
        <v>203</v>
      </c>
      <c r="R1377" s="6" t="s">
        <v>183</v>
      </c>
      <c r="S1377" s="2" t="s">
        <v>184</v>
      </c>
      <c r="T1377" s="2" t="s">
        <v>184</v>
      </c>
      <c r="U1377">
        <v>5</v>
      </c>
      <c r="V1377">
        <v>26</v>
      </c>
      <c r="W1377">
        <v>8</v>
      </c>
      <c r="X1377" t="s">
        <v>184</v>
      </c>
      <c r="Y1377" s="2" t="s">
        <v>184</v>
      </c>
      <c r="Z1377" s="2" t="s">
        <v>184</v>
      </c>
      <c r="AA1377" s="2" t="s">
        <v>184</v>
      </c>
      <c r="AB1377">
        <v>2</v>
      </c>
      <c r="AC1377">
        <v>3</v>
      </c>
      <c r="AD1377">
        <v>0</v>
      </c>
      <c r="AE1377" s="2" t="s">
        <v>183</v>
      </c>
      <c r="AF1377" s="2" t="s">
        <v>185</v>
      </c>
      <c r="AG1377" s="2" t="s">
        <v>185</v>
      </c>
      <c r="AH1377" t="s">
        <v>90</v>
      </c>
      <c r="AI1377" s="8" t="s">
        <v>184</v>
      </c>
      <c r="AJ1377" s="1" t="s">
        <v>184</v>
      </c>
    </row>
    <row r="1378" spans="1:36" x14ac:dyDescent="0.3">
      <c r="A1378" s="3" t="s">
        <v>7</v>
      </c>
      <c r="B1378">
        <v>144844</v>
      </c>
      <c r="C1378">
        <v>1377</v>
      </c>
      <c r="D1378" t="s">
        <v>182</v>
      </c>
      <c r="E1378" s="2" t="s">
        <v>184</v>
      </c>
      <c r="F1378" s="2" t="s">
        <v>184</v>
      </c>
      <c r="G1378" s="2" t="s">
        <v>183</v>
      </c>
      <c r="H1378" s="3" t="s">
        <v>183</v>
      </c>
      <c r="I1378" s="2" t="s">
        <v>13</v>
      </c>
      <c r="J1378" s="2" t="s">
        <v>16</v>
      </c>
      <c r="K1378" s="8" t="s">
        <v>183</v>
      </c>
      <c r="L1378" s="2"/>
      <c r="M1378" s="2" t="s">
        <v>60</v>
      </c>
      <c r="N1378" t="s">
        <v>187</v>
      </c>
      <c r="O1378" s="3" t="s">
        <v>188</v>
      </c>
      <c r="P1378" s="130">
        <v>-1.6167006749332915</v>
      </c>
      <c r="Q1378" s="130" t="s">
        <v>203</v>
      </c>
      <c r="R1378" s="6" t="s">
        <v>183</v>
      </c>
      <c r="S1378" s="2" t="s">
        <v>183</v>
      </c>
      <c r="T1378" s="2" t="s">
        <v>184</v>
      </c>
      <c r="U1378">
        <v>15</v>
      </c>
      <c r="V1378">
        <v>26</v>
      </c>
      <c r="W1378">
        <v>0</v>
      </c>
      <c r="X1378" t="s">
        <v>184</v>
      </c>
      <c r="Y1378" s="2" t="s">
        <v>184</v>
      </c>
      <c r="Z1378" s="2" t="s">
        <v>183</v>
      </c>
      <c r="AA1378" s="2" t="s">
        <v>184</v>
      </c>
      <c r="AB1378">
        <v>3</v>
      </c>
      <c r="AC1378">
        <v>0</v>
      </c>
      <c r="AD1378">
        <v>0</v>
      </c>
      <c r="AE1378" s="2" t="s">
        <v>184</v>
      </c>
      <c r="AF1378" s="2" t="s">
        <v>184</v>
      </c>
      <c r="AG1378" s="2" t="s">
        <v>184</v>
      </c>
      <c r="AH1378" t="s">
        <v>89</v>
      </c>
      <c r="AI1378" s="8" t="s">
        <v>183</v>
      </c>
      <c r="AJ1378" s="1" t="s">
        <v>184</v>
      </c>
    </row>
    <row r="1379" spans="1:36" x14ac:dyDescent="0.3">
      <c r="A1379" s="3" t="s">
        <v>7</v>
      </c>
      <c r="B1379">
        <v>144866</v>
      </c>
      <c r="C1379">
        <v>1378</v>
      </c>
      <c r="D1379" t="s">
        <v>182</v>
      </c>
      <c r="E1379" s="2" t="s">
        <v>184</v>
      </c>
      <c r="F1379" s="2" t="s">
        <v>184</v>
      </c>
      <c r="G1379" s="2" t="s">
        <v>183</v>
      </c>
      <c r="H1379" s="3" t="s">
        <v>183</v>
      </c>
      <c r="I1379" s="2" t="s">
        <v>15</v>
      </c>
      <c r="J1379" s="2" t="s">
        <v>15</v>
      </c>
      <c r="K1379" s="8" t="s">
        <v>184</v>
      </c>
      <c r="L1379" s="2" t="s">
        <v>162</v>
      </c>
      <c r="M1379" s="2" t="s">
        <v>60</v>
      </c>
      <c r="N1379" t="s">
        <v>187</v>
      </c>
      <c r="O1379" s="2" t="s">
        <v>188</v>
      </c>
      <c r="P1379" s="128">
        <v>-2.213968392688078</v>
      </c>
      <c r="Q1379" s="128" t="s">
        <v>203</v>
      </c>
      <c r="R1379" s="6" t="s">
        <v>183</v>
      </c>
      <c r="S1379" s="2" t="s">
        <v>184</v>
      </c>
      <c r="T1379" s="2" t="s">
        <v>184</v>
      </c>
      <c r="U1379">
        <v>25</v>
      </c>
      <c r="V1379">
        <v>13</v>
      </c>
      <c r="W1379">
        <v>0</v>
      </c>
      <c r="X1379" t="s">
        <v>184</v>
      </c>
      <c r="Y1379" s="2" t="s">
        <v>184</v>
      </c>
      <c r="Z1379" s="2" t="s">
        <v>184</v>
      </c>
      <c r="AA1379" s="2" t="s">
        <v>183</v>
      </c>
      <c r="AB1379">
        <v>2</v>
      </c>
      <c r="AC1379">
        <v>0</v>
      </c>
      <c r="AD1379">
        <v>0</v>
      </c>
      <c r="AE1379" s="2" t="s">
        <v>183</v>
      </c>
      <c r="AF1379" s="2" t="s">
        <v>184</v>
      </c>
      <c r="AG1379" s="2" t="s">
        <v>184</v>
      </c>
      <c r="AH1379" t="s">
        <v>89</v>
      </c>
      <c r="AI1379" s="8" t="s">
        <v>183</v>
      </c>
      <c r="AJ1379" s="1" t="s">
        <v>184</v>
      </c>
    </row>
    <row r="1380" spans="1:36" x14ac:dyDescent="0.3">
      <c r="A1380" s="3" t="s">
        <v>7</v>
      </c>
      <c r="B1380">
        <v>144951</v>
      </c>
      <c r="C1380">
        <v>1379</v>
      </c>
      <c r="D1380" t="s">
        <v>181</v>
      </c>
      <c r="E1380" s="2" t="s">
        <v>183</v>
      </c>
      <c r="F1380" s="2" t="s">
        <v>184</v>
      </c>
      <c r="G1380" s="2" t="s">
        <v>184</v>
      </c>
      <c r="H1380" s="3" t="s">
        <v>183</v>
      </c>
      <c r="I1380" s="2" t="s">
        <v>13</v>
      </c>
      <c r="J1380" s="2" t="s">
        <v>13</v>
      </c>
      <c r="K1380" s="8" t="s">
        <v>183</v>
      </c>
      <c r="L1380" s="2"/>
      <c r="M1380" s="2" t="s">
        <v>60</v>
      </c>
      <c r="N1380" t="s">
        <v>186</v>
      </c>
      <c r="O1380" s="3" t="s">
        <v>188</v>
      </c>
      <c r="P1380" s="130">
        <v>8.1726054266100037E-2</v>
      </c>
      <c r="Q1380" s="130" t="s">
        <v>203</v>
      </c>
      <c r="R1380" s="7" t="s">
        <v>183</v>
      </c>
      <c r="S1380" s="2" t="s">
        <v>184</v>
      </c>
      <c r="T1380" s="2" t="s">
        <v>184</v>
      </c>
      <c r="U1380">
        <v>10</v>
      </c>
      <c r="V1380">
        <v>15</v>
      </c>
      <c r="W1380">
        <v>5</v>
      </c>
      <c r="X1380" t="s">
        <v>184</v>
      </c>
      <c r="Y1380" s="2" t="s">
        <v>184</v>
      </c>
      <c r="Z1380" s="2" t="s">
        <v>184</v>
      </c>
      <c r="AA1380" s="2" t="s">
        <v>184</v>
      </c>
      <c r="AB1380">
        <v>5</v>
      </c>
      <c r="AC1380">
        <v>3</v>
      </c>
      <c r="AD1380">
        <v>0</v>
      </c>
      <c r="AE1380" s="2" t="s">
        <v>184</v>
      </c>
      <c r="AF1380" s="2" t="s">
        <v>184</v>
      </c>
      <c r="AG1380" s="2" t="s">
        <v>183</v>
      </c>
      <c r="AH1380" t="s">
        <v>89</v>
      </c>
      <c r="AI1380" s="8" t="s">
        <v>183</v>
      </c>
      <c r="AJ1380" s="1" t="s">
        <v>184</v>
      </c>
    </row>
    <row r="1381" spans="1:36" x14ac:dyDescent="0.3">
      <c r="A1381" s="3" t="s">
        <v>7</v>
      </c>
      <c r="B1381">
        <v>144973</v>
      </c>
      <c r="C1381">
        <v>1380</v>
      </c>
      <c r="D1381" t="s">
        <v>182</v>
      </c>
      <c r="E1381" s="2" t="s">
        <v>184</v>
      </c>
      <c r="F1381" s="2" t="s">
        <v>184</v>
      </c>
      <c r="G1381" s="2" t="s">
        <v>184</v>
      </c>
      <c r="H1381" s="3" t="s">
        <v>185</v>
      </c>
      <c r="I1381" s="2" t="s">
        <v>16</v>
      </c>
      <c r="J1381" s="2" t="s">
        <v>15</v>
      </c>
      <c r="K1381" s="8" t="s">
        <v>184</v>
      </c>
      <c r="L1381" s="2" t="s">
        <v>162</v>
      </c>
      <c r="M1381" s="2" t="s">
        <v>60</v>
      </c>
      <c r="N1381" t="s">
        <v>186</v>
      </c>
      <c r="O1381" s="3" t="s">
        <v>188</v>
      </c>
      <c r="P1381" s="130">
        <v>-2.3605716655982505</v>
      </c>
      <c r="Q1381" s="130" t="s">
        <v>203</v>
      </c>
      <c r="R1381" s="6" t="s">
        <v>185</v>
      </c>
      <c r="S1381" s="2" t="s">
        <v>184</v>
      </c>
      <c r="T1381" s="2" t="s">
        <v>184</v>
      </c>
      <c r="U1381">
        <v>37</v>
      </c>
      <c r="V1381">
        <v>0</v>
      </c>
      <c r="W1381">
        <v>10</v>
      </c>
      <c r="X1381" t="s">
        <v>184</v>
      </c>
      <c r="Y1381" s="2" t="s">
        <v>184</v>
      </c>
      <c r="Z1381" s="2" t="s">
        <v>184</v>
      </c>
      <c r="AA1381" s="2" t="s">
        <v>184</v>
      </c>
      <c r="AB1381">
        <v>8</v>
      </c>
      <c r="AC1381">
        <v>6</v>
      </c>
      <c r="AD1381">
        <v>2</v>
      </c>
      <c r="AE1381" s="2" t="s">
        <v>184</v>
      </c>
      <c r="AF1381" s="2" t="s">
        <v>185</v>
      </c>
      <c r="AG1381" s="2" t="s">
        <v>185</v>
      </c>
      <c r="AH1381" t="s">
        <v>89</v>
      </c>
      <c r="AI1381" t="s">
        <v>184</v>
      </c>
      <c r="AJ1381" s="1" t="s">
        <v>184</v>
      </c>
    </row>
    <row r="1382" spans="1:36" x14ac:dyDescent="0.3">
      <c r="A1382" s="2" t="s">
        <v>8</v>
      </c>
      <c r="B1382">
        <v>145008</v>
      </c>
      <c r="C1382">
        <v>1381</v>
      </c>
      <c r="D1382" t="s">
        <v>181</v>
      </c>
      <c r="E1382" s="2" t="s">
        <v>184</v>
      </c>
      <c r="F1382" s="2" t="s">
        <v>184</v>
      </c>
      <c r="G1382" s="2" t="s">
        <v>184</v>
      </c>
      <c r="H1382" s="3" t="s">
        <v>183</v>
      </c>
      <c r="I1382" s="2" t="s">
        <v>17</v>
      </c>
      <c r="J1382" s="2" t="s">
        <v>12</v>
      </c>
      <c r="K1382" s="8" t="s">
        <v>183</v>
      </c>
      <c r="L1382" s="2"/>
      <c r="M1382" s="2" t="s">
        <v>60</v>
      </c>
      <c r="N1382" t="s">
        <v>186</v>
      </c>
      <c r="O1382" s="2" t="s">
        <v>188</v>
      </c>
      <c r="P1382" s="128">
        <v>-0.9133696817186262</v>
      </c>
      <c r="Q1382" s="128" t="s">
        <v>203</v>
      </c>
      <c r="R1382" s="7" t="s">
        <v>184</v>
      </c>
      <c r="S1382" s="2" t="s">
        <v>184</v>
      </c>
      <c r="T1382" s="2" t="s">
        <v>184</v>
      </c>
      <c r="U1382">
        <v>19</v>
      </c>
      <c r="V1382">
        <v>0</v>
      </c>
      <c r="W1382">
        <v>8</v>
      </c>
      <c r="X1382" t="s">
        <v>184</v>
      </c>
      <c r="Y1382" s="2" t="s">
        <v>184</v>
      </c>
      <c r="Z1382" s="2" t="s">
        <v>184</v>
      </c>
      <c r="AA1382" s="2" t="s">
        <v>184</v>
      </c>
      <c r="AB1382">
        <v>6</v>
      </c>
      <c r="AC1382">
        <v>0</v>
      </c>
      <c r="AD1382">
        <v>0</v>
      </c>
      <c r="AE1382" s="2" t="s">
        <v>184</v>
      </c>
      <c r="AF1382" s="2" t="s">
        <v>184</v>
      </c>
      <c r="AG1382" s="2" t="s">
        <v>183</v>
      </c>
      <c r="AH1382" t="s">
        <v>89</v>
      </c>
      <c r="AI1382" s="8" t="s">
        <v>183</v>
      </c>
      <c r="AJ1382" s="1" t="s">
        <v>184</v>
      </c>
    </row>
    <row r="1383" spans="1:36" hidden="1" x14ac:dyDescent="0.3">
      <c r="A1383" s="3" t="s">
        <v>7</v>
      </c>
      <c r="B1383">
        <v>145017</v>
      </c>
      <c r="C1383">
        <v>1382</v>
      </c>
      <c r="D1383" t="s">
        <v>181</v>
      </c>
      <c r="E1383" s="2" t="s">
        <v>184</v>
      </c>
      <c r="F1383" s="2" t="s">
        <v>184</v>
      </c>
      <c r="G1383" s="2" t="s">
        <v>184</v>
      </c>
      <c r="H1383" s="3" t="s">
        <v>184</v>
      </c>
      <c r="I1383" s="2" t="s">
        <v>12</v>
      </c>
      <c r="J1383" s="2" t="s">
        <v>15</v>
      </c>
      <c r="K1383" s="8" t="s">
        <v>183</v>
      </c>
      <c r="L1383" s="2"/>
      <c r="M1383" s="2" t="s">
        <v>60</v>
      </c>
      <c r="N1383" t="s">
        <v>186</v>
      </c>
      <c r="O1383" s="3" t="s">
        <v>188</v>
      </c>
      <c r="P1383" s="130">
        <v>-1.5309777895094083</v>
      </c>
      <c r="Q1383" s="130" t="s">
        <v>201</v>
      </c>
      <c r="R1383" s="6" t="s">
        <v>183</v>
      </c>
      <c r="S1383" s="2" t="s">
        <v>184</v>
      </c>
      <c r="T1383" s="2" t="s">
        <v>184</v>
      </c>
      <c r="U1383">
        <v>41</v>
      </c>
      <c r="V1383">
        <v>0</v>
      </c>
      <c r="W1383">
        <v>6</v>
      </c>
      <c r="X1383" t="s">
        <v>184</v>
      </c>
      <c r="Y1383" s="2" t="s">
        <v>184</v>
      </c>
      <c r="Z1383" s="2" t="s">
        <v>184</v>
      </c>
      <c r="AA1383" s="2" t="s">
        <v>183</v>
      </c>
      <c r="AB1383">
        <v>10</v>
      </c>
      <c r="AC1383">
        <v>1</v>
      </c>
      <c r="AD1383">
        <v>0</v>
      </c>
      <c r="AE1383" s="2" t="s">
        <v>184</v>
      </c>
      <c r="AF1383" s="2" t="s">
        <v>184</v>
      </c>
      <c r="AG1383" s="2" t="s">
        <v>184</v>
      </c>
      <c r="AH1383" t="s">
        <v>91</v>
      </c>
      <c r="AI1383" s="8" t="s">
        <v>183</v>
      </c>
      <c r="AJ1383" s="1" t="s">
        <v>184</v>
      </c>
    </row>
    <row r="1384" spans="1:36" x14ac:dyDescent="0.3">
      <c r="A1384" s="3" t="s">
        <v>7</v>
      </c>
      <c r="B1384">
        <v>145027</v>
      </c>
      <c r="C1384">
        <v>1383</v>
      </c>
      <c r="D1384" t="s">
        <v>181</v>
      </c>
      <c r="E1384" s="2" t="s">
        <v>184</v>
      </c>
      <c r="F1384" s="2" t="s">
        <v>184</v>
      </c>
      <c r="G1384" s="2" t="s">
        <v>183</v>
      </c>
      <c r="H1384" s="3" t="s">
        <v>183</v>
      </c>
      <c r="I1384" s="2" t="s">
        <v>14</v>
      </c>
      <c r="J1384" s="2" t="s">
        <v>15</v>
      </c>
      <c r="K1384" s="8" t="s">
        <v>184</v>
      </c>
      <c r="L1384" s="2" t="s">
        <v>60</v>
      </c>
      <c r="M1384" s="2"/>
      <c r="N1384" t="s">
        <v>187</v>
      </c>
      <c r="O1384" s="3" t="s">
        <v>188</v>
      </c>
      <c r="P1384" s="130">
        <v>-0.87092603932775392</v>
      </c>
      <c r="Q1384" s="130" t="s">
        <v>203</v>
      </c>
      <c r="R1384" s="7" t="s">
        <v>183</v>
      </c>
      <c r="S1384" s="2" t="s">
        <v>183</v>
      </c>
      <c r="T1384" s="2" t="s">
        <v>184</v>
      </c>
      <c r="U1384">
        <v>30</v>
      </c>
      <c r="V1384">
        <v>29</v>
      </c>
      <c r="W1384">
        <v>35</v>
      </c>
      <c r="X1384" t="s">
        <v>184</v>
      </c>
      <c r="Y1384" s="2" t="s">
        <v>184</v>
      </c>
      <c r="Z1384" s="2" t="s">
        <v>183</v>
      </c>
      <c r="AA1384" s="2" t="s">
        <v>183</v>
      </c>
      <c r="AB1384">
        <v>19</v>
      </c>
      <c r="AC1384">
        <v>12</v>
      </c>
      <c r="AD1384">
        <v>1</v>
      </c>
      <c r="AE1384" s="2" t="s">
        <v>184</v>
      </c>
      <c r="AF1384" s="2" t="s">
        <v>183</v>
      </c>
      <c r="AG1384" s="2" t="s">
        <v>183</v>
      </c>
      <c r="AH1384" t="s">
        <v>91</v>
      </c>
      <c r="AI1384" s="8" t="s">
        <v>183</v>
      </c>
      <c r="AJ1384" s="1" t="s">
        <v>184</v>
      </c>
    </row>
    <row r="1385" spans="1:36" x14ac:dyDescent="0.3">
      <c r="A1385" s="3" t="s">
        <v>7</v>
      </c>
      <c r="B1385">
        <v>145029</v>
      </c>
      <c r="C1385">
        <v>1384</v>
      </c>
      <c r="D1385" t="s">
        <v>182</v>
      </c>
      <c r="E1385" s="2" t="s">
        <v>184</v>
      </c>
      <c r="F1385" s="2" t="s">
        <v>184</v>
      </c>
      <c r="G1385" s="2" t="s">
        <v>184</v>
      </c>
      <c r="H1385" s="3" t="s">
        <v>183</v>
      </c>
      <c r="I1385" s="2" t="s">
        <v>16</v>
      </c>
      <c r="J1385" s="2" t="s">
        <v>15</v>
      </c>
      <c r="K1385" s="8" t="s">
        <v>183</v>
      </c>
      <c r="L1385" s="2" t="s">
        <v>60</v>
      </c>
      <c r="M1385" s="2"/>
      <c r="N1385" t="s">
        <v>187</v>
      </c>
      <c r="O1385" s="3" t="s">
        <v>188</v>
      </c>
      <c r="P1385" s="130">
        <v>-0.87530492179652752</v>
      </c>
      <c r="Q1385" s="130" t="s">
        <v>203</v>
      </c>
      <c r="R1385" s="7" t="s">
        <v>184</v>
      </c>
      <c r="S1385" s="2" t="s">
        <v>184</v>
      </c>
      <c r="T1385" s="2" t="s">
        <v>184</v>
      </c>
      <c r="U1385">
        <v>38</v>
      </c>
      <c r="V1385">
        <v>15</v>
      </c>
      <c r="W1385">
        <v>33</v>
      </c>
      <c r="X1385" t="s">
        <v>184</v>
      </c>
      <c r="Y1385" s="2" t="s">
        <v>184</v>
      </c>
      <c r="Z1385" s="2" t="s">
        <v>183</v>
      </c>
      <c r="AA1385" s="2" t="s">
        <v>184</v>
      </c>
      <c r="AB1385">
        <v>19</v>
      </c>
      <c r="AC1385">
        <v>7</v>
      </c>
      <c r="AD1385">
        <v>1</v>
      </c>
      <c r="AE1385" s="2" t="s">
        <v>184</v>
      </c>
      <c r="AF1385" s="2" t="s">
        <v>184</v>
      </c>
      <c r="AG1385" s="2" t="s">
        <v>184</v>
      </c>
      <c r="AH1385" t="s">
        <v>90</v>
      </c>
      <c r="AI1385" s="8" t="s">
        <v>183</v>
      </c>
      <c r="AJ1385" s="1" t="s">
        <v>184</v>
      </c>
    </row>
    <row r="1386" spans="1:36" x14ac:dyDescent="0.3">
      <c r="A1386" s="3" t="s">
        <v>7</v>
      </c>
      <c r="B1386">
        <v>145047</v>
      </c>
      <c r="C1386">
        <v>1385</v>
      </c>
      <c r="D1386" t="s">
        <v>181</v>
      </c>
      <c r="E1386" s="2" t="s">
        <v>183</v>
      </c>
      <c r="F1386" s="2" t="s">
        <v>184</v>
      </c>
      <c r="G1386" s="2" t="s">
        <v>184</v>
      </c>
      <c r="H1386" s="3" t="s">
        <v>183</v>
      </c>
      <c r="I1386" s="2" t="s">
        <v>14</v>
      </c>
      <c r="J1386" s="2" t="s">
        <v>12</v>
      </c>
      <c r="K1386" s="8" t="s">
        <v>183</v>
      </c>
      <c r="L1386" s="2"/>
      <c r="M1386" s="2" t="s">
        <v>60</v>
      </c>
      <c r="N1386" t="s">
        <v>186</v>
      </c>
      <c r="O1386" s="2" t="s">
        <v>188</v>
      </c>
      <c r="P1386" s="128">
        <v>9.2506938020351523E-2</v>
      </c>
      <c r="Q1386" s="128" t="s">
        <v>203</v>
      </c>
      <c r="R1386" s="7" t="s">
        <v>184</v>
      </c>
      <c r="S1386" s="2" t="s">
        <v>184</v>
      </c>
      <c r="T1386" s="2" t="s">
        <v>183</v>
      </c>
      <c r="U1386">
        <v>31</v>
      </c>
      <c r="V1386">
        <v>0</v>
      </c>
      <c r="W1386">
        <v>3</v>
      </c>
      <c r="X1386" t="s">
        <v>184</v>
      </c>
      <c r="Y1386" s="2" t="s">
        <v>184</v>
      </c>
      <c r="Z1386" s="2" t="s">
        <v>183</v>
      </c>
      <c r="AA1386" s="2" t="s">
        <v>184</v>
      </c>
      <c r="AB1386">
        <v>1</v>
      </c>
      <c r="AC1386">
        <v>0</v>
      </c>
      <c r="AD1386">
        <v>0</v>
      </c>
      <c r="AE1386" s="2" t="s">
        <v>184</v>
      </c>
      <c r="AF1386" s="2" t="s">
        <v>184</v>
      </c>
      <c r="AG1386" s="2" t="s">
        <v>184</v>
      </c>
      <c r="AH1386" t="s">
        <v>89</v>
      </c>
      <c r="AI1386" s="8" t="s">
        <v>183</v>
      </c>
      <c r="AJ1386" s="1" t="s">
        <v>184</v>
      </c>
    </row>
    <row r="1387" spans="1:36" x14ac:dyDescent="0.3">
      <c r="A1387" s="3" t="s">
        <v>7</v>
      </c>
      <c r="B1387">
        <v>145098</v>
      </c>
      <c r="C1387">
        <v>1386</v>
      </c>
      <c r="D1387" t="s">
        <v>181</v>
      </c>
      <c r="E1387" s="2" t="s">
        <v>184</v>
      </c>
      <c r="F1387" s="2" t="s">
        <v>184</v>
      </c>
      <c r="G1387" s="2" t="s">
        <v>184</v>
      </c>
      <c r="H1387" s="2" t="s">
        <v>183</v>
      </c>
      <c r="I1387" s="2" t="s">
        <v>17</v>
      </c>
      <c r="J1387" s="2" t="s">
        <v>13</v>
      </c>
      <c r="K1387" s="8" t="s">
        <v>183</v>
      </c>
      <c r="L1387" s="2" t="s">
        <v>61</v>
      </c>
      <c r="M1387" s="2"/>
      <c r="N1387" t="s">
        <v>186</v>
      </c>
      <c r="O1387" s="2" t="s">
        <v>189</v>
      </c>
      <c r="P1387" s="128">
        <v>-0.53132897038812932</v>
      </c>
      <c r="Q1387" s="128" t="s">
        <v>203</v>
      </c>
      <c r="R1387" s="7" t="s">
        <v>185</v>
      </c>
      <c r="S1387" s="2" t="s">
        <v>184</v>
      </c>
      <c r="T1387" s="2" t="s">
        <v>184</v>
      </c>
      <c r="U1387">
        <v>50</v>
      </c>
      <c r="V1387">
        <v>0</v>
      </c>
      <c r="W1387">
        <v>27</v>
      </c>
      <c r="X1387" t="s">
        <v>184</v>
      </c>
      <c r="Y1387" s="2" t="s">
        <v>184</v>
      </c>
      <c r="Z1387" s="2" t="s">
        <v>184</v>
      </c>
      <c r="AA1387" s="2" t="s">
        <v>184</v>
      </c>
      <c r="AB1387">
        <v>13</v>
      </c>
      <c r="AC1387">
        <v>2</v>
      </c>
      <c r="AD1387">
        <v>0</v>
      </c>
      <c r="AE1387" s="2" t="s">
        <v>184</v>
      </c>
      <c r="AF1387" s="2" t="s">
        <v>184</v>
      </c>
      <c r="AG1387" s="2" t="s">
        <v>183</v>
      </c>
      <c r="AH1387" t="s">
        <v>89</v>
      </c>
      <c r="AI1387" s="8" t="s">
        <v>183</v>
      </c>
      <c r="AJ1387" s="1" t="s">
        <v>184</v>
      </c>
    </row>
    <row r="1388" spans="1:36" x14ac:dyDescent="0.3">
      <c r="A1388" s="3" t="s">
        <v>7</v>
      </c>
      <c r="B1388">
        <v>145105</v>
      </c>
      <c r="C1388">
        <v>1387</v>
      </c>
      <c r="D1388" t="s">
        <v>181</v>
      </c>
      <c r="E1388" s="2" t="s">
        <v>184</v>
      </c>
      <c r="F1388" s="2" t="s">
        <v>184</v>
      </c>
      <c r="G1388" s="2" t="s">
        <v>183</v>
      </c>
      <c r="H1388" s="3" t="s">
        <v>183</v>
      </c>
      <c r="I1388" s="2" t="s">
        <v>15</v>
      </c>
      <c r="J1388" s="2" t="s">
        <v>16</v>
      </c>
      <c r="K1388" s="8" t="s">
        <v>183</v>
      </c>
      <c r="L1388" s="2"/>
      <c r="M1388" s="2" t="s">
        <v>60</v>
      </c>
      <c r="N1388" t="s">
        <v>187</v>
      </c>
      <c r="O1388" s="2" t="s">
        <v>188</v>
      </c>
      <c r="P1388" s="128">
        <v>5.3347559349159773E-2</v>
      </c>
      <c r="Q1388" s="128" t="s">
        <v>203</v>
      </c>
      <c r="R1388" s="6" t="s">
        <v>183</v>
      </c>
      <c r="S1388" s="2" t="s">
        <v>183</v>
      </c>
      <c r="T1388" s="2" t="s">
        <v>183</v>
      </c>
      <c r="U1388">
        <v>26</v>
      </c>
      <c r="V1388">
        <v>12</v>
      </c>
      <c r="W1388">
        <v>27</v>
      </c>
      <c r="X1388" t="s">
        <v>183</v>
      </c>
      <c r="Y1388" s="2" t="s">
        <v>183</v>
      </c>
      <c r="Z1388" s="2" t="s">
        <v>184</v>
      </c>
      <c r="AA1388" s="2" t="s">
        <v>183</v>
      </c>
      <c r="AB1388">
        <v>13</v>
      </c>
      <c r="AC1388">
        <v>4</v>
      </c>
      <c r="AD1388">
        <v>6</v>
      </c>
      <c r="AE1388" s="2" t="s">
        <v>183</v>
      </c>
      <c r="AF1388" s="2" t="s">
        <v>183</v>
      </c>
      <c r="AG1388" s="2" t="s">
        <v>183</v>
      </c>
      <c r="AH1388" t="s">
        <v>91</v>
      </c>
      <c r="AI1388" s="8" t="s">
        <v>183</v>
      </c>
      <c r="AJ1388" s="1" t="s">
        <v>184</v>
      </c>
    </row>
    <row r="1389" spans="1:36" x14ac:dyDescent="0.3">
      <c r="A1389" s="2" t="s">
        <v>8</v>
      </c>
      <c r="B1389">
        <v>145123</v>
      </c>
      <c r="C1389">
        <v>1388</v>
      </c>
      <c r="D1389" t="s">
        <v>182</v>
      </c>
      <c r="E1389" s="2" t="s">
        <v>183</v>
      </c>
      <c r="F1389" s="2" t="s">
        <v>184</v>
      </c>
      <c r="G1389" s="2" t="s">
        <v>184</v>
      </c>
      <c r="H1389" s="3" t="s">
        <v>183</v>
      </c>
      <c r="I1389" s="2" t="s">
        <v>13</v>
      </c>
      <c r="J1389" s="2" t="s">
        <v>13</v>
      </c>
      <c r="K1389" s="8" t="s">
        <v>183</v>
      </c>
      <c r="L1389" s="2"/>
      <c r="M1389" s="2" t="s">
        <v>60</v>
      </c>
      <c r="N1389" t="s">
        <v>187</v>
      </c>
      <c r="O1389" s="3" t="s">
        <v>189</v>
      </c>
      <c r="P1389" s="130">
        <v>-0.99725057085605107</v>
      </c>
      <c r="Q1389" s="130" t="s">
        <v>203</v>
      </c>
      <c r="R1389" s="6" t="s">
        <v>183</v>
      </c>
      <c r="S1389" s="2" t="s">
        <v>183</v>
      </c>
      <c r="T1389" s="2" t="s">
        <v>184</v>
      </c>
      <c r="U1389">
        <v>4</v>
      </c>
      <c r="V1389">
        <v>12</v>
      </c>
      <c r="W1389">
        <v>0</v>
      </c>
      <c r="X1389" t="s">
        <v>184</v>
      </c>
      <c r="Y1389" s="2" t="s">
        <v>184</v>
      </c>
      <c r="Z1389" s="2" t="s">
        <v>184</v>
      </c>
      <c r="AA1389" s="2" t="s">
        <v>183</v>
      </c>
      <c r="AB1389">
        <v>1</v>
      </c>
      <c r="AC1389">
        <v>0</v>
      </c>
      <c r="AD1389">
        <v>0</v>
      </c>
      <c r="AE1389" s="2" t="s">
        <v>184</v>
      </c>
      <c r="AF1389" s="2" t="s">
        <v>184</v>
      </c>
      <c r="AG1389" s="2" t="s">
        <v>184</v>
      </c>
      <c r="AH1389" t="s">
        <v>91</v>
      </c>
      <c r="AI1389" s="8" t="s">
        <v>183</v>
      </c>
      <c r="AJ1389" s="1" t="s">
        <v>184</v>
      </c>
    </row>
    <row r="1390" spans="1:36" x14ac:dyDescent="0.3">
      <c r="A1390" s="3" t="s">
        <v>7</v>
      </c>
      <c r="B1390">
        <v>145143</v>
      </c>
      <c r="C1390">
        <v>1389</v>
      </c>
      <c r="D1390" t="s">
        <v>182</v>
      </c>
      <c r="E1390" s="2" t="s">
        <v>184</v>
      </c>
      <c r="F1390" s="2" t="s">
        <v>184</v>
      </c>
      <c r="G1390" s="2" t="s">
        <v>184</v>
      </c>
      <c r="H1390" s="3" t="s">
        <v>183</v>
      </c>
      <c r="I1390" s="2" t="s">
        <v>13</v>
      </c>
      <c r="J1390" s="2" t="s">
        <v>17</v>
      </c>
      <c r="K1390" s="8" t="s">
        <v>183</v>
      </c>
      <c r="L1390" s="2" t="s">
        <v>162</v>
      </c>
      <c r="M1390" s="2" t="s">
        <v>61</v>
      </c>
      <c r="N1390" t="s">
        <v>187</v>
      </c>
      <c r="O1390" s="2" t="s">
        <v>188</v>
      </c>
      <c r="P1390" s="128">
        <v>-3.0525677927586727</v>
      </c>
      <c r="Q1390" s="128" t="s">
        <v>203</v>
      </c>
      <c r="R1390" s="7" t="s">
        <v>185</v>
      </c>
      <c r="S1390" s="2" t="s">
        <v>184</v>
      </c>
      <c r="T1390" s="2" t="s">
        <v>184</v>
      </c>
      <c r="U1390">
        <v>12</v>
      </c>
      <c r="V1390">
        <v>0</v>
      </c>
      <c r="W1390">
        <v>2</v>
      </c>
      <c r="X1390" t="s">
        <v>184</v>
      </c>
      <c r="Y1390" s="2" t="s">
        <v>184</v>
      </c>
      <c r="Z1390" s="2" t="s">
        <v>184</v>
      </c>
      <c r="AA1390" s="2" t="s">
        <v>184</v>
      </c>
      <c r="AB1390">
        <v>4</v>
      </c>
      <c r="AC1390">
        <v>2</v>
      </c>
      <c r="AD1390">
        <v>0</v>
      </c>
      <c r="AE1390" s="2" t="s">
        <v>184</v>
      </c>
      <c r="AF1390" s="2" t="s">
        <v>185</v>
      </c>
      <c r="AG1390" s="2" t="s">
        <v>185</v>
      </c>
      <c r="AH1390" t="s">
        <v>89</v>
      </c>
      <c r="AI1390" s="8" t="s">
        <v>184</v>
      </c>
      <c r="AJ1390" s="1" t="s">
        <v>184</v>
      </c>
    </row>
    <row r="1391" spans="1:36" x14ac:dyDescent="0.3">
      <c r="A1391" s="3" t="s">
        <v>7</v>
      </c>
      <c r="B1391">
        <v>145183</v>
      </c>
      <c r="C1391">
        <v>1390</v>
      </c>
      <c r="D1391" t="s">
        <v>181</v>
      </c>
      <c r="E1391" s="2" t="s">
        <v>184</v>
      </c>
      <c r="F1391" s="2" t="s">
        <v>184</v>
      </c>
      <c r="G1391" s="2" t="s">
        <v>184</v>
      </c>
      <c r="H1391" s="2" t="s">
        <v>183</v>
      </c>
      <c r="I1391" s="2" t="s">
        <v>12</v>
      </c>
      <c r="J1391" s="2" t="s">
        <v>17</v>
      </c>
      <c r="K1391" s="8" t="s">
        <v>184</v>
      </c>
      <c r="L1391" s="2"/>
      <c r="M1391" s="2" t="s">
        <v>60</v>
      </c>
      <c r="N1391" t="s">
        <v>186</v>
      </c>
      <c r="O1391" s="2" t="s">
        <v>188</v>
      </c>
      <c r="P1391" s="128">
        <v>-1.4911619334841248</v>
      </c>
      <c r="Q1391" s="128" t="s">
        <v>203</v>
      </c>
      <c r="R1391" s="6" t="s">
        <v>183</v>
      </c>
      <c r="S1391" s="2" t="s">
        <v>184</v>
      </c>
      <c r="T1391" s="2" t="s">
        <v>184</v>
      </c>
      <c r="U1391">
        <v>38</v>
      </c>
      <c r="V1391">
        <v>9</v>
      </c>
      <c r="W1391">
        <v>4</v>
      </c>
      <c r="X1391" t="s">
        <v>184</v>
      </c>
      <c r="Y1391" s="2" t="s">
        <v>184</v>
      </c>
      <c r="Z1391" s="2" t="s">
        <v>184</v>
      </c>
      <c r="AA1391" s="2" t="s">
        <v>184</v>
      </c>
      <c r="AB1391">
        <v>3</v>
      </c>
      <c r="AC1391">
        <v>2</v>
      </c>
      <c r="AD1391">
        <v>0</v>
      </c>
      <c r="AE1391" s="2" t="s">
        <v>184</v>
      </c>
      <c r="AF1391" s="2" t="s">
        <v>184</v>
      </c>
      <c r="AG1391" s="2" t="s">
        <v>183</v>
      </c>
      <c r="AH1391" t="s">
        <v>88</v>
      </c>
      <c r="AI1391" s="8" t="s">
        <v>183</v>
      </c>
      <c r="AJ1391" s="1" t="s">
        <v>184</v>
      </c>
    </row>
    <row r="1392" spans="1:36" x14ac:dyDescent="0.3">
      <c r="A1392" s="3" t="s">
        <v>7</v>
      </c>
      <c r="B1392">
        <v>145205</v>
      </c>
      <c r="C1392">
        <v>1391</v>
      </c>
      <c r="D1392" t="s">
        <v>181</v>
      </c>
      <c r="E1392" s="2" t="s">
        <v>184</v>
      </c>
      <c r="F1392" s="2" t="s">
        <v>184</v>
      </c>
      <c r="G1392" s="2" t="s">
        <v>184</v>
      </c>
      <c r="H1392" s="2" t="s">
        <v>183</v>
      </c>
      <c r="I1392" s="2" t="s">
        <v>16</v>
      </c>
      <c r="J1392" s="2" t="s">
        <v>17</v>
      </c>
      <c r="K1392" s="8" t="s">
        <v>183</v>
      </c>
      <c r="L1392" s="2"/>
      <c r="M1392" s="2" t="s">
        <v>61</v>
      </c>
      <c r="N1392" t="s">
        <v>187</v>
      </c>
      <c r="O1392" s="2" t="s">
        <v>188</v>
      </c>
      <c r="P1392" s="128">
        <v>-0.40211108318673033</v>
      </c>
      <c r="Q1392" s="128" t="s">
        <v>203</v>
      </c>
      <c r="R1392" s="6" t="s">
        <v>183</v>
      </c>
      <c r="S1392" s="2" t="s">
        <v>183</v>
      </c>
      <c r="T1392" s="2" t="s">
        <v>183</v>
      </c>
      <c r="U1392">
        <v>17</v>
      </c>
      <c r="V1392">
        <v>0</v>
      </c>
      <c r="W1392">
        <v>4</v>
      </c>
      <c r="X1392" t="s">
        <v>183</v>
      </c>
      <c r="Y1392" s="2" t="s">
        <v>184</v>
      </c>
      <c r="Z1392" s="2" t="s">
        <v>183</v>
      </c>
      <c r="AA1392" s="2" t="s">
        <v>183</v>
      </c>
      <c r="AB1392">
        <v>5</v>
      </c>
      <c r="AC1392">
        <v>2</v>
      </c>
      <c r="AD1392">
        <v>3</v>
      </c>
      <c r="AE1392" s="2" t="s">
        <v>183</v>
      </c>
      <c r="AF1392" s="2" t="s">
        <v>185</v>
      </c>
      <c r="AG1392" s="2" t="s">
        <v>185</v>
      </c>
      <c r="AH1392" t="s">
        <v>90</v>
      </c>
      <c r="AI1392" t="s">
        <v>184</v>
      </c>
      <c r="AJ1392" s="1" t="s">
        <v>184</v>
      </c>
    </row>
    <row r="1393" spans="1:36" x14ac:dyDescent="0.3">
      <c r="A1393" s="3" t="s">
        <v>7</v>
      </c>
      <c r="B1393">
        <v>145238</v>
      </c>
      <c r="C1393">
        <v>1392</v>
      </c>
      <c r="D1393" t="s">
        <v>181</v>
      </c>
      <c r="E1393" s="2" t="s">
        <v>184</v>
      </c>
      <c r="F1393" s="2" t="s">
        <v>184</v>
      </c>
      <c r="G1393" s="2" t="s">
        <v>184</v>
      </c>
      <c r="H1393" s="3" t="s">
        <v>183</v>
      </c>
      <c r="I1393" s="2" t="s">
        <v>16</v>
      </c>
      <c r="J1393" s="2" t="s">
        <v>15</v>
      </c>
      <c r="K1393" s="8" t="s">
        <v>183</v>
      </c>
      <c r="L1393" s="2" t="s">
        <v>162</v>
      </c>
      <c r="M1393" s="2" t="s">
        <v>60</v>
      </c>
      <c r="N1393" t="s">
        <v>186</v>
      </c>
      <c r="O1393" s="2" t="s">
        <v>188</v>
      </c>
      <c r="P1393" s="128">
        <v>-4.8859469498547545</v>
      </c>
      <c r="Q1393" s="128" t="s">
        <v>203</v>
      </c>
      <c r="R1393" s="6" t="s">
        <v>183</v>
      </c>
      <c r="S1393" s="2" t="s">
        <v>184</v>
      </c>
      <c r="T1393" s="2" t="s">
        <v>183</v>
      </c>
      <c r="U1393">
        <v>1</v>
      </c>
      <c r="V1393">
        <v>0</v>
      </c>
      <c r="W1393">
        <v>13</v>
      </c>
      <c r="X1393" t="s">
        <v>183</v>
      </c>
      <c r="Y1393" s="2" t="s">
        <v>184</v>
      </c>
      <c r="Z1393" s="2" t="s">
        <v>183</v>
      </c>
      <c r="AA1393" s="2" t="s">
        <v>184</v>
      </c>
      <c r="AB1393">
        <v>12</v>
      </c>
      <c r="AC1393">
        <v>4</v>
      </c>
      <c r="AD1393">
        <v>7</v>
      </c>
      <c r="AE1393" s="2" t="s">
        <v>184</v>
      </c>
      <c r="AF1393" s="2" t="s">
        <v>184</v>
      </c>
      <c r="AG1393" s="2" t="s">
        <v>185</v>
      </c>
      <c r="AH1393" t="s">
        <v>90</v>
      </c>
      <c r="AI1393" t="s">
        <v>183</v>
      </c>
      <c r="AJ1393" s="1" t="s">
        <v>184</v>
      </c>
    </row>
    <row r="1394" spans="1:36" x14ac:dyDescent="0.3">
      <c r="A1394" s="3" t="s">
        <v>7</v>
      </c>
      <c r="B1394">
        <v>145248</v>
      </c>
      <c r="C1394">
        <v>1393</v>
      </c>
      <c r="D1394" t="s">
        <v>181</v>
      </c>
      <c r="E1394" s="2" t="s">
        <v>184</v>
      </c>
      <c r="F1394" s="2" t="s">
        <v>184</v>
      </c>
      <c r="G1394" s="2" t="s">
        <v>184</v>
      </c>
      <c r="H1394" s="3" t="s">
        <v>183</v>
      </c>
      <c r="I1394" s="2" t="s">
        <v>16</v>
      </c>
      <c r="J1394" s="2" t="s">
        <v>13</v>
      </c>
      <c r="K1394" s="8" t="s">
        <v>183</v>
      </c>
      <c r="L1394" s="2"/>
      <c r="M1394" s="2" t="s">
        <v>61</v>
      </c>
      <c r="N1394" t="s">
        <v>186</v>
      </c>
      <c r="O1394" s="2" t="s">
        <v>188</v>
      </c>
      <c r="P1394" s="128">
        <v>-0.65466448445171854</v>
      </c>
      <c r="Q1394" s="128" t="s">
        <v>203</v>
      </c>
      <c r="R1394" s="6" t="s">
        <v>183</v>
      </c>
      <c r="S1394" s="2" t="s">
        <v>184</v>
      </c>
      <c r="T1394" s="2" t="s">
        <v>183</v>
      </c>
      <c r="U1394">
        <v>30</v>
      </c>
      <c r="V1394">
        <v>0</v>
      </c>
      <c r="W1394">
        <v>10</v>
      </c>
      <c r="X1394" t="s">
        <v>183</v>
      </c>
      <c r="Y1394" s="2" t="s">
        <v>184</v>
      </c>
      <c r="Z1394" s="2" t="s">
        <v>183</v>
      </c>
      <c r="AA1394" s="2" t="s">
        <v>184</v>
      </c>
      <c r="AB1394">
        <v>1</v>
      </c>
      <c r="AC1394">
        <v>0</v>
      </c>
      <c r="AD1394">
        <v>0</v>
      </c>
      <c r="AE1394" s="2" t="s">
        <v>184</v>
      </c>
      <c r="AF1394" s="2" t="s">
        <v>184</v>
      </c>
      <c r="AG1394" s="2" t="s">
        <v>185</v>
      </c>
      <c r="AH1394" t="s">
        <v>89</v>
      </c>
      <c r="AI1394" s="8" t="s">
        <v>183</v>
      </c>
      <c r="AJ1394" s="1" t="s">
        <v>184</v>
      </c>
    </row>
    <row r="1395" spans="1:36" x14ac:dyDescent="0.3">
      <c r="A1395" s="3" t="s">
        <v>7</v>
      </c>
      <c r="B1395">
        <v>145268</v>
      </c>
      <c r="C1395">
        <v>1394</v>
      </c>
      <c r="D1395" t="s">
        <v>182</v>
      </c>
      <c r="E1395" s="2" t="s">
        <v>183</v>
      </c>
      <c r="F1395" s="2" t="s">
        <v>184</v>
      </c>
      <c r="G1395" s="2" t="s">
        <v>184</v>
      </c>
      <c r="H1395" s="3" t="s">
        <v>185</v>
      </c>
      <c r="I1395" s="2" t="s">
        <v>17</v>
      </c>
      <c r="J1395" s="2" t="s">
        <v>16</v>
      </c>
      <c r="K1395" s="8" t="s">
        <v>183</v>
      </c>
      <c r="L1395" s="2"/>
      <c r="M1395" s="2" t="s">
        <v>60</v>
      </c>
      <c r="N1395" t="s">
        <v>186</v>
      </c>
      <c r="O1395" s="2" t="s">
        <v>189</v>
      </c>
      <c r="P1395" s="128">
        <v>6.4017071218991722E-2</v>
      </c>
      <c r="Q1395" s="128" t="s">
        <v>203</v>
      </c>
      <c r="R1395" s="7" t="s">
        <v>185</v>
      </c>
      <c r="S1395" s="2" t="s">
        <v>184</v>
      </c>
      <c r="T1395" s="2" t="s">
        <v>183</v>
      </c>
      <c r="U1395">
        <v>20</v>
      </c>
      <c r="V1395">
        <v>49</v>
      </c>
      <c r="W1395">
        <v>18</v>
      </c>
      <c r="X1395" t="s">
        <v>183</v>
      </c>
      <c r="Y1395" s="2" t="s">
        <v>184</v>
      </c>
      <c r="Z1395" s="2" t="s">
        <v>184</v>
      </c>
      <c r="AA1395" s="2" t="s">
        <v>184</v>
      </c>
      <c r="AB1395">
        <v>6</v>
      </c>
      <c r="AC1395">
        <v>1</v>
      </c>
      <c r="AD1395">
        <v>0</v>
      </c>
      <c r="AE1395" s="2" t="s">
        <v>184</v>
      </c>
      <c r="AF1395" s="2" t="s">
        <v>184</v>
      </c>
      <c r="AG1395" s="2" t="s">
        <v>183</v>
      </c>
      <c r="AH1395" t="s">
        <v>89</v>
      </c>
      <c r="AI1395" s="8" t="s">
        <v>183</v>
      </c>
      <c r="AJ1395" s="1" t="s">
        <v>184</v>
      </c>
    </row>
    <row r="1396" spans="1:36" x14ac:dyDescent="0.3">
      <c r="A1396" s="3" t="s">
        <v>7</v>
      </c>
      <c r="B1396">
        <v>145273</v>
      </c>
      <c r="C1396">
        <v>1395</v>
      </c>
      <c r="D1396" t="s">
        <v>182</v>
      </c>
      <c r="E1396" s="2" t="s">
        <v>184</v>
      </c>
      <c r="F1396" s="2" t="s">
        <v>184</v>
      </c>
      <c r="G1396" s="2" t="s">
        <v>183</v>
      </c>
      <c r="H1396" s="3" t="s">
        <v>185</v>
      </c>
      <c r="I1396" s="2" t="s">
        <v>13</v>
      </c>
      <c r="J1396" s="2" t="s">
        <v>16</v>
      </c>
      <c r="K1396" s="8" t="s">
        <v>184</v>
      </c>
      <c r="L1396" s="2"/>
      <c r="M1396" s="2" t="s">
        <v>60</v>
      </c>
      <c r="N1396" t="s">
        <v>187</v>
      </c>
      <c r="O1396" s="2" t="s">
        <v>188</v>
      </c>
      <c r="P1396" s="128">
        <v>-1.7819757534446661</v>
      </c>
      <c r="Q1396" s="128" t="s">
        <v>203</v>
      </c>
      <c r="R1396" s="7" t="s">
        <v>183</v>
      </c>
      <c r="S1396" s="2" t="s">
        <v>184</v>
      </c>
      <c r="T1396" s="2" t="s">
        <v>184</v>
      </c>
      <c r="U1396">
        <v>7</v>
      </c>
      <c r="V1396">
        <v>0</v>
      </c>
      <c r="W1396">
        <v>17</v>
      </c>
      <c r="X1396" t="s">
        <v>183</v>
      </c>
      <c r="Y1396" s="2" t="s">
        <v>183</v>
      </c>
      <c r="Z1396" s="2" t="s">
        <v>184</v>
      </c>
      <c r="AA1396" s="2" t="s">
        <v>184</v>
      </c>
      <c r="AB1396">
        <v>10</v>
      </c>
      <c r="AC1396">
        <v>7</v>
      </c>
      <c r="AD1396">
        <v>8</v>
      </c>
      <c r="AE1396" s="2" t="s">
        <v>184</v>
      </c>
      <c r="AF1396" s="2" t="s">
        <v>185</v>
      </c>
      <c r="AG1396" s="2" t="s">
        <v>185</v>
      </c>
      <c r="AH1396" t="s">
        <v>89</v>
      </c>
      <c r="AI1396" t="s">
        <v>184</v>
      </c>
      <c r="AJ1396" s="1" t="s">
        <v>184</v>
      </c>
    </row>
    <row r="1397" spans="1:36" x14ac:dyDescent="0.3">
      <c r="A1397" s="3" t="s">
        <v>7</v>
      </c>
      <c r="B1397">
        <v>145294</v>
      </c>
      <c r="C1397">
        <v>1396</v>
      </c>
      <c r="D1397" t="s">
        <v>182</v>
      </c>
      <c r="E1397" s="2" t="s">
        <v>184</v>
      </c>
      <c r="F1397" s="2" t="s">
        <v>184</v>
      </c>
      <c r="G1397" s="2" t="s">
        <v>184</v>
      </c>
      <c r="H1397" s="2" t="s">
        <v>183</v>
      </c>
      <c r="I1397" s="2" t="s">
        <v>14</v>
      </c>
      <c r="J1397" s="2" t="s">
        <v>13</v>
      </c>
      <c r="K1397" s="8" t="s">
        <v>183</v>
      </c>
      <c r="L1397" s="2"/>
      <c r="M1397" s="2" t="s">
        <v>60</v>
      </c>
      <c r="N1397" t="s">
        <v>187</v>
      </c>
      <c r="O1397" s="2" t="s">
        <v>188</v>
      </c>
      <c r="P1397" s="128">
        <v>-1.7572306648063654</v>
      </c>
      <c r="Q1397" s="128" t="s">
        <v>203</v>
      </c>
      <c r="R1397" s="6" t="s">
        <v>183</v>
      </c>
      <c r="S1397" s="2" t="s">
        <v>184</v>
      </c>
      <c r="T1397" s="2" t="s">
        <v>184</v>
      </c>
      <c r="U1397">
        <v>28</v>
      </c>
      <c r="V1397">
        <v>7</v>
      </c>
      <c r="W1397">
        <v>70</v>
      </c>
      <c r="X1397" t="s">
        <v>183</v>
      </c>
      <c r="Y1397" s="2" t="s">
        <v>184</v>
      </c>
      <c r="Z1397" s="2" t="s">
        <v>184</v>
      </c>
      <c r="AA1397" s="2" t="s">
        <v>184</v>
      </c>
      <c r="AB1397">
        <v>25</v>
      </c>
      <c r="AC1397">
        <v>2</v>
      </c>
      <c r="AD1397">
        <v>2</v>
      </c>
      <c r="AE1397" s="2" t="s">
        <v>184</v>
      </c>
      <c r="AF1397" s="2" t="s">
        <v>184</v>
      </c>
      <c r="AG1397" s="2" t="s">
        <v>184</v>
      </c>
      <c r="AH1397" t="s">
        <v>91</v>
      </c>
      <c r="AI1397" s="8" t="s">
        <v>183</v>
      </c>
      <c r="AJ1397" s="1" t="s">
        <v>184</v>
      </c>
    </row>
    <row r="1398" spans="1:36" x14ac:dyDescent="0.3">
      <c r="A1398" s="2" t="s">
        <v>8</v>
      </c>
      <c r="B1398">
        <v>145319</v>
      </c>
      <c r="C1398">
        <v>1397</v>
      </c>
      <c r="D1398" t="s">
        <v>181</v>
      </c>
      <c r="E1398" s="2" t="s">
        <v>184</v>
      </c>
      <c r="F1398" s="2" t="s">
        <v>184</v>
      </c>
      <c r="G1398" s="2" t="s">
        <v>184</v>
      </c>
      <c r="H1398" s="2" t="s">
        <v>183</v>
      </c>
      <c r="I1398" s="2" t="s">
        <v>16</v>
      </c>
      <c r="J1398" s="2" t="s">
        <v>13</v>
      </c>
      <c r="K1398" s="8" t="s">
        <v>183</v>
      </c>
      <c r="L1398" s="2" t="s">
        <v>61</v>
      </c>
      <c r="M1398" s="2"/>
      <c r="N1398" t="s">
        <v>186</v>
      </c>
      <c r="O1398" s="3" t="s">
        <v>188</v>
      </c>
      <c r="P1398" s="130">
        <v>0.58324496288441152</v>
      </c>
      <c r="Q1398" s="130" t="s">
        <v>203</v>
      </c>
      <c r="R1398" s="6" t="s">
        <v>183</v>
      </c>
      <c r="S1398" s="2" t="s">
        <v>184</v>
      </c>
      <c r="T1398" s="2" t="s">
        <v>184</v>
      </c>
      <c r="U1398">
        <v>20</v>
      </c>
      <c r="V1398">
        <v>13</v>
      </c>
      <c r="W1398">
        <v>0</v>
      </c>
      <c r="X1398" t="s">
        <v>184</v>
      </c>
      <c r="Y1398" s="2" t="s">
        <v>184</v>
      </c>
      <c r="Z1398" s="2" t="s">
        <v>183</v>
      </c>
      <c r="AA1398" s="2" t="s">
        <v>184</v>
      </c>
      <c r="AB1398">
        <v>2</v>
      </c>
      <c r="AC1398">
        <v>0</v>
      </c>
      <c r="AD1398">
        <v>0</v>
      </c>
      <c r="AE1398" s="2" t="s">
        <v>184</v>
      </c>
      <c r="AF1398" s="2" t="s">
        <v>184</v>
      </c>
      <c r="AG1398" s="2" t="s">
        <v>184</v>
      </c>
      <c r="AH1398" t="s">
        <v>90</v>
      </c>
      <c r="AI1398" s="8" t="s">
        <v>183</v>
      </c>
      <c r="AJ1398" s="1" t="s">
        <v>184</v>
      </c>
    </row>
    <row r="1399" spans="1:36" x14ac:dyDescent="0.3">
      <c r="A1399" s="2" t="s">
        <v>8</v>
      </c>
      <c r="B1399">
        <v>145320</v>
      </c>
      <c r="C1399">
        <v>1398</v>
      </c>
      <c r="D1399" t="s">
        <v>182</v>
      </c>
      <c r="E1399" s="2" t="s">
        <v>184</v>
      </c>
      <c r="F1399" s="2" t="s">
        <v>184</v>
      </c>
      <c r="G1399" s="2" t="s">
        <v>184</v>
      </c>
      <c r="H1399" s="2" t="s">
        <v>183</v>
      </c>
      <c r="I1399" s="2" t="s">
        <v>15</v>
      </c>
      <c r="J1399" s="2" t="s">
        <v>12</v>
      </c>
      <c r="K1399" s="8" t="s">
        <v>183</v>
      </c>
      <c r="L1399" s="2" t="s">
        <v>162</v>
      </c>
      <c r="M1399" s="2" t="s">
        <v>60</v>
      </c>
      <c r="N1399" t="s">
        <v>186</v>
      </c>
      <c r="O1399" s="2" t="s">
        <v>189</v>
      </c>
      <c r="P1399" s="128">
        <v>-2.0866594883600045</v>
      </c>
      <c r="Q1399" s="128" t="s">
        <v>203</v>
      </c>
      <c r="R1399" s="6" t="s">
        <v>183</v>
      </c>
      <c r="S1399" s="2" t="s">
        <v>183</v>
      </c>
      <c r="T1399" s="2" t="s">
        <v>184</v>
      </c>
      <c r="U1399">
        <v>2</v>
      </c>
      <c r="V1399">
        <v>0</v>
      </c>
      <c r="W1399">
        <v>1</v>
      </c>
      <c r="X1399" t="s">
        <v>184</v>
      </c>
      <c r="Y1399" s="2" t="s">
        <v>184</v>
      </c>
      <c r="Z1399" s="2" t="s">
        <v>183</v>
      </c>
      <c r="AA1399" s="2" t="s">
        <v>184</v>
      </c>
      <c r="AB1399">
        <v>0</v>
      </c>
      <c r="AC1399">
        <v>0</v>
      </c>
      <c r="AD1399">
        <v>0</v>
      </c>
      <c r="AE1399" s="2" t="s">
        <v>184</v>
      </c>
      <c r="AF1399" s="2" t="s">
        <v>184</v>
      </c>
      <c r="AG1399" s="2" t="s">
        <v>183</v>
      </c>
      <c r="AH1399" t="s">
        <v>91</v>
      </c>
      <c r="AI1399" s="8" t="s">
        <v>183</v>
      </c>
      <c r="AJ1399" s="1" t="s">
        <v>184</v>
      </c>
    </row>
    <row r="1400" spans="1:36" x14ac:dyDescent="0.3">
      <c r="A1400" s="3" t="s">
        <v>7</v>
      </c>
      <c r="B1400">
        <v>145346</v>
      </c>
      <c r="C1400">
        <v>1399</v>
      </c>
      <c r="D1400" t="s">
        <v>181</v>
      </c>
      <c r="E1400" s="2" t="s">
        <v>184</v>
      </c>
      <c r="F1400" s="2" t="s">
        <v>184</v>
      </c>
      <c r="G1400" s="2" t="s">
        <v>184</v>
      </c>
      <c r="H1400" s="3" t="s">
        <v>183</v>
      </c>
      <c r="I1400" s="2" t="s">
        <v>15</v>
      </c>
      <c r="J1400" s="2" t="s">
        <v>13</v>
      </c>
      <c r="K1400" s="8" t="s">
        <v>183</v>
      </c>
      <c r="L1400" s="2"/>
      <c r="M1400" s="2" t="s">
        <v>60</v>
      </c>
      <c r="N1400" t="s">
        <v>186</v>
      </c>
      <c r="O1400" s="3" t="s">
        <v>188</v>
      </c>
      <c r="P1400" s="130">
        <v>-0.8</v>
      </c>
      <c r="Q1400" s="130" t="s">
        <v>203</v>
      </c>
      <c r="R1400" s="6" t="s">
        <v>184</v>
      </c>
      <c r="S1400" s="2" t="s">
        <v>184</v>
      </c>
      <c r="T1400" s="2" t="s">
        <v>184</v>
      </c>
      <c r="U1400">
        <v>13</v>
      </c>
      <c r="V1400">
        <v>40</v>
      </c>
      <c r="W1400">
        <v>0</v>
      </c>
      <c r="X1400" t="s">
        <v>184</v>
      </c>
      <c r="Y1400" s="2" t="s">
        <v>184</v>
      </c>
      <c r="Z1400" s="2" t="s">
        <v>184</v>
      </c>
      <c r="AA1400" s="2" t="s">
        <v>184</v>
      </c>
      <c r="AB1400">
        <v>4</v>
      </c>
      <c r="AC1400">
        <v>0</v>
      </c>
      <c r="AD1400">
        <v>0</v>
      </c>
      <c r="AE1400" s="2" t="s">
        <v>184</v>
      </c>
      <c r="AF1400" s="2" t="s">
        <v>184</v>
      </c>
      <c r="AG1400" s="2" t="s">
        <v>185</v>
      </c>
      <c r="AH1400" t="s">
        <v>89</v>
      </c>
      <c r="AI1400" s="8" t="s">
        <v>183</v>
      </c>
      <c r="AJ1400" s="1" t="s">
        <v>184</v>
      </c>
    </row>
    <row r="1401" spans="1:36" x14ac:dyDescent="0.3">
      <c r="A1401" s="3" t="s">
        <v>7</v>
      </c>
      <c r="B1401">
        <v>145353</v>
      </c>
      <c r="C1401">
        <v>1400</v>
      </c>
      <c r="D1401" t="s">
        <v>182</v>
      </c>
      <c r="E1401" s="2" t="s">
        <v>184</v>
      </c>
      <c r="F1401" s="2" t="s">
        <v>184</v>
      </c>
      <c r="G1401" s="2" t="s">
        <v>184</v>
      </c>
      <c r="H1401" s="3" t="s">
        <v>183</v>
      </c>
      <c r="I1401" s="2" t="s">
        <v>12</v>
      </c>
      <c r="J1401" s="2" t="s">
        <v>16</v>
      </c>
      <c r="K1401" s="8" t="s">
        <v>183</v>
      </c>
      <c r="L1401" s="2"/>
      <c r="M1401" s="2" t="s">
        <v>60</v>
      </c>
      <c r="N1401" t="s">
        <v>187</v>
      </c>
      <c r="O1401" s="2" t="s">
        <v>189</v>
      </c>
      <c r="P1401" s="128">
        <v>-1.1242175190563386</v>
      </c>
      <c r="Q1401" s="128" t="s">
        <v>203</v>
      </c>
      <c r="R1401" s="7" t="s">
        <v>183</v>
      </c>
      <c r="S1401" s="2" t="s">
        <v>184</v>
      </c>
      <c r="T1401" s="2" t="s">
        <v>184</v>
      </c>
      <c r="U1401">
        <v>35</v>
      </c>
      <c r="V1401">
        <v>0</v>
      </c>
      <c r="W1401">
        <v>3</v>
      </c>
      <c r="X1401" t="s">
        <v>184</v>
      </c>
      <c r="Y1401" s="2" t="s">
        <v>184</v>
      </c>
      <c r="Z1401" s="2" t="s">
        <v>184</v>
      </c>
      <c r="AA1401" s="2" t="s">
        <v>184</v>
      </c>
      <c r="AB1401">
        <v>2</v>
      </c>
      <c r="AC1401">
        <v>0</v>
      </c>
      <c r="AD1401">
        <v>0</v>
      </c>
      <c r="AE1401" s="2" t="s">
        <v>184</v>
      </c>
      <c r="AF1401" s="2" t="s">
        <v>185</v>
      </c>
      <c r="AG1401" s="2" t="s">
        <v>185</v>
      </c>
      <c r="AH1401" t="s">
        <v>89</v>
      </c>
      <c r="AI1401" s="8" t="s">
        <v>184</v>
      </c>
      <c r="AJ1401" s="1" t="s">
        <v>184</v>
      </c>
    </row>
    <row r="1402" spans="1:36" hidden="1" x14ac:dyDescent="0.3">
      <c r="A1402" s="3" t="s">
        <v>7</v>
      </c>
      <c r="B1402">
        <v>145355</v>
      </c>
      <c r="C1402">
        <v>1401</v>
      </c>
      <c r="D1402" t="s">
        <v>181</v>
      </c>
      <c r="E1402" s="2" t="s">
        <v>183</v>
      </c>
      <c r="F1402" s="2" t="s">
        <v>184</v>
      </c>
      <c r="G1402" s="2" t="s">
        <v>184</v>
      </c>
      <c r="H1402" s="3" t="s">
        <v>183</v>
      </c>
      <c r="I1402" s="2" t="s">
        <v>12</v>
      </c>
      <c r="J1402" s="2" t="s">
        <v>16</v>
      </c>
      <c r="K1402" s="8" t="s">
        <v>183</v>
      </c>
      <c r="L1402" s="2" t="s">
        <v>162</v>
      </c>
      <c r="M1402" s="2" t="s">
        <v>60</v>
      </c>
      <c r="N1402" t="s">
        <v>186</v>
      </c>
      <c r="O1402" s="2" t="s">
        <v>188</v>
      </c>
      <c r="P1402" s="128">
        <v>-3.0938515951555856</v>
      </c>
      <c r="Q1402" s="128" t="s">
        <v>201</v>
      </c>
      <c r="R1402" s="6" t="s">
        <v>183</v>
      </c>
      <c r="S1402" s="2" t="s">
        <v>184</v>
      </c>
      <c r="T1402" s="2" t="s">
        <v>183</v>
      </c>
      <c r="U1402">
        <v>40</v>
      </c>
      <c r="V1402">
        <v>19</v>
      </c>
      <c r="W1402">
        <v>0</v>
      </c>
      <c r="X1402" t="s">
        <v>184</v>
      </c>
      <c r="Y1402" s="2" t="s">
        <v>184</v>
      </c>
      <c r="Z1402" s="2" t="s">
        <v>183</v>
      </c>
      <c r="AA1402" s="2" t="s">
        <v>184</v>
      </c>
      <c r="AB1402">
        <v>3</v>
      </c>
      <c r="AC1402">
        <v>1</v>
      </c>
      <c r="AD1402">
        <v>0</v>
      </c>
      <c r="AE1402" s="2" t="s">
        <v>184</v>
      </c>
      <c r="AF1402" s="2" t="s">
        <v>184</v>
      </c>
      <c r="AG1402" s="2" t="s">
        <v>185</v>
      </c>
      <c r="AH1402" t="s">
        <v>91</v>
      </c>
      <c r="AI1402" s="8" t="s">
        <v>183</v>
      </c>
      <c r="AJ1402" s="1" t="s">
        <v>184</v>
      </c>
    </row>
    <row r="1403" spans="1:36" hidden="1" x14ac:dyDescent="0.3">
      <c r="A1403" s="3" t="s">
        <v>7</v>
      </c>
      <c r="B1403">
        <v>145394</v>
      </c>
      <c r="C1403">
        <v>1402</v>
      </c>
      <c r="D1403" t="s">
        <v>181</v>
      </c>
      <c r="E1403" s="2" t="s">
        <v>183</v>
      </c>
      <c r="F1403" s="2" t="s">
        <v>184</v>
      </c>
      <c r="G1403" s="2" t="s">
        <v>183</v>
      </c>
      <c r="H1403" s="3" t="s">
        <v>183</v>
      </c>
      <c r="I1403" s="2" t="s">
        <v>12</v>
      </c>
      <c r="J1403" s="2" t="s">
        <v>16</v>
      </c>
      <c r="K1403" s="8" t="s">
        <v>183</v>
      </c>
      <c r="L1403" s="2" t="s">
        <v>60</v>
      </c>
      <c r="M1403" s="2"/>
      <c r="N1403" t="s">
        <v>186</v>
      </c>
      <c r="O1403" s="3" t="s">
        <v>188</v>
      </c>
      <c r="P1403" s="130">
        <v>0.51854806541683285</v>
      </c>
      <c r="Q1403" s="130" t="s">
        <v>201</v>
      </c>
      <c r="R1403" s="7" t="s">
        <v>183</v>
      </c>
      <c r="S1403" s="2" t="s">
        <v>184</v>
      </c>
      <c r="T1403" s="2" t="s">
        <v>183</v>
      </c>
      <c r="U1403">
        <v>27</v>
      </c>
      <c r="V1403">
        <v>37</v>
      </c>
      <c r="W1403">
        <v>5</v>
      </c>
      <c r="X1403" t="s">
        <v>183</v>
      </c>
      <c r="Y1403" s="2" t="s">
        <v>184</v>
      </c>
      <c r="Z1403" s="2" t="s">
        <v>184</v>
      </c>
      <c r="AA1403" s="2" t="s">
        <v>184</v>
      </c>
      <c r="AB1403">
        <v>6</v>
      </c>
      <c r="AC1403">
        <v>0</v>
      </c>
      <c r="AD1403">
        <v>0</v>
      </c>
      <c r="AE1403" s="2" t="s">
        <v>184</v>
      </c>
      <c r="AF1403" s="2" t="s">
        <v>184</v>
      </c>
      <c r="AG1403" s="2" t="s">
        <v>185</v>
      </c>
      <c r="AH1403" t="s">
        <v>91</v>
      </c>
      <c r="AI1403" s="8" t="s">
        <v>183</v>
      </c>
      <c r="AJ1403" s="1" t="s">
        <v>184</v>
      </c>
    </row>
    <row r="1404" spans="1:36" x14ac:dyDescent="0.3">
      <c r="A1404" s="2" t="s">
        <v>8</v>
      </c>
      <c r="B1404">
        <v>145477</v>
      </c>
      <c r="C1404">
        <v>1403</v>
      </c>
      <c r="D1404" t="s">
        <v>182</v>
      </c>
      <c r="E1404" s="2" t="s">
        <v>184</v>
      </c>
      <c r="F1404" s="2" t="s">
        <v>184</v>
      </c>
      <c r="G1404" s="2" t="s">
        <v>184</v>
      </c>
      <c r="H1404" s="3" t="s">
        <v>183</v>
      </c>
      <c r="I1404" s="2" t="s">
        <v>12</v>
      </c>
      <c r="J1404" s="2" t="s">
        <v>17</v>
      </c>
      <c r="K1404" s="8" t="s">
        <v>183</v>
      </c>
      <c r="L1404" s="2"/>
      <c r="M1404" s="2" t="s">
        <v>60</v>
      </c>
      <c r="N1404" t="s">
        <v>186</v>
      </c>
      <c r="O1404" s="2" t="s">
        <v>188</v>
      </c>
      <c r="P1404" s="128">
        <v>0.90797974506722534</v>
      </c>
      <c r="Q1404" s="128" t="s">
        <v>203</v>
      </c>
      <c r="R1404" s="6" t="s">
        <v>183</v>
      </c>
      <c r="S1404" s="2" t="s">
        <v>184</v>
      </c>
      <c r="T1404" s="2" t="s">
        <v>184</v>
      </c>
      <c r="U1404">
        <v>13</v>
      </c>
      <c r="V1404">
        <v>0</v>
      </c>
      <c r="W1404">
        <v>0</v>
      </c>
      <c r="X1404" t="s">
        <v>184</v>
      </c>
      <c r="Y1404" s="2" t="s">
        <v>184</v>
      </c>
      <c r="Z1404" s="2" t="s">
        <v>184</v>
      </c>
      <c r="AA1404" s="2" t="s">
        <v>184</v>
      </c>
      <c r="AB1404">
        <v>0</v>
      </c>
      <c r="AC1404">
        <v>1</v>
      </c>
      <c r="AD1404">
        <v>0</v>
      </c>
      <c r="AE1404" s="2" t="s">
        <v>184</v>
      </c>
      <c r="AF1404" s="2" t="s">
        <v>185</v>
      </c>
      <c r="AG1404" s="2" t="s">
        <v>185</v>
      </c>
      <c r="AH1404" t="s">
        <v>89</v>
      </c>
      <c r="AI1404" s="8" t="s">
        <v>184</v>
      </c>
      <c r="AJ1404" s="1" t="s">
        <v>184</v>
      </c>
    </row>
    <row r="1405" spans="1:36" x14ac:dyDescent="0.3">
      <c r="A1405" s="2" t="s">
        <v>8</v>
      </c>
      <c r="B1405">
        <v>145567</v>
      </c>
      <c r="C1405">
        <v>1404</v>
      </c>
      <c r="D1405" t="s">
        <v>181</v>
      </c>
      <c r="E1405" s="2" t="s">
        <v>184</v>
      </c>
      <c r="F1405" s="2" t="s">
        <v>184</v>
      </c>
      <c r="G1405" s="2" t="s">
        <v>184</v>
      </c>
      <c r="H1405" s="3" t="s">
        <v>185</v>
      </c>
      <c r="I1405" s="2" t="s">
        <v>13</v>
      </c>
      <c r="J1405" s="2" t="s">
        <v>14</v>
      </c>
      <c r="K1405" s="8" t="s">
        <v>184</v>
      </c>
      <c r="L1405" s="2" t="s">
        <v>60</v>
      </c>
      <c r="M1405" s="2"/>
      <c r="N1405" t="s">
        <v>186</v>
      </c>
      <c r="O1405" s="2" t="s">
        <v>188</v>
      </c>
      <c r="P1405" s="128">
        <v>-1.6014092401313156</v>
      </c>
      <c r="Q1405" s="128" t="s">
        <v>203</v>
      </c>
      <c r="R1405" s="7" t="s">
        <v>183</v>
      </c>
      <c r="S1405" s="2" t="s">
        <v>184</v>
      </c>
      <c r="T1405" s="2" t="s">
        <v>184</v>
      </c>
      <c r="U1405">
        <v>41</v>
      </c>
      <c r="V1405">
        <v>0</v>
      </c>
      <c r="W1405">
        <v>63</v>
      </c>
      <c r="X1405" t="s">
        <v>184</v>
      </c>
      <c r="Y1405" s="2" t="s">
        <v>184</v>
      </c>
      <c r="Z1405" s="2" t="s">
        <v>184</v>
      </c>
      <c r="AA1405" s="2" t="s">
        <v>184</v>
      </c>
      <c r="AB1405">
        <v>30</v>
      </c>
      <c r="AC1405">
        <v>2</v>
      </c>
      <c r="AD1405">
        <v>0</v>
      </c>
      <c r="AE1405" s="2" t="s">
        <v>184</v>
      </c>
      <c r="AF1405" s="2" t="s">
        <v>184</v>
      </c>
      <c r="AG1405" s="2" t="s">
        <v>184</v>
      </c>
      <c r="AH1405" t="s">
        <v>89</v>
      </c>
      <c r="AI1405" s="8" t="s">
        <v>183</v>
      </c>
      <c r="AJ1405" s="1" t="s">
        <v>184</v>
      </c>
    </row>
    <row r="1406" spans="1:36" x14ac:dyDescent="0.3">
      <c r="A1406" s="2" t="s">
        <v>8</v>
      </c>
      <c r="B1406">
        <v>145568</v>
      </c>
      <c r="C1406">
        <v>1405</v>
      </c>
      <c r="D1406" t="s">
        <v>182</v>
      </c>
      <c r="E1406" s="2" t="s">
        <v>184</v>
      </c>
      <c r="F1406" s="2" t="s">
        <v>184</v>
      </c>
      <c r="G1406" s="2" t="s">
        <v>184</v>
      </c>
      <c r="H1406" s="3" t="s">
        <v>183</v>
      </c>
      <c r="I1406" s="2" t="s">
        <v>16</v>
      </c>
      <c r="J1406" s="2" t="s">
        <v>14</v>
      </c>
      <c r="K1406" s="8" t="s">
        <v>184</v>
      </c>
      <c r="L1406" s="2" t="s">
        <v>60</v>
      </c>
      <c r="M1406" s="2"/>
      <c r="N1406" t="s">
        <v>186</v>
      </c>
      <c r="O1406" s="2" t="s">
        <v>188</v>
      </c>
      <c r="P1406" s="128">
        <v>-1.8416206261510129</v>
      </c>
      <c r="Q1406" s="128" t="s">
        <v>203</v>
      </c>
      <c r="R1406" s="6" t="s">
        <v>185</v>
      </c>
      <c r="S1406" s="2" t="s">
        <v>184</v>
      </c>
      <c r="T1406" s="2" t="s">
        <v>184</v>
      </c>
      <c r="U1406">
        <v>45</v>
      </c>
      <c r="V1406">
        <v>0</v>
      </c>
      <c r="W1406">
        <v>59</v>
      </c>
      <c r="X1406" t="s">
        <v>184</v>
      </c>
      <c r="Y1406" s="2" t="s">
        <v>184</v>
      </c>
      <c r="Z1406" s="2" t="s">
        <v>184</v>
      </c>
      <c r="AA1406" s="2" t="s">
        <v>184</v>
      </c>
      <c r="AB1406">
        <v>29</v>
      </c>
      <c r="AC1406">
        <v>0</v>
      </c>
      <c r="AD1406">
        <v>0</v>
      </c>
      <c r="AE1406" s="2" t="s">
        <v>184</v>
      </c>
      <c r="AF1406" s="2" t="s">
        <v>184</v>
      </c>
      <c r="AG1406" s="2" t="s">
        <v>183</v>
      </c>
      <c r="AH1406" t="s">
        <v>89</v>
      </c>
      <c r="AI1406" s="8" t="s">
        <v>183</v>
      </c>
      <c r="AJ1406" s="1" t="s">
        <v>184</v>
      </c>
    </row>
    <row r="1407" spans="1:36" hidden="1" x14ac:dyDescent="0.3">
      <c r="A1407" s="3" t="s">
        <v>7</v>
      </c>
      <c r="B1407">
        <v>145627</v>
      </c>
      <c r="C1407">
        <v>1406</v>
      </c>
      <c r="D1407" t="s">
        <v>182</v>
      </c>
      <c r="E1407" s="2" t="s">
        <v>184</v>
      </c>
      <c r="F1407" s="2" t="s">
        <v>184</v>
      </c>
      <c r="G1407" s="2" t="s">
        <v>184</v>
      </c>
      <c r="H1407" s="3" t="s">
        <v>183</v>
      </c>
      <c r="I1407" s="2" t="s">
        <v>16</v>
      </c>
      <c r="J1407" s="2" t="s">
        <v>13</v>
      </c>
      <c r="K1407" s="8" t="s">
        <v>183</v>
      </c>
      <c r="L1407" s="2" t="s">
        <v>162</v>
      </c>
      <c r="M1407" s="2" t="s">
        <v>61</v>
      </c>
      <c r="N1407" t="s">
        <v>186</v>
      </c>
      <c r="O1407" s="3" t="s">
        <v>188</v>
      </c>
      <c r="P1407" s="130">
        <v>-2.2451202144592441</v>
      </c>
      <c r="Q1407" s="130" t="s">
        <v>201</v>
      </c>
      <c r="R1407" s="6" t="s">
        <v>184</v>
      </c>
      <c r="S1407" s="2" t="s">
        <v>184</v>
      </c>
      <c r="T1407" s="2" t="s">
        <v>184</v>
      </c>
      <c r="U1407">
        <v>25</v>
      </c>
      <c r="V1407">
        <v>10</v>
      </c>
      <c r="W1407">
        <v>0</v>
      </c>
      <c r="X1407" t="s">
        <v>184</v>
      </c>
      <c r="Y1407" s="2" t="s">
        <v>184</v>
      </c>
      <c r="Z1407" s="2" t="s">
        <v>184</v>
      </c>
      <c r="AA1407" s="2" t="s">
        <v>184</v>
      </c>
      <c r="AB1407">
        <v>1</v>
      </c>
      <c r="AC1407">
        <v>0</v>
      </c>
      <c r="AD1407">
        <v>0</v>
      </c>
      <c r="AE1407" s="2" t="s">
        <v>184</v>
      </c>
      <c r="AF1407" s="2" t="s">
        <v>184</v>
      </c>
      <c r="AG1407" s="2" t="s">
        <v>183</v>
      </c>
      <c r="AH1407" t="s">
        <v>91</v>
      </c>
      <c r="AI1407" s="8" t="s">
        <v>183</v>
      </c>
      <c r="AJ1407" s="1" t="s">
        <v>184</v>
      </c>
    </row>
    <row r="1408" spans="1:36" x14ac:dyDescent="0.3">
      <c r="A1408" s="2" t="s">
        <v>8</v>
      </c>
      <c r="B1408">
        <v>145692</v>
      </c>
      <c r="C1408">
        <v>1407</v>
      </c>
      <c r="D1408" t="s">
        <v>182</v>
      </c>
      <c r="E1408" s="2" t="s">
        <v>183</v>
      </c>
      <c r="F1408" s="2" t="s">
        <v>183</v>
      </c>
      <c r="G1408" s="2" t="s">
        <v>184</v>
      </c>
      <c r="H1408" s="3" t="s">
        <v>185</v>
      </c>
      <c r="I1408" s="2" t="s">
        <v>14</v>
      </c>
      <c r="J1408" s="2" t="s">
        <v>14</v>
      </c>
      <c r="K1408" s="8" t="s">
        <v>184</v>
      </c>
      <c r="L1408" s="2" t="s">
        <v>60</v>
      </c>
      <c r="M1408" s="2"/>
      <c r="N1408" t="s">
        <v>187</v>
      </c>
      <c r="O1408" s="3" t="s">
        <v>189</v>
      </c>
      <c r="P1408" s="130">
        <v>-1.4289448462141674</v>
      </c>
      <c r="Q1408" s="130" t="s">
        <v>203</v>
      </c>
      <c r="R1408" s="7" t="s">
        <v>185</v>
      </c>
      <c r="S1408" s="2" t="s">
        <v>183</v>
      </c>
      <c r="T1408" s="2" t="s">
        <v>183</v>
      </c>
      <c r="U1408">
        <v>0</v>
      </c>
      <c r="V1408">
        <v>0</v>
      </c>
      <c r="W1408">
        <v>32</v>
      </c>
      <c r="X1408" t="s">
        <v>184</v>
      </c>
      <c r="Y1408" s="2" t="s">
        <v>183</v>
      </c>
      <c r="Z1408" s="2" t="s">
        <v>183</v>
      </c>
      <c r="AA1408" s="2" t="s">
        <v>183</v>
      </c>
      <c r="AB1408">
        <v>16</v>
      </c>
      <c r="AC1408">
        <v>6</v>
      </c>
      <c r="AD1408">
        <v>1</v>
      </c>
      <c r="AE1408" s="2" t="s">
        <v>183</v>
      </c>
      <c r="AF1408" s="2" t="s">
        <v>184</v>
      </c>
      <c r="AG1408" s="2" t="s">
        <v>184</v>
      </c>
      <c r="AH1408" t="s">
        <v>92</v>
      </c>
      <c r="AI1408" t="s">
        <v>183</v>
      </c>
      <c r="AJ1408" s="1" t="s">
        <v>184</v>
      </c>
    </row>
    <row r="1409" spans="1:36" x14ac:dyDescent="0.3">
      <c r="A1409" s="3" t="s">
        <v>7</v>
      </c>
      <c r="B1409">
        <v>145753</v>
      </c>
      <c r="C1409">
        <v>1408</v>
      </c>
      <c r="D1409" t="s">
        <v>181</v>
      </c>
      <c r="E1409" s="2" t="s">
        <v>184</v>
      </c>
      <c r="F1409" s="2" t="s">
        <v>184</v>
      </c>
      <c r="G1409" s="2" t="s">
        <v>184</v>
      </c>
      <c r="H1409" s="2" t="s">
        <v>183</v>
      </c>
      <c r="I1409" s="2" t="s">
        <v>13</v>
      </c>
      <c r="J1409" s="2" t="s">
        <v>12</v>
      </c>
      <c r="K1409" s="8" t="s">
        <v>183</v>
      </c>
      <c r="L1409" s="2" t="s">
        <v>61</v>
      </c>
      <c r="M1409" s="2"/>
      <c r="N1409" t="s">
        <v>186</v>
      </c>
      <c r="O1409" s="2" t="s">
        <v>189</v>
      </c>
      <c r="P1409" s="128">
        <v>-1.3055795048651313</v>
      </c>
      <c r="Q1409" s="128" t="s">
        <v>203</v>
      </c>
      <c r="R1409" s="6" t="s">
        <v>185</v>
      </c>
      <c r="S1409" s="2" t="s">
        <v>184</v>
      </c>
      <c r="T1409" s="2" t="s">
        <v>184</v>
      </c>
      <c r="U1409">
        <v>27</v>
      </c>
      <c r="V1409">
        <v>46</v>
      </c>
      <c r="W1409">
        <v>14</v>
      </c>
      <c r="X1409" t="s">
        <v>184</v>
      </c>
      <c r="Y1409" s="2" t="s">
        <v>184</v>
      </c>
      <c r="Z1409" s="2" t="s">
        <v>184</v>
      </c>
      <c r="AA1409" s="2" t="s">
        <v>184</v>
      </c>
      <c r="AB1409">
        <v>5</v>
      </c>
      <c r="AC1409">
        <v>0</v>
      </c>
      <c r="AD1409">
        <v>0</v>
      </c>
      <c r="AE1409" s="2" t="s">
        <v>184</v>
      </c>
      <c r="AF1409" s="2" t="s">
        <v>184</v>
      </c>
      <c r="AG1409" s="2" t="s">
        <v>183</v>
      </c>
      <c r="AH1409" t="s">
        <v>91</v>
      </c>
      <c r="AI1409" s="8" t="s">
        <v>183</v>
      </c>
      <c r="AJ1409" s="1" t="s">
        <v>184</v>
      </c>
    </row>
    <row r="1410" spans="1:36" x14ac:dyDescent="0.3">
      <c r="A1410" s="3" t="s">
        <v>7</v>
      </c>
      <c r="B1410">
        <v>145756</v>
      </c>
      <c r="C1410">
        <v>1409</v>
      </c>
      <c r="D1410" t="s">
        <v>181</v>
      </c>
      <c r="E1410" s="2" t="s">
        <v>183</v>
      </c>
      <c r="F1410" s="2" t="s">
        <v>184</v>
      </c>
      <c r="G1410" s="2" t="s">
        <v>184</v>
      </c>
      <c r="H1410" s="3" t="s">
        <v>183</v>
      </c>
      <c r="I1410" s="2" t="s">
        <v>15</v>
      </c>
      <c r="J1410" s="2" t="s">
        <v>12</v>
      </c>
      <c r="K1410" s="8" t="s">
        <v>183</v>
      </c>
      <c r="L1410" s="2" t="s">
        <v>60</v>
      </c>
      <c r="M1410" s="2"/>
      <c r="N1410" t="s">
        <v>187</v>
      </c>
      <c r="O1410" s="3" t="s">
        <v>189</v>
      </c>
      <c r="P1410" s="130">
        <v>1.5594541910331383</v>
      </c>
      <c r="Q1410" s="130" t="s">
        <v>203</v>
      </c>
      <c r="R1410" s="7" t="s">
        <v>183</v>
      </c>
      <c r="S1410" s="2" t="s">
        <v>183</v>
      </c>
      <c r="T1410" s="2" t="s">
        <v>184</v>
      </c>
      <c r="U1410">
        <v>51</v>
      </c>
      <c r="V1410">
        <v>0</v>
      </c>
      <c r="W1410">
        <v>22</v>
      </c>
      <c r="X1410" t="s">
        <v>184</v>
      </c>
      <c r="Y1410" s="2" t="s">
        <v>183</v>
      </c>
      <c r="Z1410" s="2" t="s">
        <v>184</v>
      </c>
      <c r="AA1410" s="2" t="s">
        <v>184</v>
      </c>
      <c r="AB1410">
        <v>0</v>
      </c>
      <c r="AC1410">
        <v>0</v>
      </c>
      <c r="AD1410">
        <v>0</v>
      </c>
      <c r="AE1410" s="2" t="s">
        <v>183</v>
      </c>
      <c r="AF1410" s="2" t="s">
        <v>183</v>
      </c>
      <c r="AG1410" s="2" t="s">
        <v>183</v>
      </c>
      <c r="AH1410" t="s">
        <v>91</v>
      </c>
      <c r="AI1410" s="8" t="s">
        <v>183</v>
      </c>
      <c r="AJ1410" s="1" t="s">
        <v>184</v>
      </c>
    </row>
    <row r="1411" spans="1:36" x14ac:dyDescent="0.3">
      <c r="A1411" s="3" t="s">
        <v>7</v>
      </c>
      <c r="B1411">
        <v>145776</v>
      </c>
      <c r="C1411">
        <v>1410</v>
      </c>
      <c r="D1411" t="s">
        <v>181</v>
      </c>
      <c r="E1411" s="2" t="s">
        <v>184</v>
      </c>
      <c r="F1411" s="2" t="s">
        <v>184</v>
      </c>
      <c r="G1411" s="2" t="s">
        <v>183</v>
      </c>
      <c r="H1411" s="2" t="s">
        <v>183</v>
      </c>
      <c r="I1411" s="2" t="s">
        <v>16</v>
      </c>
      <c r="J1411" s="2" t="s">
        <v>16</v>
      </c>
      <c r="K1411" s="8" t="s">
        <v>183</v>
      </c>
      <c r="L1411" s="2"/>
      <c r="M1411" s="2" t="s">
        <v>61</v>
      </c>
      <c r="N1411" t="s">
        <v>186</v>
      </c>
      <c r="O1411" s="2" t="s">
        <v>188</v>
      </c>
      <c r="P1411" s="128">
        <v>-1.1886143259305597</v>
      </c>
      <c r="Q1411" s="128" t="s">
        <v>203</v>
      </c>
      <c r="R1411" s="7" t="s">
        <v>183</v>
      </c>
      <c r="S1411" s="2" t="s">
        <v>184</v>
      </c>
      <c r="T1411" s="2" t="s">
        <v>184</v>
      </c>
      <c r="U1411">
        <v>27</v>
      </c>
      <c r="V1411">
        <v>12</v>
      </c>
      <c r="W1411">
        <v>10</v>
      </c>
      <c r="X1411" t="s">
        <v>184</v>
      </c>
      <c r="Y1411" s="2" t="s">
        <v>184</v>
      </c>
      <c r="Z1411" s="2" t="s">
        <v>184</v>
      </c>
      <c r="AA1411" s="2" t="s">
        <v>184</v>
      </c>
      <c r="AB1411">
        <v>4</v>
      </c>
      <c r="AC1411">
        <v>0</v>
      </c>
      <c r="AD1411">
        <v>0</v>
      </c>
      <c r="AE1411" s="2" t="s">
        <v>183</v>
      </c>
      <c r="AF1411" s="2" t="s">
        <v>185</v>
      </c>
      <c r="AG1411" s="2" t="s">
        <v>185</v>
      </c>
      <c r="AH1411" t="s">
        <v>90</v>
      </c>
      <c r="AI1411" s="8" t="s">
        <v>184</v>
      </c>
      <c r="AJ1411" s="1" t="s">
        <v>184</v>
      </c>
    </row>
    <row r="1412" spans="1:36" hidden="1" x14ac:dyDescent="0.3">
      <c r="A1412" s="3" t="s">
        <v>7</v>
      </c>
      <c r="B1412">
        <v>145801</v>
      </c>
      <c r="C1412">
        <v>1411</v>
      </c>
      <c r="D1412" t="s">
        <v>182</v>
      </c>
      <c r="E1412" s="2" t="s">
        <v>184</v>
      </c>
      <c r="F1412" s="2" t="s">
        <v>184</v>
      </c>
      <c r="G1412" s="2" t="s">
        <v>184</v>
      </c>
      <c r="H1412" s="3" t="s">
        <v>183</v>
      </c>
      <c r="I1412" s="2" t="s">
        <v>16</v>
      </c>
      <c r="J1412" s="2" t="s">
        <v>15</v>
      </c>
      <c r="K1412" s="8" t="s">
        <v>183</v>
      </c>
      <c r="L1412" s="2"/>
      <c r="M1412" s="2" t="s">
        <v>61</v>
      </c>
      <c r="N1412" t="s">
        <v>187</v>
      </c>
      <c r="O1412" s="3" t="s">
        <v>188</v>
      </c>
      <c r="P1412" s="130">
        <v>-0.40560734362769513</v>
      </c>
      <c r="Q1412" s="130" t="s">
        <v>201</v>
      </c>
      <c r="R1412" s="6" t="s">
        <v>185</v>
      </c>
      <c r="S1412" s="2" t="s">
        <v>184</v>
      </c>
      <c r="T1412" s="2" t="s">
        <v>184</v>
      </c>
      <c r="U1412">
        <v>36</v>
      </c>
      <c r="V1412">
        <v>18</v>
      </c>
      <c r="W1412">
        <v>17</v>
      </c>
      <c r="X1412" t="s">
        <v>184</v>
      </c>
      <c r="Y1412" s="2" t="s">
        <v>184</v>
      </c>
      <c r="Z1412" s="2" t="s">
        <v>184</v>
      </c>
      <c r="AA1412" s="2" t="s">
        <v>184</v>
      </c>
      <c r="AB1412">
        <v>11</v>
      </c>
      <c r="AC1412">
        <v>3</v>
      </c>
      <c r="AD1412">
        <v>0</v>
      </c>
      <c r="AE1412" s="2" t="s">
        <v>184</v>
      </c>
      <c r="AF1412" s="2" t="s">
        <v>185</v>
      </c>
      <c r="AG1412" s="2" t="s">
        <v>185</v>
      </c>
      <c r="AH1412" t="s">
        <v>90</v>
      </c>
      <c r="AI1412" s="8" t="s">
        <v>184</v>
      </c>
      <c r="AJ1412" s="1" t="s">
        <v>184</v>
      </c>
    </row>
    <row r="1413" spans="1:36" x14ac:dyDescent="0.3">
      <c r="A1413" s="2" t="s">
        <v>8</v>
      </c>
      <c r="B1413">
        <v>145813</v>
      </c>
      <c r="C1413">
        <v>1412</v>
      </c>
      <c r="D1413" t="s">
        <v>182</v>
      </c>
      <c r="E1413" s="2" t="s">
        <v>183</v>
      </c>
      <c r="F1413" s="2" t="s">
        <v>184</v>
      </c>
      <c r="G1413" s="2" t="s">
        <v>184</v>
      </c>
      <c r="H1413" s="3" t="s">
        <v>183</v>
      </c>
      <c r="I1413" s="2" t="s">
        <v>16</v>
      </c>
      <c r="J1413" s="2" t="s">
        <v>16</v>
      </c>
      <c r="K1413" s="8" t="s">
        <v>183</v>
      </c>
      <c r="L1413" s="2" t="s">
        <v>60</v>
      </c>
      <c r="M1413" s="2"/>
      <c r="N1413" t="s">
        <v>187</v>
      </c>
      <c r="O1413" s="2" t="s">
        <v>189</v>
      </c>
      <c r="P1413" s="128">
        <v>-0.85474955837939481</v>
      </c>
      <c r="Q1413" s="128" t="s">
        <v>203</v>
      </c>
      <c r="R1413" s="7" t="s">
        <v>184</v>
      </c>
      <c r="S1413" s="2" t="s">
        <v>184</v>
      </c>
      <c r="T1413" s="2" t="s">
        <v>183</v>
      </c>
      <c r="U1413">
        <v>43</v>
      </c>
      <c r="V1413">
        <v>3</v>
      </c>
      <c r="W1413">
        <v>54</v>
      </c>
      <c r="X1413" t="s">
        <v>184</v>
      </c>
      <c r="Y1413" s="2" t="s">
        <v>184</v>
      </c>
      <c r="Z1413" s="2" t="s">
        <v>183</v>
      </c>
      <c r="AA1413" s="2" t="s">
        <v>184</v>
      </c>
      <c r="AB1413">
        <v>11</v>
      </c>
      <c r="AC1413">
        <v>2</v>
      </c>
      <c r="AD1413">
        <v>0</v>
      </c>
      <c r="AE1413" s="2" t="s">
        <v>184</v>
      </c>
      <c r="AF1413" s="2" t="s">
        <v>184</v>
      </c>
      <c r="AG1413" s="2" t="s">
        <v>185</v>
      </c>
      <c r="AH1413" t="s">
        <v>89</v>
      </c>
      <c r="AI1413" s="8" t="s">
        <v>183</v>
      </c>
      <c r="AJ1413" s="1" t="s">
        <v>184</v>
      </c>
    </row>
    <row r="1414" spans="1:36" x14ac:dyDescent="0.3">
      <c r="A1414" s="3" t="s">
        <v>7</v>
      </c>
      <c r="B1414">
        <v>145886</v>
      </c>
      <c r="C1414">
        <v>1413</v>
      </c>
      <c r="D1414" t="s">
        <v>182</v>
      </c>
      <c r="E1414" s="2" t="s">
        <v>184</v>
      </c>
      <c r="F1414" s="2" t="s">
        <v>184</v>
      </c>
      <c r="G1414" s="2" t="s">
        <v>184</v>
      </c>
      <c r="H1414" s="3" t="s">
        <v>184</v>
      </c>
      <c r="I1414" s="2" t="s">
        <v>15</v>
      </c>
      <c r="J1414" s="2" t="s">
        <v>15</v>
      </c>
      <c r="K1414" s="8" t="s">
        <v>183</v>
      </c>
      <c r="L1414" s="2" t="s">
        <v>60</v>
      </c>
      <c r="M1414" s="2"/>
      <c r="N1414" t="s">
        <v>187</v>
      </c>
      <c r="O1414" s="3" t="s">
        <v>189</v>
      </c>
      <c r="P1414" s="130">
        <v>-3.8762193940177006E-2</v>
      </c>
      <c r="Q1414" s="130" t="s">
        <v>203</v>
      </c>
      <c r="R1414" s="6" t="s">
        <v>185</v>
      </c>
      <c r="S1414" s="2" t="s">
        <v>184</v>
      </c>
      <c r="T1414" s="2" t="s">
        <v>184</v>
      </c>
      <c r="U1414">
        <v>0</v>
      </c>
      <c r="V1414">
        <v>0</v>
      </c>
      <c r="W1414">
        <v>4</v>
      </c>
      <c r="X1414" t="s">
        <v>184</v>
      </c>
      <c r="Y1414" s="2" t="s">
        <v>184</v>
      </c>
      <c r="Z1414" s="2" t="s">
        <v>184</v>
      </c>
      <c r="AA1414" s="2" t="s">
        <v>184</v>
      </c>
      <c r="AB1414">
        <v>5</v>
      </c>
      <c r="AC1414">
        <v>2</v>
      </c>
      <c r="AD1414">
        <v>1</v>
      </c>
      <c r="AE1414" s="2" t="s">
        <v>184</v>
      </c>
      <c r="AF1414" s="2" t="s">
        <v>185</v>
      </c>
      <c r="AG1414" s="2" t="s">
        <v>185</v>
      </c>
      <c r="AH1414" t="s">
        <v>89</v>
      </c>
      <c r="AI1414" t="s">
        <v>184</v>
      </c>
      <c r="AJ1414" s="1" t="s">
        <v>184</v>
      </c>
    </row>
    <row r="1415" spans="1:36" x14ac:dyDescent="0.3">
      <c r="A1415" s="3" t="s">
        <v>7</v>
      </c>
      <c r="B1415">
        <v>145891</v>
      </c>
      <c r="C1415">
        <v>1414</v>
      </c>
      <c r="D1415" t="s">
        <v>181</v>
      </c>
      <c r="E1415" s="2" t="s">
        <v>183</v>
      </c>
      <c r="F1415" s="2" t="s">
        <v>183</v>
      </c>
      <c r="G1415" s="2" t="s">
        <v>183</v>
      </c>
      <c r="H1415" s="3" t="s">
        <v>183</v>
      </c>
      <c r="I1415" s="2" t="s">
        <v>15</v>
      </c>
      <c r="J1415" s="2" t="s">
        <v>13</v>
      </c>
      <c r="K1415" s="8" t="s">
        <v>183</v>
      </c>
      <c r="L1415" s="2" t="s">
        <v>60</v>
      </c>
      <c r="M1415" s="2"/>
      <c r="N1415" t="s">
        <v>187</v>
      </c>
      <c r="O1415" s="2" t="s">
        <v>189</v>
      </c>
      <c r="P1415" s="128">
        <v>-0.19706860450794433</v>
      </c>
      <c r="Q1415" s="128" t="s">
        <v>203</v>
      </c>
      <c r="R1415" s="6" t="s">
        <v>183</v>
      </c>
      <c r="S1415" s="2" t="s">
        <v>183</v>
      </c>
      <c r="T1415" s="2" t="s">
        <v>184</v>
      </c>
      <c r="U1415">
        <v>30</v>
      </c>
      <c r="V1415">
        <v>40</v>
      </c>
      <c r="W1415">
        <v>18</v>
      </c>
      <c r="X1415" t="s">
        <v>184</v>
      </c>
      <c r="Y1415" s="2" t="s">
        <v>183</v>
      </c>
      <c r="Z1415" s="2" t="s">
        <v>184</v>
      </c>
      <c r="AA1415" s="2" t="s">
        <v>183</v>
      </c>
      <c r="AB1415">
        <v>11</v>
      </c>
      <c r="AC1415">
        <v>0</v>
      </c>
      <c r="AD1415">
        <v>0</v>
      </c>
      <c r="AE1415" s="2" t="s">
        <v>183</v>
      </c>
      <c r="AF1415" s="2" t="s">
        <v>183</v>
      </c>
      <c r="AG1415" s="2" t="s">
        <v>183</v>
      </c>
      <c r="AH1415" t="s">
        <v>91</v>
      </c>
      <c r="AI1415" s="8" t="s">
        <v>183</v>
      </c>
      <c r="AJ1415" s="1" t="s">
        <v>184</v>
      </c>
    </row>
    <row r="1416" spans="1:36" x14ac:dyDescent="0.3">
      <c r="A1416" s="3" t="s">
        <v>7</v>
      </c>
      <c r="B1416">
        <v>145934</v>
      </c>
      <c r="C1416">
        <v>1415</v>
      </c>
      <c r="D1416" t="s">
        <v>182</v>
      </c>
      <c r="E1416" s="2" t="s">
        <v>184</v>
      </c>
      <c r="F1416" s="2" t="s">
        <v>184</v>
      </c>
      <c r="G1416" s="2" t="s">
        <v>184</v>
      </c>
      <c r="H1416" s="2" t="s">
        <v>183</v>
      </c>
      <c r="I1416" s="2" t="s">
        <v>15</v>
      </c>
      <c r="J1416" s="2" t="s">
        <v>13</v>
      </c>
      <c r="K1416" s="8" t="s">
        <v>183</v>
      </c>
      <c r="L1416" s="2"/>
      <c r="M1416" s="2" t="s">
        <v>61</v>
      </c>
      <c r="N1416" t="s">
        <v>186</v>
      </c>
      <c r="O1416" s="2" t="s">
        <v>188</v>
      </c>
      <c r="P1416" s="128"/>
      <c r="Q1416" s="130" t="s">
        <v>203</v>
      </c>
      <c r="R1416" s="6" t="s">
        <v>183</v>
      </c>
      <c r="S1416" s="2" t="s">
        <v>183</v>
      </c>
      <c r="T1416" s="2" t="s">
        <v>184</v>
      </c>
      <c r="U1416">
        <v>31</v>
      </c>
      <c r="V1416">
        <v>27</v>
      </c>
      <c r="W1416">
        <v>3</v>
      </c>
      <c r="X1416" t="s">
        <v>183</v>
      </c>
      <c r="Y1416" s="2" t="s">
        <v>183</v>
      </c>
      <c r="Z1416" s="2" t="s">
        <v>183</v>
      </c>
      <c r="AA1416" s="2" t="s">
        <v>184</v>
      </c>
      <c r="AB1416">
        <v>4</v>
      </c>
      <c r="AC1416">
        <v>1</v>
      </c>
      <c r="AD1416">
        <v>0</v>
      </c>
      <c r="AE1416" s="2" t="s">
        <v>183</v>
      </c>
      <c r="AF1416" s="2" t="s">
        <v>183</v>
      </c>
      <c r="AG1416" s="2" t="s">
        <v>184</v>
      </c>
      <c r="AH1416" t="s">
        <v>91</v>
      </c>
      <c r="AI1416" s="8" t="s">
        <v>183</v>
      </c>
      <c r="AJ1416" s="1" t="s">
        <v>184</v>
      </c>
    </row>
    <row r="1417" spans="1:36" x14ac:dyDescent="0.3">
      <c r="A1417" s="2" t="s">
        <v>8</v>
      </c>
      <c r="B1417">
        <v>145962</v>
      </c>
      <c r="C1417">
        <v>1416</v>
      </c>
      <c r="D1417" t="s">
        <v>181</v>
      </c>
      <c r="E1417" s="2" t="s">
        <v>184</v>
      </c>
      <c r="F1417" s="2" t="s">
        <v>184</v>
      </c>
      <c r="G1417" s="2" t="s">
        <v>184</v>
      </c>
      <c r="H1417" s="3" t="s">
        <v>183</v>
      </c>
      <c r="I1417" s="2" t="s">
        <v>12</v>
      </c>
      <c r="J1417" s="2" t="s">
        <v>15</v>
      </c>
      <c r="K1417" s="8" t="s">
        <v>183</v>
      </c>
      <c r="L1417" s="2" t="s">
        <v>162</v>
      </c>
      <c r="M1417" s="2" t="s">
        <v>60</v>
      </c>
      <c r="N1417" t="s">
        <v>187</v>
      </c>
      <c r="O1417" s="2" t="s">
        <v>189</v>
      </c>
      <c r="P1417" s="128">
        <v>-3.771318760509248</v>
      </c>
      <c r="Q1417" s="128" t="s">
        <v>203</v>
      </c>
      <c r="R1417" s="6" t="s">
        <v>183</v>
      </c>
      <c r="S1417" s="2" t="s">
        <v>184</v>
      </c>
      <c r="T1417" s="2" t="s">
        <v>184</v>
      </c>
      <c r="U1417">
        <v>54</v>
      </c>
      <c r="V1417">
        <v>8</v>
      </c>
      <c r="W1417">
        <v>2</v>
      </c>
      <c r="X1417" t="s">
        <v>184</v>
      </c>
      <c r="Y1417" s="2" t="s">
        <v>183</v>
      </c>
      <c r="Z1417" s="2" t="s">
        <v>184</v>
      </c>
      <c r="AA1417" s="2" t="s">
        <v>184</v>
      </c>
      <c r="AB1417">
        <v>5</v>
      </c>
      <c r="AC1417">
        <v>1</v>
      </c>
      <c r="AD1417">
        <v>0</v>
      </c>
      <c r="AE1417" s="2" t="s">
        <v>183</v>
      </c>
      <c r="AF1417" s="2" t="s">
        <v>185</v>
      </c>
      <c r="AG1417" s="2" t="s">
        <v>185</v>
      </c>
      <c r="AH1417" t="s">
        <v>89</v>
      </c>
      <c r="AI1417" s="8" t="s">
        <v>184</v>
      </c>
      <c r="AJ1417" s="1" t="s">
        <v>184</v>
      </c>
    </row>
    <row r="1418" spans="1:36" x14ac:dyDescent="0.3">
      <c r="A1418" s="3" t="s">
        <v>7</v>
      </c>
      <c r="B1418">
        <v>145979</v>
      </c>
      <c r="C1418">
        <v>1417</v>
      </c>
      <c r="D1418" t="s">
        <v>181</v>
      </c>
      <c r="E1418" s="2" t="s">
        <v>184</v>
      </c>
      <c r="F1418" s="2" t="s">
        <v>184</v>
      </c>
      <c r="G1418" s="2" t="s">
        <v>184</v>
      </c>
      <c r="H1418" s="3" t="s">
        <v>183</v>
      </c>
      <c r="I1418" s="2" t="s">
        <v>16</v>
      </c>
      <c r="J1418" s="2" t="s">
        <v>12</v>
      </c>
      <c r="K1418" s="8" t="s">
        <v>183</v>
      </c>
      <c r="L1418" s="2" t="s">
        <v>60</v>
      </c>
      <c r="M1418" s="2"/>
      <c r="N1418" t="s">
        <v>186</v>
      </c>
      <c r="O1418" s="3" t="s">
        <v>189</v>
      </c>
      <c r="P1418" s="130">
        <v>0.5932706161539113</v>
      </c>
      <c r="Q1418" s="130" t="s">
        <v>203</v>
      </c>
      <c r="R1418" s="7" t="s">
        <v>185</v>
      </c>
      <c r="S1418" s="2" t="s">
        <v>184</v>
      </c>
      <c r="T1418" s="2" t="s">
        <v>184</v>
      </c>
      <c r="U1418">
        <v>24</v>
      </c>
      <c r="V1418">
        <v>19</v>
      </c>
      <c r="W1418">
        <v>57</v>
      </c>
      <c r="X1418" t="s">
        <v>184</v>
      </c>
      <c r="Y1418" s="2" t="s">
        <v>184</v>
      </c>
      <c r="Z1418" s="2" t="s">
        <v>184</v>
      </c>
      <c r="AA1418" s="2" t="s">
        <v>184</v>
      </c>
      <c r="AB1418">
        <v>10</v>
      </c>
      <c r="AC1418">
        <v>0</v>
      </c>
      <c r="AD1418">
        <v>1</v>
      </c>
      <c r="AE1418" s="2" t="s">
        <v>184</v>
      </c>
      <c r="AF1418" s="2" t="s">
        <v>184</v>
      </c>
      <c r="AG1418" s="2" t="s">
        <v>183</v>
      </c>
      <c r="AH1418" t="s">
        <v>89</v>
      </c>
      <c r="AI1418" s="8" t="s">
        <v>183</v>
      </c>
      <c r="AJ1418" s="1" t="s">
        <v>184</v>
      </c>
    </row>
    <row r="1419" spans="1:36" x14ac:dyDescent="0.3">
      <c r="A1419" s="3" t="s">
        <v>7</v>
      </c>
      <c r="B1419">
        <v>146083</v>
      </c>
      <c r="C1419">
        <v>1418</v>
      </c>
      <c r="D1419" t="s">
        <v>181</v>
      </c>
      <c r="E1419" s="2" t="s">
        <v>184</v>
      </c>
      <c r="F1419" s="2" t="s">
        <v>184</v>
      </c>
      <c r="G1419" s="2" t="s">
        <v>184</v>
      </c>
      <c r="H1419" s="2" t="s">
        <v>183</v>
      </c>
      <c r="I1419" s="2" t="s">
        <v>16</v>
      </c>
      <c r="J1419" s="2" t="s">
        <v>14</v>
      </c>
      <c r="K1419" s="8" t="s">
        <v>183</v>
      </c>
      <c r="L1419" s="2" t="s">
        <v>61</v>
      </c>
      <c r="M1419" s="2"/>
      <c r="N1419" t="s">
        <v>187</v>
      </c>
      <c r="O1419" s="3" t="s">
        <v>189</v>
      </c>
      <c r="P1419" s="130">
        <v>0</v>
      </c>
      <c r="Q1419" s="130" t="s">
        <v>203</v>
      </c>
      <c r="R1419" s="7" t="s">
        <v>183</v>
      </c>
      <c r="S1419" s="2" t="s">
        <v>184</v>
      </c>
      <c r="T1419" s="2" t="s">
        <v>183</v>
      </c>
      <c r="U1419">
        <v>46</v>
      </c>
      <c r="V1419">
        <v>23</v>
      </c>
      <c r="W1419">
        <v>43</v>
      </c>
      <c r="X1419" t="s">
        <v>184</v>
      </c>
      <c r="Y1419" s="2" t="s">
        <v>184</v>
      </c>
      <c r="Z1419" s="2" t="s">
        <v>184</v>
      </c>
      <c r="AA1419" s="2" t="s">
        <v>184</v>
      </c>
      <c r="AB1419">
        <v>22</v>
      </c>
      <c r="AC1419">
        <v>5</v>
      </c>
      <c r="AD1419">
        <v>0</v>
      </c>
      <c r="AE1419" s="2" t="s">
        <v>184</v>
      </c>
      <c r="AF1419" s="2" t="s">
        <v>184</v>
      </c>
      <c r="AG1419" s="2" t="s">
        <v>183</v>
      </c>
      <c r="AH1419" t="s">
        <v>91</v>
      </c>
      <c r="AI1419" s="8" t="s">
        <v>183</v>
      </c>
      <c r="AJ1419" s="1" t="s">
        <v>184</v>
      </c>
    </row>
    <row r="1420" spans="1:36" x14ac:dyDescent="0.3">
      <c r="A1420" s="3" t="s">
        <v>7</v>
      </c>
      <c r="B1420">
        <v>146114</v>
      </c>
      <c r="C1420">
        <v>1419</v>
      </c>
      <c r="D1420" t="s">
        <v>181</v>
      </c>
      <c r="E1420" s="2" t="s">
        <v>184</v>
      </c>
      <c r="F1420" s="2" t="s">
        <v>184</v>
      </c>
      <c r="G1420" s="2" t="s">
        <v>183</v>
      </c>
      <c r="H1420" s="3" t="s">
        <v>183</v>
      </c>
      <c r="I1420" s="2" t="s">
        <v>15</v>
      </c>
      <c r="J1420" s="2" t="s">
        <v>15</v>
      </c>
      <c r="K1420" s="8" t="s">
        <v>183</v>
      </c>
      <c r="L1420" s="2" t="s">
        <v>60</v>
      </c>
      <c r="M1420" s="2"/>
      <c r="N1420" t="s">
        <v>186</v>
      </c>
      <c r="O1420" s="3" t="s">
        <v>188</v>
      </c>
      <c r="P1420" s="130">
        <v>5.6010642021984171E-2</v>
      </c>
      <c r="Q1420" s="130" t="s">
        <v>203</v>
      </c>
      <c r="R1420" s="7" t="s">
        <v>185</v>
      </c>
      <c r="S1420" s="2" t="s">
        <v>184</v>
      </c>
      <c r="T1420" s="2" t="s">
        <v>184</v>
      </c>
      <c r="U1420">
        <v>0</v>
      </c>
      <c r="V1420">
        <v>0</v>
      </c>
      <c r="W1420">
        <v>9</v>
      </c>
      <c r="X1420" t="s">
        <v>184</v>
      </c>
      <c r="Y1420" s="2" t="s">
        <v>184</v>
      </c>
      <c r="Z1420" s="2" t="s">
        <v>184</v>
      </c>
      <c r="AA1420" s="2" t="s">
        <v>184</v>
      </c>
      <c r="AB1420">
        <v>7</v>
      </c>
      <c r="AC1420">
        <v>3</v>
      </c>
      <c r="AD1420">
        <v>1</v>
      </c>
      <c r="AE1420" s="2" t="s">
        <v>184</v>
      </c>
      <c r="AF1420" s="2" t="s">
        <v>184</v>
      </c>
      <c r="AG1420" s="2" t="s">
        <v>185</v>
      </c>
      <c r="AH1420" t="s">
        <v>89</v>
      </c>
      <c r="AI1420" t="s">
        <v>183</v>
      </c>
      <c r="AJ1420" s="1" t="s">
        <v>184</v>
      </c>
    </row>
    <row r="1421" spans="1:36" x14ac:dyDescent="0.3">
      <c r="A1421" s="3" t="s">
        <v>7</v>
      </c>
      <c r="B1421">
        <v>146133</v>
      </c>
      <c r="C1421">
        <v>1420</v>
      </c>
      <c r="D1421" t="s">
        <v>181</v>
      </c>
      <c r="E1421" s="2" t="s">
        <v>183</v>
      </c>
      <c r="F1421" s="2" t="s">
        <v>184</v>
      </c>
      <c r="G1421" s="2" t="s">
        <v>184</v>
      </c>
      <c r="H1421" s="2" t="s">
        <v>183</v>
      </c>
      <c r="I1421" s="2" t="s">
        <v>12</v>
      </c>
      <c r="J1421" s="2" t="s">
        <v>17</v>
      </c>
      <c r="K1421" s="8" t="s">
        <v>183</v>
      </c>
      <c r="L1421" s="2"/>
      <c r="M1421" s="2" t="s">
        <v>60</v>
      </c>
      <c r="N1421" t="s">
        <v>187</v>
      </c>
      <c r="O1421" s="2" t="s">
        <v>189</v>
      </c>
      <c r="P1421" s="128">
        <v>-0.32044279367853762</v>
      </c>
      <c r="Q1421" s="128" t="s">
        <v>203</v>
      </c>
      <c r="R1421" s="7" t="s">
        <v>184</v>
      </c>
      <c r="S1421" s="2" t="s">
        <v>184</v>
      </c>
      <c r="T1421" s="2" t="s">
        <v>184</v>
      </c>
      <c r="U1421">
        <v>26</v>
      </c>
      <c r="V1421">
        <v>16</v>
      </c>
      <c r="W1421">
        <v>8</v>
      </c>
      <c r="X1421" t="s">
        <v>184</v>
      </c>
      <c r="Y1421" s="2" t="s">
        <v>184</v>
      </c>
      <c r="Z1421" s="2" t="s">
        <v>184</v>
      </c>
      <c r="AA1421" s="2" t="s">
        <v>184</v>
      </c>
      <c r="AB1421">
        <v>2</v>
      </c>
      <c r="AC1421">
        <v>2</v>
      </c>
      <c r="AD1421">
        <v>0</v>
      </c>
      <c r="AE1421" s="2" t="s">
        <v>184</v>
      </c>
      <c r="AF1421" s="2" t="s">
        <v>184</v>
      </c>
      <c r="AG1421" s="2" t="s">
        <v>184</v>
      </c>
      <c r="AH1421" t="s">
        <v>92</v>
      </c>
      <c r="AI1421" s="8" t="s">
        <v>183</v>
      </c>
      <c r="AJ1421" s="1" t="s">
        <v>184</v>
      </c>
    </row>
    <row r="1422" spans="1:36" x14ac:dyDescent="0.3">
      <c r="A1422" s="2" t="s">
        <v>8</v>
      </c>
      <c r="B1422">
        <v>146140</v>
      </c>
      <c r="C1422">
        <v>1421</v>
      </c>
      <c r="D1422" t="s">
        <v>181</v>
      </c>
      <c r="E1422" s="2" t="s">
        <v>184</v>
      </c>
      <c r="F1422" s="2" t="s">
        <v>184</v>
      </c>
      <c r="G1422" s="2" t="s">
        <v>184</v>
      </c>
      <c r="H1422" s="3" t="s">
        <v>183</v>
      </c>
      <c r="I1422" s="2" t="s">
        <v>13</v>
      </c>
      <c r="J1422" s="2" t="s">
        <v>17</v>
      </c>
      <c r="K1422" s="8" t="s">
        <v>184</v>
      </c>
      <c r="L1422" s="2"/>
      <c r="M1422" s="2" t="s">
        <v>60</v>
      </c>
      <c r="N1422" t="s">
        <v>187</v>
      </c>
      <c r="O1422" s="2" t="s">
        <v>189</v>
      </c>
      <c r="P1422" s="128">
        <v>-0.58792850030818833</v>
      </c>
      <c r="Q1422" s="128" t="s">
        <v>203</v>
      </c>
      <c r="R1422" s="6" t="s">
        <v>185</v>
      </c>
      <c r="S1422" s="2" t="s">
        <v>184</v>
      </c>
      <c r="T1422" s="2" t="s">
        <v>184</v>
      </c>
      <c r="U1422">
        <v>53</v>
      </c>
      <c r="V1422">
        <v>15</v>
      </c>
      <c r="W1422">
        <v>0</v>
      </c>
      <c r="X1422" t="s">
        <v>184</v>
      </c>
      <c r="Y1422" s="2" t="s">
        <v>184</v>
      </c>
      <c r="Z1422" s="2" t="s">
        <v>184</v>
      </c>
      <c r="AA1422" s="2" t="s">
        <v>184</v>
      </c>
      <c r="AB1422">
        <v>1</v>
      </c>
      <c r="AC1422">
        <v>0</v>
      </c>
      <c r="AD1422">
        <v>0</v>
      </c>
      <c r="AE1422" s="2" t="s">
        <v>184</v>
      </c>
      <c r="AF1422" s="2" t="s">
        <v>185</v>
      </c>
      <c r="AG1422" s="2" t="s">
        <v>185</v>
      </c>
      <c r="AH1422" t="s">
        <v>90</v>
      </c>
      <c r="AI1422" s="8" t="s">
        <v>184</v>
      </c>
      <c r="AJ1422" s="1" t="s">
        <v>184</v>
      </c>
    </row>
    <row r="1423" spans="1:36" x14ac:dyDescent="0.3">
      <c r="A1423" s="2" t="s">
        <v>8</v>
      </c>
      <c r="B1423">
        <v>146152</v>
      </c>
      <c r="C1423">
        <v>1422</v>
      </c>
      <c r="D1423" t="s">
        <v>182</v>
      </c>
      <c r="E1423" s="2" t="s">
        <v>184</v>
      </c>
      <c r="F1423" s="2" t="s">
        <v>184</v>
      </c>
      <c r="G1423" s="2" t="s">
        <v>184</v>
      </c>
      <c r="H1423" s="3" t="s">
        <v>183</v>
      </c>
      <c r="I1423" s="2" t="s">
        <v>12</v>
      </c>
      <c r="J1423" s="2" t="s">
        <v>12</v>
      </c>
      <c r="K1423" s="8" t="s">
        <v>184</v>
      </c>
      <c r="L1423" s="2" t="s">
        <v>60</v>
      </c>
      <c r="M1423" s="2"/>
      <c r="N1423" t="s">
        <v>186</v>
      </c>
      <c r="O1423" s="3" t="s">
        <v>189</v>
      </c>
      <c r="P1423" s="130">
        <v>-1.024901913684042</v>
      </c>
      <c r="Q1423" s="130" t="s">
        <v>203</v>
      </c>
      <c r="R1423" s="7" t="s">
        <v>185</v>
      </c>
      <c r="S1423" s="2" t="s">
        <v>184</v>
      </c>
      <c r="T1423" s="2" t="s">
        <v>184</v>
      </c>
      <c r="U1423">
        <v>10</v>
      </c>
      <c r="V1423">
        <v>0</v>
      </c>
      <c r="W1423">
        <v>39</v>
      </c>
      <c r="X1423" t="s">
        <v>184</v>
      </c>
      <c r="Y1423" s="2" t="s">
        <v>184</v>
      </c>
      <c r="Z1423" s="2" t="s">
        <v>184</v>
      </c>
      <c r="AA1423" s="2" t="s">
        <v>184</v>
      </c>
      <c r="AB1423">
        <v>3</v>
      </c>
      <c r="AC1423">
        <v>0</v>
      </c>
      <c r="AD1423">
        <v>0</v>
      </c>
      <c r="AE1423" s="2" t="s">
        <v>184</v>
      </c>
      <c r="AF1423" s="2" t="s">
        <v>184</v>
      </c>
      <c r="AG1423" s="2" t="s">
        <v>184</v>
      </c>
      <c r="AH1423" t="s">
        <v>89</v>
      </c>
      <c r="AI1423" s="8" t="s">
        <v>183</v>
      </c>
      <c r="AJ1423" s="1" t="s">
        <v>184</v>
      </c>
    </row>
    <row r="1424" spans="1:36" x14ac:dyDescent="0.3">
      <c r="A1424" s="3" t="s">
        <v>7</v>
      </c>
      <c r="B1424">
        <v>146154</v>
      </c>
      <c r="C1424">
        <v>1423</v>
      </c>
      <c r="D1424" t="s">
        <v>182</v>
      </c>
      <c r="E1424" s="2" t="s">
        <v>183</v>
      </c>
      <c r="F1424" s="2" t="s">
        <v>184</v>
      </c>
      <c r="G1424" s="2" t="s">
        <v>184</v>
      </c>
      <c r="H1424" s="3" t="s">
        <v>183</v>
      </c>
      <c r="I1424" s="2" t="s">
        <v>13</v>
      </c>
      <c r="J1424" s="2" t="s">
        <v>15</v>
      </c>
      <c r="K1424" s="8" t="s">
        <v>183</v>
      </c>
      <c r="L1424" s="2" t="s">
        <v>162</v>
      </c>
      <c r="M1424" s="2" t="s">
        <v>60</v>
      </c>
      <c r="N1424" t="s">
        <v>187</v>
      </c>
      <c r="O1424" s="2" t="s">
        <v>188</v>
      </c>
      <c r="P1424" s="128">
        <v>-2.9877369007803791</v>
      </c>
      <c r="Q1424" s="128" t="s">
        <v>203</v>
      </c>
      <c r="R1424" s="6" t="s">
        <v>183</v>
      </c>
      <c r="S1424" s="2" t="s">
        <v>183</v>
      </c>
      <c r="T1424" s="2" t="s">
        <v>184</v>
      </c>
      <c r="U1424">
        <v>28</v>
      </c>
      <c r="V1424">
        <v>28</v>
      </c>
      <c r="W1424">
        <v>4</v>
      </c>
      <c r="X1424" t="s">
        <v>184</v>
      </c>
      <c r="Y1424" s="2" t="s">
        <v>183</v>
      </c>
      <c r="Z1424" s="2" t="s">
        <v>183</v>
      </c>
      <c r="AA1424" s="2" t="s">
        <v>183</v>
      </c>
      <c r="AB1424">
        <v>5</v>
      </c>
      <c r="AC1424">
        <v>2</v>
      </c>
      <c r="AD1424">
        <v>0</v>
      </c>
      <c r="AE1424" s="2" t="s">
        <v>184</v>
      </c>
      <c r="AF1424" s="2" t="s">
        <v>184</v>
      </c>
      <c r="AG1424" s="2" t="s">
        <v>183</v>
      </c>
      <c r="AH1424" t="s">
        <v>91</v>
      </c>
      <c r="AI1424" s="8" t="s">
        <v>183</v>
      </c>
      <c r="AJ1424" s="1" t="s">
        <v>184</v>
      </c>
    </row>
    <row r="1425" spans="1:36" x14ac:dyDescent="0.3">
      <c r="A1425" s="2" t="s">
        <v>8</v>
      </c>
      <c r="B1425">
        <v>146212</v>
      </c>
      <c r="C1425">
        <v>1424</v>
      </c>
      <c r="D1425" t="s">
        <v>181</v>
      </c>
      <c r="E1425" s="2" t="s">
        <v>183</v>
      </c>
      <c r="F1425" s="2" t="s">
        <v>184</v>
      </c>
      <c r="G1425" s="2" t="s">
        <v>184</v>
      </c>
      <c r="H1425" s="3" t="s">
        <v>185</v>
      </c>
      <c r="I1425" s="2" t="s">
        <v>17</v>
      </c>
      <c r="J1425" s="2" t="s">
        <v>17</v>
      </c>
      <c r="K1425" s="8" t="s">
        <v>184</v>
      </c>
      <c r="L1425" s="2" t="s">
        <v>162</v>
      </c>
      <c r="M1425" s="2" t="s">
        <v>60</v>
      </c>
      <c r="N1425" t="s">
        <v>187</v>
      </c>
      <c r="O1425" s="2" t="s">
        <v>189</v>
      </c>
      <c r="P1425" s="128">
        <v>-3.2542011202987462</v>
      </c>
      <c r="Q1425" s="128" t="s">
        <v>203</v>
      </c>
      <c r="R1425" s="7" t="s">
        <v>184</v>
      </c>
      <c r="S1425" s="2" t="s">
        <v>183</v>
      </c>
      <c r="T1425" s="2" t="s">
        <v>184</v>
      </c>
      <c r="U1425">
        <v>35</v>
      </c>
      <c r="V1425">
        <v>11</v>
      </c>
      <c r="W1425">
        <v>44</v>
      </c>
      <c r="X1425" t="s">
        <v>184</v>
      </c>
      <c r="Y1425" s="2" t="s">
        <v>184</v>
      </c>
      <c r="Z1425" s="2" t="s">
        <v>183</v>
      </c>
      <c r="AA1425" s="2" t="s">
        <v>184</v>
      </c>
      <c r="AB1425">
        <v>9</v>
      </c>
      <c r="AC1425">
        <v>1</v>
      </c>
      <c r="AD1425">
        <v>2</v>
      </c>
      <c r="AE1425" s="2" t="s">
        <v>184</v>
      </c>
      <c r="AF1425" s="2" t="s">
        <v>184</v>
      </c>
      <c r="AG1425" s="2" t="s">
        <v>183</v>
      </c>
      <c r="AH1425" t="s">
        <v>91</v>
      </c>
      <c r="AI1425" s="8" t="s">
        <v>183</v>
      </c>
      <c r="AJ1425" s="1" t="s">
        <v>184</v>
      </c>
    </row>
    <row r="1426" spans="1:36" x14ac:dyDescent="0.3">
      <c r="A1426" s="3" t="s">
        <v>7</v>
      </c>
      <c r="B1426">
        <v>146290</v>
      </c>
      <c r="C1426">
        <v>1425</v>
      </c>
      <c r="D1426" t="s">
        <v>181</v>
      </c>
      <c r="E1426" s="2" t="s">
        <v>184</v>
      </c>
      <c r="F1426" s="2" t="s">
        <v>184</v>
      </c>
      <c r="G1426" s="2" t="s">
        <v>184</v>
      </c>
      <c r="H1426" s="3" t="s">
        <v>185</v>
      </c>
      <c r="I1426" s="2" t="s">
        <v>17</v>
      </c>
      <c r="J1426" s="2" t="s">
        <v>13</v>
      </c>
      <c r="K1426" s="8" t="s">
        <v>184</v>
      </c>
      <c r="L1426" s="2" t="s">
        <v>162</v>
      </c>
      <c r="M1426" s="2" t="s">
        <v>60</v>
      </c>
      <c r="N1426" t="s">
        <v>187</v>
      </c>
      <c r="O1426" s="2" t="s">
        <v>189</v>
      </c>
      <c r="P1426" s="128">
        <v>-2.9877369007803791</v>
      </c>
      <c r="Q1426" s="128" t="s">
        <v>203</v>
      </c>
      <c r="R1426" s="6" t="s">
        <v>183</v>
      </c>
      <c r="S1426" s="2" t="s">
        <v>184</v>
      </c>
      <c r="T1426" s="2" t="s">
        <v>184</v>
      </c>
      <c r="U1426">
        <v>45</v>
      </c>
      <c r="V1426">
        <v>4</v>
      </c>
      <c r="W1426">
        <v>0</v>
      </c>
      <c r="X1426" t="s">
        <v>184</v>
      </c>
      <c r="Y1426" s="2" t="s">
        <v>184</v>
      </c>
      <c r="Z1426" s="2" t="s">
        <v>184</v>
      </c>
      <c r="AA1426" s="2" t="s">
        <v>184</v>
      </c>
      <c r="AB1426">
        <v>7</v>
      </c>
      <c r="AC1426">
        <v>11</v>
      </c>
      <c r="AD1426">
        <v>0</v>
      </c>
      <c r="AE1426" s="2" t="s">
        <v>184</v>
      </c>
      <c r="AF1426" s="2" t="s">
        <v>185</v>
      </c>
      <c r="AG1426" s="2" t="s">
        <v>185</v>
      </c>
      <c r="AH1426" t="s">
        <v>89</v>
      </c>
      <c r="AI1426" s="8" t="s">
        <v>184</v>
      </c>
      <c r="AJ1426" s="1" t="s">
        <v>184</v>
      </c>
    </row>
    <row r="1427" spans="1:36" x14ac:dyDescent="0.3">
      <c r="A1427" s="3" t="s">
        <v>7</v>
      </c>
      <c r="B1427">
        <v>146291</v>
      </c>
      <c r="C1427">
        <v>1426</v>
      </c>
      <c r="D1427" t="s">
        <v>181</v>
      </c>
      <c r="E1427" s="2" t="s">
        <v>184</v>
      </c>
      <c r="F1427" s="2" t="s">
        <v>184</v>
      </c>
      <c r="G1427" s="2" t="s">
        <v>184</v>
      </c>
      <c r="H1427" s="3" t="s">
        <v>185</v>
      </c>
      <c r="I1427" s="2" t="s">
        <v>15</v>
      </c>
      <c r="J1427" s="2" t="s">
        <v>13</v>
      </c>
      <c r="K1427" s="8" t="s">
        <v>183</v>
      </c>
      <c r="L1427" s="2"/>
      <c r="M1427" s="2" t="s">
        <v>60</v>
      </c>
      <c r="N1427" t="s">
        <v>187</v>
      </c>
      <c r="O1427" s="2" t="s">
        <v>189</v>
      </c>
      <c r="P1427" s="128">
        <v>1.471571906354515</v>
      </c>
      <c r="Q1427" s="128" t="s">
        <v>203</v>
      </c>
      <c r="R1427" s="7" t="s">
        <v>183</v>
      </c>
      <c r="S1427" s="2" t="s">
        <v>183</v>
      </c>
      <c r="T1427" s="2" t="s">
        <v>184</v>
      </c>
      <c r="U1427">
        <v>37</v>
      </c>
      <c r="V1427">
        <v>7</v>
      </c>
      <c r="W1427">
        <v>12</v>
      </c>
      <c r="X1427" t="s">
        <v>184</v>
      </c>
      <c r="Y1427" s="2" t="s">
        <v>184</v>
      </c>
      <c r="Z1427" s="2" t="s">
        <v>184</v>
      </c>
      <c r="AA1427" s="2" t="s">
        <v>184</v>
      </c>
      <c r="AB1427">
        <v>8</v>
      </c>
      <c r="AC1427">
        <v>8</v>
      </c>
      <c r="AD1427">
        <v>0</v>
      </c>
      <c r="AE1427" s="2" t="s">
        <v>183</v>
      </c>
      <c r="AF1427" s="2" t="s">
        <v>185</v>
      </c>
      <c r="AG1427" s="2" t="s">
        <v>185</v>
      </c>
      <c r="AH1427" t="s">
        <v>89</v>
      </c>
      <c r="AI1427" s="8" t="s">
        <v>184</v>
      </c>
      <c r="AJ1427" s="1" t="s">
        <v>184</v>
      </c>
    </row>
    <row r="1428" spans="1:36" x14ac:dyDescent="0.3">
      <c r="A1428" s="2" t="s">
        <v>8</v>
      </c>
      <c r="B1428">
        <v>146296</v>
      </c>
      <c r="C1428">
        <v>1427</v>
      </c>
      <c r="D1428" t="s">
        <v>181</v>
      </c>
      <c r="E1428" s="2" t="s">
        <v>184</v>
      </c>
      <c r="F1428" s="2" t="s">
        <v>184</v>
      </c>
      <c r="G1428" s="2" t="s">
        <v>183</v>
      </c>
      <c r="H1428" s="3" t="s">
        <v>184</v>
      </c>
      <c r="I1428" s="2" t="s">
        <v>12</v>
      </c>
      <c r="J1428" s="2" t="s">
        <v>13</v>
      </c>
      <c r="K1428" s="8" t="s">
        <v>183</v>
      </c>
      <c r="L1428" s="2"/>
      <c r="M1428" s="2" t="s">
        <v>60</v>
      </c>
      <c r="N1428" t="s">
        <v>187</v>
      </c>
      <c r="O1428" s="3" t="s">
        <v>188</v>
      </c>
      <c r="P1428" s="130">
        <v>-0.35449900948806168</v>
      </c>
      <c r="Q1428" s="130" t="s">
        <v>203</v>
      </c>
      <c r="R1428" s="6" t="s">
        <v>183</v>
      </c>
      <c r="S1428" s="2" t="s">
        <v>184</v>
      </c>
      <c r="T1428" s="2" t="s">
        <v>184</v>
      </c>
      <c r="U1428">
        <v>0</v>
      </c>
      <c r="V1428">
        <v>10</v>
      </c>
      <c r="W1428">
        <v>0</v>
      </c>
      <c r="X1428" t="s">
        <v>183</v>
      </c>
      <c r="Y1428" s="2" t="s">
        <v>184</v>
      </c>
      <c r="Z1428" s="2" t="s">
        <v>183</v>
      </c>
      <c r="AA1428" s="2" t="s">
        <v>184</v>
      </c>
      <c r="AB1428">
        <v>0</v>
      </c>
      <c r="AC1428">
        <v>0</v>
      </c>
      <c r="AD1428">
        <v>0</v>
      </c>
      <c r="AE1428" s="2" t="s">
        <v>183</v>
      </c>
      <c r="AF1428" s="2" t="s">
        <v>185</v>
      </c>
      <c r="AG1428" s="2" t="s">
        <v>185</v>
      </c>
      <c r="AH1428" t="s">
        <v>89</v>
      </c>
      <c r="AI1428" s="8" t="s">
        <v>184</v>
      </c>
      <c r="AJ1428" s="1" t="s">
        <v>184</v>
      </c>
    </row>
    <row r="1429" spans="1:36" x14ac:dyDescent="0.3">
      <c r="A1429" s="2" t="s">
        <v>8</v>
      </c>
      <c r="B1429">
        <v>146300</v>
      </c>
      <c r="C1429">
        <v>1428</v>
      </c>
      <c r="D1429" t="s">
        <v>182</v>
      </c>
      <c r="E1429" s="2" t="s">
        <v>184</v>
      </c>
      <c r="F1429" s="2" t="s">
        <v>184</v>
      </c>
      <c r="G1429" s="2" t="s">
        <v>184</v>
      </c>
      <c r="H1429" s="3" t="s">
        <v>183</v>
      </c>
      <c r="I1429" s="2" t="s">
        <v>15</v>
      </c>
      <c r="J1429" s="2" t="s">
        <v>13</v>
      </c>
      <c r="K1429" s="8" t="s">
        <v>183</v>
      </c>
      <c r="L1429" s="2"/>
      <c r="M1429" s="2" t="s">
        <v>60</v>
      </c>
      <c r="N1429" t="s">
        <v>186</v>
      </c>
      <c r="O1429" s="3" t="s">
        <v>188</v>
      </c>
      <c r="P1429" s="130">
        <v>-1.320565294617345</v>
      </c>
      <c r="Q1429" s="130" t="s">
        <v>203</v>
      </c>
      <c r="R1429" s="6" t="s">
        <v>185</v>
      </c>
      <c r="S1429" s="2" t="s">
        <v>184</v>
      </c>
      <c r="T1429" s="2" t="s">
        <v>184</v>
      </c>
      <c r="U1429">
        <v>19</v>
      </c>
      <c r="V1429">
        <v>0</v>
      </c>
      <c r="W1429">
        <v>12</v>
      </c>
      <c r="X1429" t="s">
        <v>184</v>
      </c>
      <c r="Y1429" s="2" t="s">
        <v>184</v>
      </c>
      <c r="Z1429" s="2" t="s">
        <v>184</v>
      </c>
      <c r="AA1429" s="2" t="s">
        <v>184</v>
      </c>
      <c r="AB1429">
        <v>2</v>
      </c>
      <c r="AC1429">
        <v>0</v>
      </c>
      <c r="AD1429">
        <v>0</v>
      </c>
      <c r="AE1429" s="2" t="s">
        <v>184</v>
      </c>
      <c r="AF1429" s="2" t="s">
        <v>184</v>
      </c>
      <c r="AG1429" s="2" t="s">
        <v>184</v>
      </c>
      <c r="AH1429" t="s">
        <v>91</v>
      </c>
      <c r="AI1429" s="8" t="s">
        <v>183</v>
      </c>
      <c r="AJ1429" s="1" t="s">
        <v>184</v>
      </c>
    </row>
    <row r="1430" spans="1:36" x14ac:dyDescent="0.3">
      <c r="A1430" s="3" t="s">
        <v>7</v>
      </c>
      <c r="B1430">
        <v>146316</v>
      </c>
      <c r="C1430">
        <v>1429</v>
      </c>
      <c r="D1430" t="s">
        <v>181</v>
      </c>
      <c r="E1430" s="2" t="s">
        <v>184</v>
      </c>
      <c r="F1430" s="2" t="s">
        <v>184</v>
      </c>
      <c r="G1430" s="2" t="s">
        <v>184</v>
      </c>
      <c r="H1430" s="3" t="s">
        <v>183</v>
      </c>
      <c r="I1430" s="2" t="s">
        <v>12</v>
      </c>
      <c r="J1430" s="2" t="s">
        <v>14</v>
      </c>
      <c r="K1430" s="8" t="s">
        <v>183</v>
      </c>
      <c r="L1430" s="2" t="s">
        <v>60</v>
      </c>
      <c r="M1430" s="2"/>
      <c r="N1430" t="s">
        <v>187</v>
      </c>
      <c r="O1430" s="3" t="s">
        <v>189</v>
      </c>
      <c r="P1430" s="130">
        <v>-0.55325034578146604</v>
      </c>
      <c r="Q1430" s="130" t="s">
        <v>203</v>
      </c>
      <c r="R1430" s="7" t="s">
        <v>183</v>
      </c>
      <c r="S1430" s="2" t="s">
        <v>184</v>
      </c>
      <c r="T1430" s="2" t="s">
        <v>184</v>
      </c>
      <c r="U1430">
        <v>104</v>
      </c>
      <c r="V1430">
        <v>36</v>
      </c>
      <c r="W1430">
        <v>47</v>
      </c>
      <c r="X1430" t="s">
        <v>184</v>
      </c>
      <c r="Y1430" s="2" t="s">
        <v>184</v>
      </c>
      <c r="Z1430" s="2" t="s">
        <v>184</v>
      </c>
      <c r="AA1430" s="2" t="s">
        <v>184</v>
      </c>
      <c r="AB1430">
        <v>20</v>
      </c>
      <c r="AC1430">
        <v>0</v>
      </c>
      <c r="AD1430">
        <v>0</v>
      </c>
      <c r="AE1430" s="2" t="s">
        <v>184</v>
      </c>
      <c r="AF1430" s="2" t="s">
        <v>185</v>
      </c>
      <c r="AG1430" s="2" t="s">
        <v>185</v>
      </c>
      <c r="AH1430" t="s">
        <v>91</v>
      </c>
      <c r="AI1430" s="8" t="s">
        <v>184</v>
      </c>
      <c r="AJ1430" s="1" t="s">
        <v>184</v>
      </c>
    </row>
    <row r="1431" spans="1:36" x14ac:dyDescent="0.3">
      <c r="A1431" s="3" t="s">
        <v>7</v>
      </c>
      <c r="B1431">
        <v>146352</v>
      </c>
      <c r="C1431">
        <v>1430</v>
      </c>
      <c r="D1431" t="s">
        <v>181</v>
      </c>
      <c r="E1431" s="2" t="s">
        <v>183</v>
      </c>
      <c r="F1431" s="2" t="s">
        <v>184</v>
      </c>
      <c r="G1431" s="2" t="s">
        <v>184</v>
      </c>
      <c r="H1431" s="3" t="s">
        <v>183</v>
      </c>
      <c r="I1431" s="2" t="s">
        <v>16</v>
      </c>
      <c r="J1431" s="2" t="s">
        <v>13</v>
      </c>
      <c r="K1431" s="8" t="s">
        <v>183</v>
      </c>
      <c r="L1431" s="2" t="s">
        <v>60</v>
      </c>
      <c r="M1431" s="2" t="s">
        <v>162</v>
      </c>
      <c r="N1431" t="s">
        <v>186</v>
      </c>
      <c r="O1431" s="2" t="s">
        <v>189</v>
      </c>
      <c r="P1431" s="128">
        <v>-3.3934252386002122</v>
      </c>
      <c r="Q1431" s="128" t="s">
        <v>203</v>
      </c>
      <c r="R1431" s="7" t="s">
        <v>183</v>
      </c>
      <c r="S1431" s="2" t="s">
        <v>184</v>
      </c>
      <c r="T1431" s="2" t="s">
        <v>183</v>
      </c>
      <c r="U1431">
        <v>44</v>
      </c>
      <c r="V1431">
        <v>19</v>
      </c>
      <c r="W1431">
        <v>39</v>
      </c>
      <c r="X1431" t="s">
        <v>184</v>
      </c>
      <c r="Y1431" s="2" t="s">
        <v>184</v>
      </c>
      <c r="Z1431" s="2" t="s">
        <v>183</v>
      </c>
      <c r="AA1431" s="2" t="s">
        <v>184</v>
      </c>
      <c r="AB1431">
        <v>13</v>
      </c>
      <c r="AC1431">
        <v>1</v>
      </c>
      <c r="AD1431">
        <v>0</v>
      </c>
      <c r="AE1431" s="2" t="s">
        <v>184</v>
      </c>
      <c r="AF1431" s="2" t="s">
        <v>184</v>
      </c>
      <c r="AG1431" s="2" t="s">
        <v>185</v>
      </c>
      <c r="AH1431" t="s">
        <v>89</v>
      </c>
      <c r="AI1431" s="8" t="s">
        <v>183</v>
      </c>
      <c r="AJ1431" s="1" t="s">
        <v>184</v>
      </c>
    </row>
    <row r="1432" spans="1:36" x14ac:dyDescent="0.3">
      <c r="A1432" s="3" t="s">
        <v>7</v>
      </c>
      <c r="B1432">
        <v>146393</v>
      </c>
      <c r="C1432">
        <v>1431</v>
      </c>
      <c r="D1432" t="s">
        <v>182</v>
      </c>
      <c r="E1432" s="2" t="s">
        <v>184</v>
      </c>
      <c r="F1432" s="2" t="s">
        <v>184</v>
      </c>
      <c r="G1432" s="2" t="s">
        <v>184</v>
      </c>
      <c r="H1432" s="3" t="s">
        <v>183</v>
      </c>
      <c r="I1432" s="2" t="s">
        <v>12</v>
      </c>
      <c r="J1432" s="2" t="s">
        <v>14</v>
      </c>
      <c r="K1432" s="8" t="s">
        <v>183</v>
      </c>
      <c r="L1432" s="2"/>
      <c r="M1432" s="2" t="s">
        <v>60</v>
      </c>
      <c r="N1432" t="s">
        <v>187</v>
      </c>
      <c r="O1432" s="2" t="s">
        <v>189</v>
      </c>
      <c r="P1432" s="128">
        <v>-0.24655066141956286</v>
      </c>
      <c r="Q1432" s="128" t="s">
        <v>203</v>
      </c>
      <c r="R1432" s="6" t="s">
        <v>185</v>
      </c>
      <c r="S1432" s="2" t="s">
        <v>184</v>
      </c>
      <c r="T1432" s="2" t="s">
        <v>184</v>
      </c>
      <c r="U1432">
        <v>44</v>
      </c>
      <c r="V1432">
        <v>14</v>
      </c>
      <c r="W1432">
        <v>16</v>
      </c>
      <c r="X1432" t="s">
        <v>184</v>
      </c>
      <c r="Y1432" s="2" t="s">
        <v>184</v>
      </c>
      <c r="Z1432" s="2" t="s">
        <v>184</v>
      </c>
      <c r="AA1432" s="2" t="s">
        <v>184</v>
      </c>
      <c r="AB1432">
        <v>11</v>
      </c>
      <c r="AC1432">
        <v>1</v>
      </c>
      <c r="AD1432">
        <v>0</v>
      </c>
      <c r="AE1432" s="2" t="s">
        <v>184</v>
      </c>
      <c r="AF1432" s="2" t="s">
        <v>185</v>
      </c>
      <c r="AG1432" s="2" t="s">
        <v>185</v>
      </c>
      <c r="AH1432" t="s">
        <v>89</v>
      </c>
      <c r="AI1432" s="8" t="s">
        <v>184</v>
      </c>
      <c r="AJ1432" s="1" t="s">
        <v>184</v>
      </c>
    </row>
    <row r="1433" spans="1:36" x14ac:dyDescent="0.3">
      <c r="A1433" s="3" t="s">
        <v>7</v>
      </c>
      <c r="B1433">
        <v>146419</v>
      </c>
      <c r="C1433">
        <v>1432</v>
      </c>
      <c r="D1433" t="s">
        <v>181</v>
      </c>
      <c r="E1433" s="2" t="s">
        <v>184</v>
      </c>
      <c r="F1433" s="2" t="s">
        <v>184</v>
      </c>
      <c r="G1433" s="2" t="s">
        <v>184</v>
      </c>
      <c r="H1433" s="3" t="s">
        <v>183</v>
      </c>
      <c r="I1433" s="2" t="s">
        <v>16</v>
      </c>
      <c r="J1433" s="2" t="s">
        <v>12</v>
      </c>
      <c r="K1433" s="8" t="s">
        <v>183</v>
      </c>
      <c r="L1433" s="2"/>
      <c r="M1433" s="2" t="s">
        <v>60</v>
      </c>
      <c r="N1433" t="s">
        <v>187</v>
      </c>
      <c r="O1433" s="2" t="s">
        <v>188</v>
      </c>
      <c r="P1433" s="128">
        <v>-1.2658844150153366</v>
      </c>
      <c r="Q1433" s="128" t="s">
        <v>203</v>
      </c>
      <c r="R1433" s="6" t="s">
        <v>183</v>
      </c>
      <c r="S1433" s="2" t="s">
        <v>183</v>
      </c>
      <c r="T1433" s="2" t="s">
        <v>184</v>
      </c>
      <c r="U1433">
        <v>35</v>
      </c>
      <c r="V1433">
        <v>6</v>
      </c>
      <c r="W1433">
        <v>0</v>
      </c>
      <c r="X1433" t="s">
        <v>184</v>
      </c>
      <c r="Y1433" s="2" t="s">
        <v>184</v>
      </c>
      <c r="Z1433" s="2" t="s">
        <v>183</v>
      </c>
      <c r="AA1433" s="2" t="s">
        <v>183</v>
      </c>
      <c r="AB1433">
        <v>3</v>
      </c>
      <c r="AC1433">
        <v>0</v>
      </c>
      <c r="AD1433">
        <v>0</v>
      </c>
      <c r="AE1433" s="2" t="s">
        <v>184</v>
      </c>
      <c r="AF1433" s="2" t="s">
        <v>185</v>
      </c>
      <c r="AG1433" s="2" t="s">
        <v>185</v>
      </c>
      <c r="AH1433" t="s">
        <v>90</v>
      </c>
      <c r="AI1433" s="8" t="s">
        <v>184</v>
      </c>
      <c r="AJ1433" s="1" t="s">
        <v>184</v>
      </c>
    </row>
    <row r="1434" spans="1:36" x14ac:dyDescent="0.3">
      <c r="A1434" s="3" t="s">
        <v>7</v>
      </c>
      <c r="B1434">
        <v>146433</v>
      </c>
      <c r="C1434">
        <v>1433</v>
      </c>
      <c r="D1434" t="s">
        <v>181</v>
      </c>
      <c r="E1434" s="2" t="s">
        <v>183</v>
      </c>
      <c r="F1434" s="2" t="s">
        <v>184</v>
      </c>
      <c r="G1434" s="2" t="s">
        <v>184</v>
      </c>
      <c r="H1434" s="3" t="s">
        <v>183</v>
      </c>
      <c r="I1434" s="2" t="s">
        <v>16</v>
      </c>
      <c r="J1434" s="2" t="s">
        <v>12</v>
      </c>
      <c r="K1434" s="8" t="s">
        <v>183</v>
      </c>
      <c r="L1434" s="2" t="s">
        <v>162</v>
      </c>
      <c r="M1434" s="2" t="s">
        <v>61</v>
      </c>
      <c r="N1434" t="s">
        <v>187</v>
      </c>
      <c r="O1434" s="2" t="s">
        <v>189</v>
      </c>
      <c r="P1434" s="128">
        <v>-2.8293642123661784</v>
      </c>
      <c r="Q1434" s="128" t="s">
        <v>203</v>
      </c>
      <c r="R1434" s="7" t="s">
        <v>183</v>
      </c>
      <c r="S1434" s="2" t="s">
        <v>184</v>
      </c>
      <c r="T1434" s="2" t="s">
        <v>183</v>
      </c>
      <c r="U1434">
        <v>12</v>
      </c>
      <c r="V1434">
        <v>32</v>
      </c>
      <c r="W1434">
        <v>29</v>
      </c>
      <c r="X1434" t="s">
        <v>183</v>
      </c>
      <c r="Y1434" s="2" t="s">
        <v>184</v>
      </c>
      <c r="Z1434" s="2" t="s">
        <v>183</v>
      </c>
      <c r="AA1434" s="2" t="s">
        <v>184</v>
      </c>
      <c r="AB1434">
        <v>2</v>
      </c>
      <c r="AC1434">
        <v>0</v>
      </c>
      <c r="AD1434">
        <v>0</v>
      </c>
      <c r="AE1434" s="2" t="s">
        <v>184</v>
      </c>
      <c r="AF1434" s="2" t="s">
        <v>184</v>
      </c>
      <c r="AG1434" s="2" t="s">
        <v>185</v>
      </c>
      <c r="AH1434" t="s">
        <v>89</v>
      </c>
      <c r="AI1434" s="8" t="s">
        <v>183</v>
      </c>
      <c r="AJ1434" s="1" t="s">
        <v>184</v>
      </c>
    </row>
    <row r="1435" spans="1:36" hidden="1" x14ac:dyDescent="0.3">
      <c r="A1435" s="3" t="s">
        <v>7</v>
      </c>
      <c r="B1435">
        <v>146472</v>
      </c>
      <c r="C1435">
        <v>1434</v>
      </c>
      <c r="D1435" t="s">
        <v>182</v>
      </c>
      <c r="E1435" s="2" t="s">
        <v>184</v>
      </c>
      <c r="F1435" s="2" t="s">
        <v>184</v>
      </c>
      <c r="G1435" s="2" t="s">
        <v>184</v>
      </c>
      <c r="H1435" s="3" t="s">
        <v>184</v>
      </c>
      <c r="I1435" s="2" t="s">
        <v>13</v>
      </c>
      <c r="J1435" s="2" t="s">
        <v>15</v>
      </c>
      <c r="K1435" s="8" t="s">
        <v>184</v>
      </c>
      <c r="L1435" s="2" t="s">
        <v>60</v>
      </c>
      <c r="M1435" s="2" t="s">
        <v>162</v>
      </c>
      <c r="N1435" t="s">
        <v>186</v>
      </c>
      <c r="O1435" s="3" t="s">
        <v>188</v>
      </c>
      <c r="P1435" s="130">
        <v>-3.097826086956522</v>
      </c>
      <c r="Q1435" s="130" t="s">
        <v>201</v>
      </c>
      <c r="R1435" s="7" t="s">
        <v>185</v>
      </c>
      <c r="S1435" s="2" t="s">
        <v>184</v>
      </c>
      <c r="T1435" s="2" t="s">
        <v>184</v>
      </c>
      <c r="U1435">
        <v>0</v>
      </c>
      <c r="V1435">
        <v>0</v>
      </c>
      <c r="W1435">
        <v>1</v>
      </c>
      <c r="X1435" t="s">
        <v>184</v>
      </c>
      <c r="Y1435" s="2" t="s">
        <v>184</v>
      </c>
      <c r="Z1435" s="2" t="s">
        <v>183</v>
      </c>
      <c r="AA1435" s="2" t="s">
        <v>184</v>
      </c>
      <c r="AB1435">
        <v>0</v>
      </c>
      <c r="AC1435">
        <v>0</v>
      </c>
      <c r="AD1435">
        <v>0</v>
      </c>
      <c r="AE1435" s="2" t="s">
        <v>184</v>
      </c>
      <c r="AF1435" s="2" t="s">
        <v>184</v>
      </c>
      <c r="AG1435" s="2" t="s">
        <v>183</v>
      </c>
      <c r="AH1435" t="s">
        <v>91</v>
      </c>
      <c r="AI1435" t="s">
        <v>183</v>
      </c>
      <c r="AJ1435" s="1" t="s">
        <v>184</v>
      </c>
    </row>
    <row r="1436" spans="1:36" x14ac:dyDescent="0.3">
      <c r="A1436" s="3" t="s">
        <v>7</v>
      </c>
      <c r="B1436">
        <v>146586</v>
      </c>
      <c r="C1436">
        <v>1435</v>
      </c>
      <c r="D1436" t="s">
        <v>181</v>
      </c>
      <c r="E1436" s="2" t="s">
        <v>184</v>
      </c>
      <c r="F1436" s="2" t="s">
        <v>184</v>
      </c>
      <c r="G1436" s="2" t="s">
        <v>184</v>
      </c>
      <c r="H1436" s="3" t="s">
        <v>183</v>
      </c>
      <c r="I1436" s="2" t="s">
        <v>15</v>
      </c>
      <c r="J1436" s="2" t="s">
        <v>16</v>
      </c>
      <c r="K1436" s="8" t="s">
        <v>183</v>
      </c>
      <c r="L1436" s="2" t="s">
        <v>61</v>
      </c>
      <c r="M1436" s="2"/>
      <c r="N1436" t="s">
        <v>186</v>
      </c>
      <c r="O1436" s="2" t="s">
        <v>188</v>
      </c>
      <c r="P1436" s="128">
        <v>-0.3395585738539898</v>
      </c>
      <c r="Q1436" s="128" t="s">
        <v>203</v>
      </c>
      <c r="R1436" s="7" t="s">
        <v>185</v>
      </c>
      <c r="S1436" s="2" t="s">
        <v>184</v>
      </c>
      <c r="T1436" s="2" t="s">
        <v>184</v>
      </c>
      <c r="U1436">
        <v>36</v>
      </c>
      <c r="V1436">
        <v>27</v>
      </c>
      <c r="W1436">
        <v>69</v>
      </c>
      <c r="X1436" t="s">
        <v>183</v>
      </c>
      <c r="Y1436" s="2" t="s">
        <v>184</v>
      </c>
      <c r="Z1436" s="2" t="s">
        <v>184</v>
      </c>
      <c r="AA1436" s="2" t="s">
        <v>184</v>
      </c>
      <c r="AB1436">
        <v>16</v>
      </c>
      <c r="AC1436">
        <v>2</v>
      </c>
      <c r="AD1436">
        <v>1</v>
      </c>
      <c r="AE1436" s="2" t="s">
        <v>184</v>
      </c>
      <c r="AF1436" s="2" t="s">
        <v>184</v>
      </c>
      <c r="AG1436" s="2" t="s">
        <v>183</v>
      </c>
      <c r="AH1436" t="s">
        <v>91</v>
      </c>
      <c r="AI1436" s="8" t="s">
        <v>183</v>
      </c>
      <c r="AJ1436" s="1" t="s">
        <v>184</v>
      </c>
    </row>
    <row r="1437" spans="1:36" x14ac:dyDescent="0.3">
      <c r="A1437" s="3" t="s">
        <v>7</v>
      </c>
      <c r="B1437">
        <v>146590</v>
      </c>
      <c r="C1437">
        <v>1436</v>
      </c>
      <c r="D1437" t="s">
        <v>181</v>
      </c>
      <c r="E1437" s="2" t="s">
        <v>183</v>
      </c>
      <c r="F1437" s="2" t="s">
        <v>184</v>
      </c>
      <c r="G1437" s="2" t="s">
        <v>184</v>
      </c>
      <c r="H1437" s="3" t="s">
        <v>183</v>
      </c>
      <c r="I1437" s="2" t="s">
        <v>15</v>
      </c>
      <c r="J1437" s="2" t="s">
        <v>15</v>
      </c>
      <c r="K1437" s="8" t="s">
        <v>183</v>
      </c>
      <c r="L1437" s="2"/>
      <c r="M1437" s="2" t="s">
        <v>60</v>
      </c>
      <c r="N1437" t="s">
        <v>186</v>
      </c>
      <c r="O1437" s="2" t="s">
        <v>188</v>
      </c>
      <c r="P1437" s="128" t="s">
        <v>67</v>
      </c>
      <c r="Q1437" s="130" t="s">
        <v>203</v>
      </c>
      <c r="R1437" s="7" t="s">
        <v>185</v>
      </c>
      <c r="S1437" s="2" t="s">
        <v>184</v>
      </c>
      <c r="T1437" s="2" t="s">
        <v>184</v>
      </c>
      <c r="U1437">
        <v>10</v>
      </c>
      <c r="V1437">
        <v>23</v>
      </c>
      <c r="W1437">
        <v>10</v>
      </c>
      <c r="X1437" t="s">
        <v>184</v>
      </c>
      <c r="Y1437" s="2" t="s">
        <v>184</v>
      </c>
      <c r="Z1437" s="2" t="s">
        <v>184</v>
      </c>
      <c r="AA1437" s="2" t="s">
        <v>184</v>
      </c>
      <c r="AB1437">
        <v>10</v>
      </c>
      <c r="AC1437">
        <v>5</v>
      </c>
      <c r="AD1437">
        <v>3</v>
      </c>
      <c r="AE1437" s="2" t="s">
        <v>184</v>
      </c>
      <c r="AF1437" s="2" t="s">
        <v>183</v>
      </c>
      <c r="AG1437" s="2" t="s">
        <v>184</v>
      </c>
      <c r="AH1437" t="s">
        <v>91</v>
      </c>
      <c r="AI1437" s="8" t="s">
        <v>183</v>
      </c>
      <c r="AJ1437" s="1" t="s">
        <v>184</v>
      </c>
    </row>
    <row r="1438" spans="1:36" x14ac:dyDescent="0.3">
      <c r="A1438" s="3" t="s">
        <v>7</v>
      </c>
      <c r="B1438">
        <v>146626</v>
      </c>
      <c r="C1438">
        <v>1437</v>
      </c>
      <c r="D1438" t="s">
        <v>182</v>
      </c>
      <c r="E1438" s="2" t="s">
        <v>184</v>
      </c>
      <c r="F1438" s="2" t="s">
        <v>184</v>
      </c>
      <c r="G1438" s="2" t="s">
        <v>184</v>
      </c>
      <c r="H1438" s="3" t="s">
        <v>184</v>
      </c>
      <c r="I1438" s="2" t="s">
        <v>16</v>
      </c>
      <c r="J1438" s="2" t="s">
        <v>14</v>
      </c>
      <c r="K1438" s="8" t="s">
        <v>183</v>
      </c>
      <c r="L1438" s="2" t="s">
        <v>60</v>
      </c>
      <c r="M1438" s="2"/>
      <c r="N1438" t="s">
        <v>186</v>
      </c>
      <c r="O1438" s="2" t="s">
        <v>188</v>
      </c>
      <c r="P1438" s="128">
        <v>-0.51792285675344141</v>
      </c>
      <c r="Q1438" s="128" t="s">
        <v>203</v>
      </c>
      <c r="R1438" s="7" t="s">
        <v>184</v>
      </c>
      <c r="S1438" s="2" t="s">
        <v>184</v>
      </c>
      <c r="T1438" s="2" t="s">
        <v>184</v>
      </c>
      <c r="U1438">
        <v>25</v>
      </c>
      <c r="V1438">
        <v>0</v>
      </c>
      <c r="W1438">
        <v>52</v>
      </c>
      <c r="X1438" t="s">
        <v>184</v>
      </c>
      <c r="Y1438" s="2" t="s">
        <v>183</v>
      </c>
      <c r="Z1438" s="2" t="s">
        <v>184</v>
      </c>
      <c r="AA1438" s="2" t="s">
        <v>184</v>
      </c>
      <c r="AB1438">
        <v>24</v>
      </c>
      <c r="AC1438">
        <v>7</v>
      </c>
      <c r="AD1438">
        <v>0</v>
      </c>
      <c r="AE1438" s="2" t="s">
        <v>184</v>
      </c>
      <c r="AF1438" s="2" t="s">
        <v>184</v>
      </c>
      <c r="AG1438" s="2" t="s">
        <v>184</v>
      </c>
      <c r="AH1438" t="s">
        <v>90</v>
      </c>
      <c r="AI1438" t="s">
        <v>183</v>
      </c>
      <c r="AJ1438" s="1" t="s">
        <v>184</v>
      </c>
    </row>
    <row r="1439" spans="1:36" hidden="1" x14ac:dyDescent="0.3">
      <c r="A1439" s="3" t="s">
        <v>7</v>
      </c>
      <c r="B1439">
        <v>146664</v>
      </c>
      <c r="C1439">
        <v>1438</v>
      </c>
      <c r="D1439" t="s">
        <v>182</v>
      </c>
      <c r="E1439" s="2" t="s">
        <v>183</v>
      </c>
      <c r="F1439" s="2" t="s">
        <v>184</v>
      </c>
      <c r="G1439" s="2" t="s">
        <v>184</v>
      </c>
      <c r="H1439" s="3" t="s">
        <v>184</v>
      </c>
      <c r="I1439" s="2" t="s">
        <v>16</v>
      </c>
      <c r="J1439" s="2" t="s">
        <v>14</v>
      </c>
      <c r="K1439" s="8" t="s">
        <v>183</v>
      </c>
      <c r="L1439" s="2" t="s">
        <v>162</v>
      </c>
      <c r="M1439" s="2" t="s">
        <v>60</v>
      </c>
      <c r="N1439" t="s">
        <v>186</v>
      </c>
      <c r="O1439" s="2" t="s">
        <v>188</v>
      </c>
      <c r="P1439" s="128">
        <v>-3.0731622140736858</v>
      </c>
      <c r="Q1439" s="128" t="s">
        <v>201</v>
      </c>
      <c r="R1439" s="6" t="s">
        <v>183</v>
      </c>
      <c r="S1439" s="2" t="s">
        <v>184</v>
      </c>
      <c r="T1439" s="2" t="s">
        <v>183</v>
      </c>
      <c r="U1439">
        <v>26</v>
      </c>
      <c r="V1439">
        <v>0</v>
      </c>
      <c r="W1439">
        <v>0</v>
      </c>
      <c r="X1439" t="s">
        <v>183</v>
      </c>
      <c r="Y1439" s="2" t="s">
        <v>184</v>
      </c>
      <c r="Z1439" s="2" t="s">
        <v>183</v>
      </c>
      <c r="AA1439" s="2" t="s">
        <v>183</v>
      </c>
      <c r="AB1439">
        <v>0</v>
      </c>
      <c r="AC1439">
        <v>0</v>
      </c>
      <c r="AD1439">
        <v>0</v>
      </c>
      <c r="AE1439" s="2" t="s">
        <v>183</v>
      </c>
      <c r="AF1439" s="2" t="s">
        <v>184</v>
      </c>
      <c r="AG1439" s="2" t="s">
        <v>184</v>
      </c>
      <c r="AH1439" t="s">
        <v>89</v>
      </c>
      <c r="AI1439" t="s">
        <v>183</v>
      </c>
      <c r="AJ1439" s="1" t="s">
        <v>184</v>
      </c>
    </row>
    <row r="1440" spans="1:36" x14ac:dyDescent="0.3">
      <c r="A1440" s="3" t="s">
        <v>7</v>
      </c>
      <c r="B1440">
        <v>146803</v>
      </c>
      <c r="C1440">
        <v>1439</v>
      </c>
      <c r="D1440" t="s">
        <v>181</v>
      </c>
      <c r="E1440" s="2" t="s">
        <v>183</v>
      </c>
      <c r="F1440" s="2" t="s">
        <v>184</v>
      </c>
      <c r="G1440" s="2" t="s">
        <v>183</v>
      </c>
      <c r="H1440" s="3" t="s">
        <v>183</v>
      </c>
      <c r="I1440" s="2" t="s">
        <v>16</v>
      </c>
      <c r="J1440" s="2" t="s">
        <v>13</v>
      </c>
      <c r="K1440" s="8" t="s">
        <v>183</v>
      </c>
      <c r="L1440" s="2"/>
      <c r="M1440" s="2" t="s">
        <v>60</v>
      </c>
      <c r="N1440" t="s">
        <v>186</v>
      </c>
      <c r="O1440" s="2" t="s">
        <v>188</v>
      </c>
      <c r="P1440" s="128">
        <v>0.83105300496604839</v>
      </c>
      <c r="Q1440" s="128" t="s">
        <v>203</v>
      </c>
      <c r="R1440" s="7" t="s">
        <v>184</v>
      </c>
      <c r="S1440" s="2" t="s">
        <v>184</v>
      </c>
      <c r="T1440" s="2" t="s">
        <v>184</v>
      </c>
      <c r="U1440">
        <v>0</v>
      </c>
      <c r="V1440">
        <v>0</v>
      </c>
      <c r="W1440">
        <v>2</v>
      </c>
      <c r="X1440" t="s">
        <v>184</v>
      </c>
      <c r="Y1440" s="2" t="s">
        <v>184</v>
      </c>
      <c r="Z1440" s="2" t="s">
        <v>183</v>
      </c>
      <c r="AA1440" s="2" t="s">
        <v>184</v>
      </c>
      <c r="AB1440">
        <v>1</v>
      </c>
      <c r="AC1440">
        <v>1</v>
      </c>
      <c r="AD1440">
        <v>0</v>
      </c>
      <c r="AE1440" s="2" t="s">
        <v>183</v>
      </c>
      <c r="AF1440" s="2" t="s">
        <v>184</v>
      </c>
      <c r="AG1440" s="2" t="s">
        <v>184</v>
      </c>
      <c r="AH1440" t="s">
        <v>91</v>
      </c>
      <c r="AI1440" t="s">
        <v>183</v>
      </c>
      <c r="AJ1440" s="1" t="s">
        <v>184</v>
      </c>
    </row>
    <row r="1441" spans="1:36" x14ac:dyDescent="0.3">
      <c r="A1441" s="3" t="s">
        <v>7</v>
      </c>
      <c r="B1441">
        <v>146871</v>
      </c>
      <c r="C1441">
        <v>1440</v>
      </c>
      <c r="D1441" t="s">
        <v>181</v>
      </c>
      <c r="E1441" s="2" t="s">
        <v>183</v>
      </c>
      <c r="F1441" s="2" t="s">
        <v>184</v>
      </c>
      <c r="G1441" s="2" t="s">
        <v>184</v>
      </c>
      <c r="H1441" s="3" t="s">
        <v>183</v>
      </c>
      <c r="I1441" s="2" t="s">
        <v>16</v>
      </c>
      <c r="J1441" s="2" t="s">
        <v>13</v>
      </c>
      <c r="K1441" s="8" t="s">
        <v>183</v>
      </c>
      <c r="L1441" s="2"/>
      <c r="M1441" s="2" t="s">
        <v>61</v>
      </c>
      <c r="N1441" t="s">
        <v>186</v>
      </c>
      <c r="O1441" s="3" t="s">
        <v>188</v>
      </c>
      <c r="P1441" s="130">
        <v>0.38450162673765154</v>
      </c>
      <c r="Q1441" s="130" t="s">
        <v>203</v>
      </c>
      <c r="R1441" s="6" t="s">
        <v>184</v>
      </c>
      <c r="S1441" s="2" t="s">
        <v>184</v>
      </c>
      <c r="T1441" s="2" t="s">
        <v>184</v>
      </c>
      <c r="U1441">
        <v>35</v>
      </c>
      <c r="V1441">
        <v>5</v>
      </c>
      <c r="W1441">
        <v>3</v>
      </c>
      <c r="X1441" t="s">
        <v>184</v>
      </c>
      <c r="Y1441" s="2" t="s">
        <v>184</v>
      </c>
      <c r="Z1441" s="2" t="s">
        <v>183</v>
      </c>
      <c r="AA1441" s="2" t="s">
        <v>184</v>
      </c>
      <c r="AB1441">
        <v>1</v>
      </c>
      <c r="AC1441">
        <v>0</v>
      </c>
      <c r="AD1441">
        <v>0</v>
      </c>
      <c r="AE1441" s="2" t="s">
        <v>184</v>
      </c>
      <c r="AF1441" s="2" t="s">
        <v>184</v>
      </c>
      <c r="AG1441" s="2" t="s">
        <v>184</v>
      </c>
      <c r="AH1441" t="s">
        <v>91</v>
      </c>
      <c r="AI1441" s="8" t="s">
        <v>183</v>
      </c>
      <c r="AJ1441" s="1" t="s">
        <v>184</v>
      </c>
    </row>
    <row r="1442" spans="1:36" hidden="1" x14ac:dyDescent="0.3">
      <c r="A1442" s="3" t="s">
        <v>7</v>
      </c>
      <c r="B1442">
        <v>146942</v>
      </c>
      <c r="C1442">
        <v>1441</v>
      </c>
      <c r="D1442" t="s">
        <v>182</v>
      </c>
      <c r="E1442" s="2" t="s">
        <v>184</v>
      </c>
      <c r="F1442" s="2" t="s">
        <v>184</v>
      </c>
      <c r="G1442" s="2" t="s">
        <v>184</v>
      </c>
      <c r="H1442" s="2" t="s">
        <v>183</v>
      </c>
      <c r="I1442" s="2" t="s">
        <v>16</v>
      </c>
      <c r="J1442" s="2" t="s">
        <v>16</v>
      </c>
      <c r="K1442" s="8" t="s">
        <v>183</v>
      </c>
      <c r="L1442" s="2" t="s">
        <v>60</v>
      </c>
      <c r="M1442" s="2"/>
      <c r="N1442" t="s">
        <v>186</v>
      </c>
      <c r="O1442" s="3" t="s">
        <v>188</v>
      </c>
      <c r="P1442" s="130">
        <v>-0.80698287220026343</v>
      </c>
      <c r="Q1442" s="130" t="s">
        <v>201</v>
      </c>
      <c r="R1442" s="6" t="s">
        <v>183</v>
      </c>
      <c r="S1442" s="2" t="s">
        <v>184</v>
      </c>
      <c r="T1442" s="2" t="s">
        <v>184</v>
      </c>
      <c r="U1442">
        <v>0</v>
      </c>
      <c r="V1442">
        <v>0</v>
      </c>
      <c r="W1442">
        <v>0</v>
      </c>
      <c r="X1442" t="s">
        <v>184</v>
      </c>
      <c r="Y1442" s="2" t="s">
        <v>184</v>
      </c>
      <c r="Z1442" s="2" t="s">
        <v>183</v>
      </c>
      <c r="AA1442" s="2" t="s">
        <v>184</v>
      </c>
      <c r="AB1442">
        <v>0</v>
      </c>
      <c r="AC1442">
        <v>0</v>
      </c>
      <c r="AD1442">
        <v>0</v>
      </c>
      <c r="AE1442" s="2" t="s">
        <v>184</v>
      </c>
      <c r="AF1442" s="2" t="s">
        <v>184</v>
      </c>
      <c r="AG1442" s="2" t="s">
        <v>183</v>
      </c>
      <c r="AH1442" t="s">
        <v>91</v>
      </c>
      <c r="AI1442" t="s">
        <v>183</v>
      </c>
      <c r="AJ1442" s="1" t="s">
        <v>184</v>
      </c>
    </row>
    <row r="1443" spans="1:36" x14ac:dyDescent="0.3">
      <c r="A1443" s="3" t="s">
        <v>7</v>
      </c>
      <c r="B1443">
        <v>146943</v>
      </c>
      <c r="C1443">
        <v>1442</v>
      </c>
      <c r="D1443" t="s">
        <v>181</v>
      </c>
      <c r="E1443" s="2" t="s">
        <v>184</v>
      </c>
      <c r="F1443" s="2" t="s">
        <v>184</v>
      </c>
      <c r="G1443" s="2" t="s">
        <v>184</v>
      </c>
      <c r="H1443" s="3" t="s">
        <v>183</v>
      </c>
      <c r="I1443" s="2" t="s">
        <v>12</v>
      </c>
      <c r="J1443" s="2" t="s">
        <v>16</v>
      </c>
      <c r="K1443" s="8" t="s">
        <v>183</v>
      </c>
      <c r="L1443" s="2" t="s">
        <v>60</v>
      </c>
      <c r="M1443" s="2"/>
      <c r="N1443" t="s">
        <v>186</v>
      </c>
      <c r="O1443" s="2" t="s">
        <v>189</v>
      </c>
      <c r="P1443" s="128">
        <v>-0.68063134424690486</v>
      </c>
      <c r="Q1443" s="128" t="s">
        <v>203</v>
      </c>
      <c r="R1443" s="7" t="s">
        <v>185</v>
      </c>
      <c r="S1443" s="2" t="s">
        <v>184</v>
      </c>
      <c r="T1443" s="2" t="s">
        <v>184</v>
      </c>
      <c r="U1443">
        <v>0</v>
      </c>
      <c r="V1443">
        <v>0</v>
      </c>
      <c r="W1443">
        <v>17</v>
      </c>
      <c r="X1443" t="s">
        <v>184</v>
      </c>
      <c r="Y1443" s="2" t="s">
        <v>184</v>
      </c>
      <c r="Z1443" s="2" t="s">
        <v>184</v>
      </c>
      <c r="AA1443" s="2" t="s">
        <v>184</v>
      </c>
      <c r="AB1443">
        <v>3</v>
      </c>
      <c r="AC1443">
        <v>2</v>
      </c>
      <c r="AD1443">
        <v>0</v>
      </c>
      <c r="AE1443" s="2" t="s">
        <v>184</v>
      </c>
      <c r="AF1443" s="2" t="s">
        <v>185</v>
      </c>
      <c r="AG1443" s="2" t="s">
        <v>185</v>
      </c>
      <c r="AH1443" t="s">
        <v>89</v>
      </c>
      <c r="AI1443" t="s">
        <v>184</v>
      </c>
      <c r="AJ1443" s="1" t="s">
        <v>184</v>
      </c>
    </row>
    <row r="1444" spans="1:36" x14ac:dyDescent="0.3">
      <c r="A1444" s="3" t="s">
        <v>7</v>
      </c>
      <c r="B1444">
        <v>146944</v>
      </c>
      <c r="C1444">
        <v>1443</v>
      </c>
      <c r="D1444" t="s">
        <v>181</v>
      </c>
      <c r="E1444" s="2" t="s">
        <v>184</v>
      </c>
      <c r="F1444" s="2" t="s">
        <v>184</v>
      </c>
      <c r="G1444" s="2" t="s">
        <v>184</v>
      </c>
      <c r="H1444" s="3" t="s">
        <v>183</v>
      </c>
      <c r="I1444" s="2" t="s">
        <v>15</v>
      </c>
      <c r="J1444" s="2" t="s">
        <v>12</v>
      </c>
      <c r="K1444" s="8" t="s">
        <v>183</v>
      </c>
      <c r="L1444" s="2" t="s">
        <v>60</v>
      </c>
      <c r="M1444" s="2"/>
      <c r="N1444" t="s">
        <v>186</v>
      </c>
      <c r="O1444" s="3" t="s">
        <v>188</v>
      </c>
      <c r="P1444" s="130">
        <v>-0.40080160320641278</v>
      </c>
      <c r="Q1444" s="130" t="s">
        <v>203</v>
      </c>
      <c r="R1444" s="7" t="s">
        <v>183</v>
      </c>
      <c r="S1444" s="2" t="s">
        <v>183</v>
      </c>
      <c r="T1444" s="2" t="s">
        <v>184</v>
      </c>
      <c r="U1444">
        <v>0</v>
      </c>
      <c r="V1444">
        <v>0</v>
      </c>
      <c r="W1444">
        <v>16</v>
      </c>
      <c r="X1444" t="s">
        <v>184</v>
      </c>
      <c r="Y1444" s="2" t="s">
        <v>183</v>
      </c>
      <c r="Z1444" s="2" t="s">
        <v>183</v>
      </c>
      <c r="AA1444" s="2" t="s">
        <v>184</v>
      </c>
      <c r="AB1444">
        <v>7</v>
      </c>
      <c r="AC1444">
        <v>0</v>
      </c>
      <c r="AD1444">
        <v>1</v>
      </c>
      <c r="AE1444" s="2" t="s">
        <v>183</v>
      </c>
      <c r="AF1444" s="2" t="s">
        <v>183</v>
      </c>
      <c r="AG1444" s="2" t="s">
        <v>183</v>
      </c>
      <c r="AH1444" t="s">
        <v>91</v>
      </c>
      <c r="AI1444" t="s">
        <v>183</v>
      </c>
      <c r="AJ1444" s="1" t="s">
        <v>184</v>
      </c>
    </row>
    <row r="1445" spans="1:36" x14ac:dyDescent="0.3">
      <c r="A1445" s="3" t="s">
        <v>7</v>
      </c>
      <c r="B1445">
        <v>147007</v>
      </c>
      <c r="C1445">
        <v>1444</v>
      </c>
      <c r="D1445" t="s">
        <v>182</v>
      </c>
      <c r="E1445" s="2" t="s">
        <v>184</v>
      </c>
      <c r="F1445" s="2" t="s">
        <v>184</v>
      </c>
      <c r="G1445" s="2" t="s">
        <v>184</v>
      </c>
      <c r="H1445" s="3" t="s">
        <v>183</v>
      </c>
      <c r="I1445" s="2" t="s">
        <v>16</v>
      </c>
      <c r="J1445" s="2" t="s">
        <v>15</v>
      </c>
      <c r="K1445" s="8" t="s">
        <v>183</v>
      </c>
      <c r="L1445" s="2"/>
      <c r="M1445" s="2" t="s">
        <v>61</v>
      </c>
      <c r="N1445" t="s">
        <v>187</v>
      </c>
      <c r="O1445" s="2" t="s">
        <v>188</v>
      </c>
      <c r="P1445" s="128">
        <v>-1.9673806583485924</v>
      </c>
      <c r="Q1445" s="128" t="s">
        <v>203</v>
      </c>
      <c r="R1445" s="6" t="s">
        <v>183</v>
      </c>
      <c r="S1445" s="2" t="s">
        <v>184</v>
      </c>
      <c r="T1445" s="2" t="s">
        <v>183</v>
      </c>
      <c r="U1445">
        <v>45</v>
      </c>
      <c r="V1445">
        <v>17</v>
      </c>
      <c r="W1445">
        <v>3</v>
      </c>
      <c r="X1445" t="s">
        <v>184</v>
      </c>
      <c r="Y1445" s="2" t="s">
        <v>184</v>
      </c>
      <c r="Z1445" s="2" t="s">
        <v>183</v>
      </c>
      <c r="AA1445" s="2" t="s">
        <v>184</v>
      </c>
      <c r="AB1445">
        <v>8</v>
      </c>
      <c r="AC1445">
        <v>2</v>
      </c>
      <c r="AD1445">
        <v>0</v>
      </c>
      <c r="AE1445" s="2" t="s">
        <v>184</v>
      </c>
      <c r="AF1445" s="2" t="s">
        <v>184</v>
      </c>
      <c r="AG1445" s="2" t="s">
        <v>183</v>
      </c>
      <c r="AH1445" t="s">
        <v>89</v>
      </c>
      <c r="AI1445" s="8" t="s">
        <v>183</v>
      </c>
      <c r="AJ1445" s="1" t="s">
        <v>184</v>
      </c>
    </row>
    <row r="1446" spans="1:36" x14ac:dyDescent="0.3">
      <c r="A1446" s="3" t="s">
        <v>7</v>
      </c>
      <c r="B1446">
        <v>147042</v>
      </c>
      <c r="C1446">
        <v>1445</v>
      </c>
      <c r="D1446" t="s">
        <v>182</v>
      </c>
      <c r="E1446" s="2" t="s">
        <v>184</v>
      </c>
      <c r="F1446" s="2" t="s">
        <v>184</v>
      </c>
      <c r="G1446" s="2" t="s">
        <v>184</v>
      </c>
      <c r="H1446" s="3" t="s">
        <v>183</v>
      </c>
      <c r="I1446" s="2" t="s">
        <v>16</v>
      </c>
      <c r="J1446" s="2" t="s">
        <v>15</v>
      </c>
      <c r="K1446" s="8" t="s">
        <v>183</v>
      </c>
      <c r="L1446" s="2"/>
      <c r="M1446" s="2" t="s">
        <v>60</v>
      </c>
      <c r="N1446" t="s">
        <v>187</v>
      </c>
      <c r="O1446" s="3" t="s">
        <v>189</v>
      </c>
      <c r="P1446" s="130">
        <v>-0.87933561309233021</v>
      </c>
      <c r="Q1446" s="130" t="s">
        <v>203</v>
      </c>
      <c r="R1446" s="7" t="s">
        <v>185</v>
      </c>
      <c r="S1446" s="2" t="s">
        <v>184</v>
      </c>
      <c r="T1446" s="2" t="s">
        <v>184</v>
      </c>
      <c r="U1446">
        <v>24</v>
      </c>
      <c r="V1446">
        <v>27</v>
      </c>
      <c r="W1446">
        <v>2</v>
      </c>
      <c r="X1446" t="s">
        <v>184</v>
      </c>
      <c r="Y1446" s="2" t="s">
        <v>184</v>
      </c>
      <c r="Z1446" s="2" t="s">
        <v>184</v>
      </c>
      <c r="AA1446" s="2" t="s">
        <v>184</v>
      </c>
      <c r="AB1446">
        <v>4</v>
      </c>
      <c r="AC1446">
        <v>0</v>
      </c>
      <c r="AD1446">
        <v>0</v>
      </c>
      <c r="AE1446" s="2" t="s">
        <v>184</v>
      </c>
      <c r="AF1446" s="2" t="s">
        <v>185</v>
      </c>
      <c r="AG1446" s="2" t="s">
        <v>185</v>
      </c>
      <c r="AH1446" t="s">
        <v>90</v>
      </c>
      <c r="AI1446" s="8" t="s">
        <v>184</v>
      </c>
      <c r="AJ1446" s="1" t="s">
        <v>184</v>
      </c>
    </row>
    <row r="1447" spans="1:36" x14ac:dyDescent="0.3">
      <c r="A1447" s="3" t="s">
        <v>7</v>
      </c>
      <c r="B1447">
        <v>147091</v>
      </c>
      <c r="C1447">
        <v>1446</v>
      </c>
      <c r="D1447" t="s">
        <v>182</v>
      </c>
      <c r="E1447" s="2" t="s">
        <v>184</v>
      </c>
      <c r="F1447" s="2" t="s">
        <v>184</v>
      </c>
      <c r="G1447" s="2" t="s">
        <v>184</v>
      </c>
      <c r="H1447" s="2" t="s">
        <v>183</v>
      </c>
      <c r="I1447" s="2" t="s">
        <v>16</v>
      </c>
      <c r="J1447" s="2" t="s">
        <v>12</v>
      </c>
      <c r="K1447" s="8" t="s">
        <v>183</v>
      </c>
      <c r="L1447" s="2"/>
      <c r="M1447" s="2" t="s">
        <v>60</v>
      </c>
      <c r="N1447" t="s">
        <v>186</v>
      </c>
      <c r="O1447" s="2" t="s">
        <v>188</v>
      </c>
      <c r="P1447" s="128">
        <v>-0.20173063651324522</v>
      </c>
      <c r="Q1447" s="128" t="s">
        <v>203</v>
      </c>
      <c r="R1447" s="7" t="s">
        <v>185</v>
      </c>
      <c r="S1447" s="2" t="s">
        <v>184</v>
      </c>
      <c r="T1447" s="2" t="s">
        <v>184</v>
      </c>
      <c r="U1447">
        <v>33</v>
      </c>
      <c r="V1447">
        <v>16</v>
      </c>
      <c r="W1447">
        <v>16</v>
      </c>
      <c r="X1447" t="s">
        <v>183</v>
      </c>
      <c r="Y1447" s="2" t="s">
        <v>184</v>
      </c>
      <c r="Z1447" s="2" t="s">
        <v>184</v>
      </c>
      <c r="AA1447" s="2" t="s">
        <v>184</v>
      </c>
      <c r="AB1447">
        <v>3</v>
      </c>
      <c r="AC1447">
        <v>0</v>
      </c>
      <c r="AD1447">
        <v>0</v>
      </c>
      <c r="AE1447" s="2" t="s">
        <v>183</v>
      </c>
      <c r="AF1447" s="2" t="s">
        <v>183</v>
      </c>
      <c r="AG1447" s="2" t="s">
        <v>184</v>
      </c>
      <c r="AH1447" t="s">
        <v>89</v>
      </c>
      <c r="AI1447" s="8" t="s">
        <v>183</v>
      </c>
      <c r="AJ1447" s="1" t="s">
        <v>184</v>
      </c>
    </row>
    <row r="1448" spans="1:36" x14ac:dyDescent="0.3">
      <c r="A1448" s="3" t="s">
        <v>7</v>
      </c>
      <c r="B1448">
        <v>147108</v>
      </c>
      <c r="C1448">
        <v>1447</v>
      </c>
      <c r="D1448" t="s">
        <v>181</v>
      </c>
      <c r="E1448" s="2" t="s">
        <v>184</v>
      </c>
      <c r="F1448" s="2" t="s">
        <v>184</v>
      </c>
      <c r="G1448" s="2" t="s">
        <v>184</v>
      </c>
      <c r="H1448" s="3" t="s">
        <v>183</v>
      </c>
      <c r="I1448" s="2" t="s">
        <v>16</v>
      </c>
      <c r="J1448" s="2" t="s">
        <v>15</v>
      </c>
      <c r="K1448" s="8" t="s">
        <v>183</v>
      </c>
      <c r="L1448" s="2" t="s">
        <v>162</v>
      </c>
      <c r="M1448" s="2" t="s">
        <v>60</v>
      </c>
      <c r="N1448" t="s">
        <v>186</v>
      </c>
      <c r="O1448" s="2" t="s">
        <v>189</v>
      </c>
      <c r="P1448" s="128">
        <v>-3.0828516377649327</v>
      </c>
      <c r="Q1448" s="128" t="s">
        <v>203</v>
      </c>
      <c r="R1448" s="6" t="s">
        <v>183</v>
      </c>
      <c r="S1448" s="2" t="s">
        <v>184</v>
      </c>
      <c r="T1448" s="2" t="s">
        <v>183</v>
      </c>
      <c r="U1448">
        <v>17</v>
      </c>
      <c r="V1448">
        <v>21</v>
      </c>
      <c r="W1448">
        <v>38</v>
      </c>
      <c r="X1448" t="s">
        <v>184</v>
      </c>
      <c r="Y1448" s="2" t="s">
        <v>184</v>
      </c>
      <c r="Z1448" s="2" t="s">
        <v>183</v>
      </c>
      <c r="AA1448" s="2" t="s">
        <v>184</v>
      </c>
      <c r="AB1448">
        <v>12</v>
      </c>
      <c r="AC1448">
        <v>2</v>
      </c>
      <c r="AD1448">
        <v>0</v>
      </c>
      <c r="AE1448" s="2" t="s">
        <v>184</v>
      </c>
      <c r="AF1448" s="2" t="s">
        <v>185</v>
      </c>
      <c r="AG1448" s="2" t="s">
        <v>183</v>
      </c>
      <c r="AH1448" t="s">
        <v>89</v>
      </c>
      <c r="AI1448" s="8" t="s">
        <v>183</v>
      </c>
      <c r="AJ1448" s="1" t="s">
        <v>184</v>
      </c>
    </row>
    <row r="1449" spans="1:36" x14ac:dyDescent="0.3">
      <c r="A1449" s="2" t="s">
        <v>8</v>
      </c>
      <c r="B1449">
        <v>147157</v>
      </c>
      <c r="C1449">
        <v>1448</v>
      </c>
      <c r="D1449" t="s">
        <v>182</v>
      </c>
      <c r="E1449" s="2" t="s">
        <v>184</v>
      </c>
      <c r="F1449" s="2" t="s">
        <v>184</v>
      </c>
      <c r="G1449" s="2" t="s">
        <v>184</v>
      </c>
      <c r="H1449" s="3" t="s">
        <v>183</v>
      </c>
      <c r="I1449" s="2" t="s">
        <v>15</v>
      </c>
      <c r="J1449" s="2" t="s">
        <v>12</v>
      </c>
      <c r="K1449" s="8" t="s">
        <v>183</v>
      </c>
      <c r="L1449" s="2" t="s">
        <v>60</v>
      </c>
      <c r="M1449" s="2"/>
      <c r="N1449" t="s">
        <v>186</v>
      </c>
      <c r="O1449" s="2" t="s">
        <v>188</v>
      </c>
      <c r="P1449" s="128">
        <v>-0.2824858757062147</v>
      </c>
      <c r="Q1449" s="128" t="s">
        <v>203</v>
      </c>
      <c r="R1449" s="7" t="s">
        <v>183</v>
      </c>
      <c r="S1449" s="2" t="s">
        <v>184</v>
      </c>
      <c r="T1449" s="2" t="s">
        <v>184</v>
      </c>
      <c r="U1449">
        <v>15</v>
      </c>
      <c r="V1449">
        <v>0</v>
      </c>
      <c r="W1449">
        <v>29</v>
      </c>
      <c r="X1449" t="s">
        <v>184</v>
      </c>
      <c r="Y1449" s="2" t="s">
        <v>184</v>
      </c>
      <c r="Z1449" s="2" t="s">
        <v>183</v>
      </c>
      <c r="AA1449" s="2" t="s">
        <v>184</v>
      </c>
      <c r="AB1449">
        <v>8</v>
      </c>
      <c r="AC1449">
        <v>0</v>
      </c>
      <c r="AD1449">
        <v>0</v>
      </c>
      <c r="AE1449" s="2" t="s">
        <v>184</v>
      </c>
      <c r="AF1449" s="2" t="s">
        <v>184</v>
      </c>
      <c r="AG1449" s="2" t="s">
        <v>183</v>
      </c>
      <c r="AH1449" t="s">
        <v>91</v>
      </c>
      <c r="AI1449" s="8" t="s">
        <v>183</v>
      </c>
      <c r="AJ1449" s="1" t="s">
        <v>184</v>
      </c>
    </row>
    <row r="1450" spans="1:36" x14ac:dyDescent="0.3">
      <c r="A1450" s="3" t="s">
        <v>7</v>
      </c>
      <c r="B1450">
        <v>147196</v>
      </c>
      <c r="C1450">
        <v>1449</v>
      </c>
      <c r="D1450" t="s">
        <v>182</v>
      </c>
      <c r="E1450" s="2" t="s">
        <v>183</v>
      </c>
      <c r="F1450" s="2" t="s">
        <v>184</v>
      </c>
      <c r="G1450" s="2" t="s">
        <v>184</v>
      </c>
      <c r="H1450" s="3" t="s">
        <v>183</v>
      </c>
      <c r="I1450" s="2" t="s">
        <v>14</v>
      </c>
      <c r="J1450" s="2" t="s">
        <v>16</v>
      </c>
      <c r="K1450" s="8" t="s">
        <v>183</v>
      </c>
      <c r="L1450" s="2"/>
      <c r="M1450" s="2" t="s">
        <v>60</v>
      </c>
      <c r="N1450" t="s">
        <v>187</v>
      </c>
      <c r="O1450" s="3" t="s">
        <v>189</v>
      </c>
      <c r="P1450" s="130">
        <v>-1.5586546349466774</v>
      </c>
      <c r="Q1450" s="130" t="s">
        <v>203</v>
      </c>
      <c r="R1450" s="6" t="s">
        <v>183</v>
      </c>
      <c r="S1450" s="2" t="s">
        <v>183</v>
      </c>
      <c r="T1450" s="2" t="s">
        <v>183</v>
      </c>
      <c r="U1450">
        <v>10</v>
      </c>
      <c r="V1450">
        <v>0</v>
      </c>
      <c r="W1450">
        <v>5</v>
      </c>
      <c r="X1450" t="s">
        <v>183</v>
      </c>
      <c r="Y1450" s="2" t="s">
        <v>183</v>
      </c>
      <c r="Z1450" s="2" t="s">
        <v>183</v>
      </c>
      <c r="AA1450" s="2" t="s">
        <v>184</v>
      </c>
      <c r="AB1450">
        <v>7</v>
      </c>
      <c r="AC1450">
        <v>8</v>
      </c>
      <c r="AD1450">
        <v>8</v>
      </c>
      <c r="AE1450" s="2" t="s">
        <v>184</v>
      </c>
      <c r="AF1450" s="2" t="s">
        <v>183</v>
      </c>
      <c r="AG1450" s="2" t="s">
        <v>184</v>
      </c>
      <c r="AH1450" t="s">
        <v>91</v>
      </c>
      <c r="AI1450" t="s">
        <v>183</v>
      </c>
      <c r="AJ1450" s="1" t="s">
        <v>184</v>
      </c>
    </row>
    <row r="1451" spans="1:36" x14ac:dyDescent="0.3">
      <c r="A1451" s="2" t="s">
        <v>8</v>
      </c>
      <c r="B1451">
        <v>147200</v>
      </c>
      <c r="C1451">
        <v>1450</v>
      </c>
      <c r="D1451" t="s">
        <v>182</v>
      </c>
      <c r="E1451" s="2" t="s">
        <v>184</v>
      </c>
      <c r="F1451" s="2" t="s">
        <v>184</v>
      </c>
      <c r="G1451" s="2" t="s">
        <v>184</v>
      </c>
      <c r="H1451" s="3" t="s">
        <v>183</v>
      </c>
      <c r="I1451" s="2" t="s">
        <v>16</v>
      </c>
      <c r="J1451" s="2" t="s">
        <v>13</v>
      </c>
      <c r="K1451" s="8" t="s">
        <v>183</v>
      </c>
      <c r="L1451" s="2" t="s">
        <v>162</v>
      </c>
      <c r="M1451" s="2" t="s">
        <v>60</v>
      </c>
      <c r="N1451" t="s">
        <v>186</v>
      </c>
      <c r="O1451" s="2" t="s">
        <v>188</v>
      </c>
      <c r="P1451" s="128">
        <v>-2.850786228741657</v>
      </c>
      <c r="Q1451" s="128" t="s">
        <v>203</v>
      </c>
      <c r="R1451" s="6" t="s">
        <v>183</v>
      </c>
      <c r="S1451" s="2" t="s">
        <v>184</v>
      </c>
      <c r="T1451" s="2" t="s">
        <v>184</v>
      </c>
      <c r="U1451">
        <v>44</v>
      </c>
      <c r="V1451">
        <v>30</v>
      </c>
      <c r="W1451">
        <v>0</v>
      </c>
      <c r="X1451" t="s">
        <v>184</v>
      </c>
      <c r="Y1451" s="2" t="s">
        <v>184</v>
      </c>
      <c r="Z1451" s="2" t="s">
        <v>184</v>
      </c>
      <c r="AA1451" s="2" t="s">
        <v>184</v>
      </c>
      <c r="AB1451">
        <v>3</v>
      </c>
      <c r="AC1451">
        <v>0</v>
      </c>
      <c r="AD1451">
        <v>0</v>
      </c>
      <c r="AE1451" s="2" t="s">
        <v>184</v>
      </c>
      <c r="AF1451" s="2" t="s">
        <v>184</v>
      </c>
      <c r="AG1451" s="2" t="s">
        <v>183</v>
      </c>
      <c r="AH1451" t="s">
        <v>89</v>
      </c>
      <c r="AI1451" s="8" t="s">
        <v>183</v>
      </c>
      <c r="AJ1451" s="1" t="s">
        <v>184</v>
      </c>
    </row>
    <row r="1452" spans="1:36" x14ac:dyDescent="0.3">
      <c r="A1452" s="3" t="s">
        <v>7</v>
      </c>
      <c r="B1452">
        <v>147231</v>
      </c>
      <c r="C1452">
        <v>1451</v>
      </c>
      <c r="D1452" t="s">
        <v>182</v>
      </c>
      <c r="E1452" s="2" t="s">
        <v>183</v>
      </c>
      <c r="F1452" s="2" t="s">
        <v>184</v>
      </c>
      <c r="G1452" s="2" t="s">
        <v>183</v>
      </c>
      <c r="H1452" s="3" t="s">
        <v>183</v>
      </c>
      <c r="I1452" s="2" t="s">
        <v>14</v>
      </c>
      <c r="J1452" s="2" t="s">
        <v>16</v>
      </c>
      <c r="K1452" s="8" t="s">
        <v>183</v>
      </c>
      <c r="L1452" s="2"/>
      <c r="M1452" s="2" t="s">
        <v>60</v>
      </c>
      <c r="N1452" t="s">
        <v>186</v>
      </c>
      <c r="O1452" s="2" t="s">
        <v>189</v>
      </c>
      <c r="P1452" s="128">
        <v>-1.9913120362895476</v>
      </c>
      <c r="Q1452" s="128" t="s">
        <v>203</v>
      </c>
      <c r="R1452" s="6" t="s">
        <v>185</v>
      </c>
      <c r="S1452" s="2" t="s">
        <v>184</v>
      </c>
      <c r="T1452" s="2" t="s">
        <v>183</v>
      </c>
      <c r="U1452">
        <v>17</v>
      </c>
      <c r="V1452">
        <v>22</v>
      </c>
      <c r="W1452">
        <v>0</v>
      </c>
      <c r="X1452" t="s">
        <v>183</v>
      </c>
      <c r="Y1452" s="2" t="s">
        <v>184</v>
      </c>
      <c r="Z1452" s="2" t="s">
        <v>184</v>
      </c>
      <c r="AA1452" s="2" t="s">
        <v>184</v>
      </c>
      <c r="AB1452">
        <v>2</v>
      </c>
      <c r="AC1452">
        <v>1</v>
      </c>
      <c r="AD1452">
        <v>0</v>
      </c>
      <c r="AE1452" s="2" t="s">
        <v>184</v>
      </c>
      <c r="AF1452" s="2" t="s">
        <v>184</v>
      </c>
      <c r="AG1452" s="2" t="s">
        <v>183</v>
      </c>
      <c r="AH1452" t="s">
        <v>91</v>
      </c>
      <c r="AI1452" s="8" t="s">
        <v>183</v>
      </c>
      <c r="AJ1452" s="1" t="s">
        <v>184</v>
      </c>
    </row>
    <row r="1453" spans="1:36" hidden="1" x14ac:dyDescent="0.3">
      <c r="A1453" s="3" t="s">
        <v>7</v>
      </c>
      <c r="B1453">
        <v>147235</v>
      </c>
      <c r="C1453">
        <v>1452</v>
      </c>
      <c r="D1453" t="s">
        <v>182</v>
      </c>
      <c r="E1453" s="2" t="s">
        <v>183</v>
      </c>
      <c r="F1453" s="2" t="s">
        <v>184</v>
      </c>
      <c r="G1453" s="2" t="s">
        <v>184</v>
      </c>
      <c r="H1453" s="3" t="s">
        <v>183</v>
      </c>
      <c r="I1453" s="2" t="s">
        <v>12</v>
      </c>
      <c r="J1453" s="2" t="s">
        <v>16</v>
      </c>
      <c r="K1453" s="8" t="s">
        <v>183</v>
      </c>
      <c r="L1453" s="2" t="s">
        <v>162</v>
      </c>
      <c r="M1453" s="2" t="s">
        <v>60</v>
      </c>
      <c r="N1453" t="s">
        <v>186</v>
      </c>
      <c r="O1453" s="3" t="s">
        <v>188</v>
      </c>
      <c r="P1453" s="130">
        <v>-2.2502611910311017</v>
      </c>
      <c r="Q1453" s="130" t="s">
        <v>201</v>
      </c>
      <c r="R1453" s="6" t="s">
        <v>183</v>
      </c>
      <c r="S1453" s="2" t="s">
        <v>184</v>
      </c>
      <c r="T1453" s="2" t="s">
        <v>184</v>
      </c>
      <c r="U1453">
        <v>19</v>
      </c>
      <c r="V1453">
        <v>36</v>
      </c>
      <c r="W1453">
        <v>11</v>
      </c>
      <c r="X1453" t="s">
        <v>184</v>
      </c>
      <c r="Y1453" s="2" t="s">
        <v>184</v>
      </c>
      <c r="Z1453" s="2" t="s">
        <v>184</v>
      </c>
      <c r="AA1453" s="2" t="s">
        <v>184</v>
      </c>
      <c r="AB1453">
        <v>7</v>
      </c>
      <c r="AC1453">
        <v>1</v>
      </c>
      <c r="AD1453">
        <v>0</v>
      </c>
      <c r="AE1453" s="2" t="s">
        <v>183</v>
      </c>
      <c r="AF1453" s="2" t="s">
        <v>184</v>
      </c>
      <c r="AG1453" s="2" t="s">
        <v>184</v>
      </c>
      <c r="AH1453" t="s">
        <v>91</v>
      </c>
      <c r="AI1453" s="8" t="s">
        <v>183</v>
      </c>
      <c r="AJ1453" s="1" t="s">
        <v>184</v>
      </c>
    </row>
    <row r="1454" spans="1:36" hidden="1" x14ac:dyDescent="0.3">
      <c r="A1454" s="3" t="s">
        <v>7</v>
      </c>
      <c r="B1454">
        <v>147282</v>
      </c>
      <c r="C1454">
        <v>1453</v>
      </c>
      <c r="D1454" t="s">
        <v>181</v>
      </c>
      <c r="E1454" s="2" t="s">
        <v>183</v>
      </c>
      <c r="F1454" s="2" t="s">
        <v>183</v>
      </c>
      <c r="G1454" s="2" t="s">
        <v>183</v>
      </c>
      <c r="H1454" s="3" t="s">
        <v>183</v>
      </c>
      <c r="I1454" s="2" t="s">
        <v>16</v>
      </c>
      <c r="J1454" s="2" t="s">
        <v>16</v>
      </c>
      <c r="K1454" s="8" t="s">
        <v>183</v>
      </c>
      <c r="L1454" s="2"/>
      <c r="M1454" s="2" t="s">
        <v>60</v>
      </c>
      <c r="N1454" t="s">
        <v>186</v>
      </c>
      <c r="O1454" s="2" t="s">
        <v>188</v>
      </c>
      <c r="P1454" s="128">
        <v>-1.1589153158612331</v>
      </c>
      <c r="Q1454" s="128" t="s">
        <v>201</v>
      </c>
      <c r="R1454" s="6" t="s">
        <v>185</v>
      </c>
      <c r="S1454" s="2" t="s">
        <v>184</v>
      </c>
      <c r="T1454" s="2" t="s">
        <v>184</v>
      </c>
      <c r="U1454">
        <v>28</v>
      </c>
      <c r="V1454">
        <v>45</v>
      </c>
      <c r="W1454">
        <v>0</v>
      </c>
      <c r="X1454" t="s">
        <v>184</v>
      </c>
      <c r="Y1454" s="2" t="s">
        <v>184</v>
      </c>
      <c r="Z1454" s="2" t="s">
        <v>184</v>
      </c>
      <c r="AA1454" s="2" t="s">
        <v>184</v>
      </c>
      <c r="AB1454">
        <v>4</v>
      </c>
      <c r="AC1454">
        <v>0</v>
      </c>
      <c r="AD1454">
        <v>0</v>
      </c>
      <c r="AE1454" s="2" t="s">
        <v>183</v>
      </c>
      <c r="AF1454" s="2" t="s">
        <v>184</v>
      </c>
      <c r="AG1454" s="2" t="s">
        <v>184</v>
      </c>
      <c r="AH1454" t="s">
        <v>89</v>
      </c>
      <c r="AI1454" s="8" t="s">
        <v>183</v>
      </c>
      <c r="AJ1454" s="1" t="s">
        <v>184</v>
      </c>
    </row>
    <row r="1455" spans="1:36" x14ac:dyDescent="0.3">
      <c r="A1455" s="3" t="s">
        <v>7</v>
      </c>
      <c r="B1455">
        <v>147283</v>
      </c>
      <c r="C1455">
        <v>1454</v>
      </c>
      <c r="D1455" t="s">
        <v>182</v>
      </c>
      <c r="E1455" s="2" t="s">
        <v>184</v>
      </c>
      <c r="F1455" s="2" t="s">
        <v>184</v>
      </c>
      <c r="G1455" s="2" t="s">
        <v>184</v>
      </c>
      <c r="H1455" s="3" t="s">
        <v>183</v>
      </c>
      <c r="I1455" s="2" t="s">
        <v>12</v>
      </c>
      <c r="J1455" s="2" t="s">
        <v>16</v>
      </c>
      <c r="K1455" s="8" t="s">
        <v>183</v>
      </c>
      <c r="L1455" s="2"/>
      <c r="M1455" s="2" t="s">
        <v>60</v>
      </c>
      <c r="N1455" t="s">
        <v>187</v>
      </c>
      <c r="O1455" s="2" t="s">
        <v>188</v>
      </c>
      <c r="P1455" s="128">
        <v>-1.0204081632653061</v>
      </c>
      <c r="Q1455" s="128" t="s">
        <v>203</v>
      </c>
      <c r="R1455" s="7" t="s">
        <v>183</v>
      </c>
      <c r="S1455" s="2" t="s">
        <v>184</v>
      </c>
      <c r="T1455" s="2" t="s">
        <v>184</v>
      </c>
      <c r="U1455">
        <v>4</v>
      </c>
      <c r="V1455">
        <v>46</v>
      </c>
      <c r="W1455">
        <v>6</v>
      </c>
      <c r="X1455" t="s">
        <v>184</v>
      </c>
      <c r="Y1455" s="2" t="s">
        <v>184</v>
      </c>
      <c r="Z1455" s="2" t="s">
        <v>183</v>
      </c>
      <c r="AA1455" s="2" t="s">
        <v>184</v>
      </c>
      <c r="AB1455">
        <v>2</v>
      </c>
      <c r="AC1455">
        <v>1</v>
      </c>
      <c r="AD1455">
        <v>0</v>
      </c>
      <c r="AE1455" s="2" t="s">
        <v>184</v>
      </c>
      <c r="AF1455" s="2" t="s">
        <v>184</v>
      </c>
      <c r="AG1455" s="2" t="s">
        <v>183</v>
      </c>
      <c r="AH1455" t="s">
        <v>91</v>
      </c>
      <c r="AI1455" s="8" t="s">
        <v>183</v>
      </c>
      <c r="AJ1455" s="1" t="s">
        <v>184</v>
      </c>
    </row>
    <row r="1456" spans="1:36" x14ac:dyDescent="0.3">
      <c r="A1456" s="2" t="s">
        <v>8</v>
      </c>
      <c r="B1456">
        <v>147334</v>
      </c>
      <c r="C1456">
        <v>1455</v>
      </c>
      <c r="D1456" t="s">
        <v>181</v>
      </c>
      <c r="E1456" s="2" t="s">
        <v>184</v>
      </c>
      <c r="F1456" s="2" t="s">
        <v>184</v>
      </c>
      <c r="G1456" s="2" t="s">
        <v>184</v>
      </c>
      <c r="H1456" s="3" t="s">
        <v>183</v>
      </c>
      <c r="I1456" s="2" t="s">
        <v>12</v>
      </c>
      <c r="J1456" s="2" t="s">
        <v>12</v>
      </c>
      <c r="K1456" s="8" t="s">
        <v>183</v>
      </c>
      <c r="L1456" s="2" t="s">
        <v>60</v>
      </c>
      <c r="M1456" s="2"/>
      <c r="N1456" t="s">
        <v>186</v>
      </c>
      <c r="O1456" s="3" t="s">
        <v>188</v>
      </c>
      <c r="P1456" s="130">
        <v>-1.0598894523904496</v>
      </c>
      <c r="Q1456" s="130" t="s">
        <v>203</v>
      </c>
      <c r="R1456" s="7" t="s">
        <v>185</v>
      </c>
      <c r="S1456" s="2" t="s">
        <v>184</v>
      </c>
      <c r="T1456" s="2" t="s">
        <v>184</v>
      </c>
      <c r="U1456">
        <v>14</v>
      </c>
      <c r="V1456">
        <v>0</v>
      </c>
      <c r="W1456">
        <v>40</v>
      </c>
      <c r="X1456" t="s">
        <v>184</v>
      </c>
      <c r="Y1456" s="2" t="s">
        <v>184</v>
      </c>
      <c r="Z1456" s="2" t="s">
        <v>184</v>
      </c>
      <c r="AA1456" s="2" t="s">
        <v>184</v>
      </c>
      <c r="AB1456">
        <v>4</v>
      </c>
      <c r="AC1456">
        <v>0</v>
      </c>
      <c r="AD1456">
        <v>0</v>
      </c>
      <c r="AE1456" s="2" t="s">
        <v>184</v>
      </c>
      <c r="AF1456" s="2" t="s">
        <v>184</v>
      </c>
      <c r="AG1456" s="2" t="s">
        <v>183</v>
      </c>
      <c r="AH1456" t="s">
        <v>91</v>
      </c>
      <c r="AI1456" s="8" t="s">
        <v>183</v>
      </c>
      <c r="AJ1456" s="1" t="s">
        <v>184</v>
      </c>
    </row>
    <row r="1457" spans="1:36" x14ac:dyDescent="0.3">
      <c r="A1457" s="3" t="s">
        <v>7</v>
      </c>
      <c r="B1457">
        <v>147339</v>
      </c>
      <c r="C1457">
        <v>1456</v>
      </c>
      <c r="D1457" t="s">
        <v>181</v>
      </c>
      <c r="E1457" s="2" t="s">
        <v>183</v>
      </c>
      <c r="F1457" s="2" t="s">
        <v>184</v>
      </c>
      <c r="G1457" s="2" t="s">
        <v>184</v>
      </c>
      <c r="H1457" s="3" t="s">
        <v>183</v>
      </c>
      <c r="I1457" s="2" t="s">
        <v>16</v>
      </c>
      <c r="J1457" s="2" t="s">
        <v>15</v>
      </c>
      <c r="K1457" s="8" t="s">
        <v>183</v>
      </c>
      <c r="L1457" s="2" t="s">
        <v>60</v>
      </c>
      <c r="M1457" s="2" t="s">
        <v>162</v>
      </c>
      <c r="N1457" t="s">
        <v>187</v>
      </c>
      <c r="O1457" s="2" t="s">
        <v>189</v>
      </c>
      <c r="P1457" s="128">
        <v>-2.7835940386747136</v>
      </c>
      <c r="Q1457" s="128" t="s">
        <v>203</v>
      </c>
      <c r="R1457" s="6" t="s">
        <v>183</v>
      </c>
      <c r="S1457" s="2" t="s">
        <v>183</v>
      </c>
      <c r="T1457" s="2" t="s">
        <v>184</v>
      </c>
      <c r="U1457">
        <v>36</v>
      </c>
      <c r="V1457">
        <v>16</v>
      </c>
      <c r="W1457">
        <v>27</v>
      </c>
      <c r="X1457" t="s">
        <v>184</v>
      </c>
      <c r="Y1457" s="2" t="s">
        <v>184</v>
      </c>
      <c r="Z1457" s="2" t="s">
        <v>183</v>
      </c>
      <c r="AA1457" s="2" t="s">
        <v>184</v>
      </c>
      <c r="AB1457">
        <v>20</v>
      </c>
      <c r="AC1457">
        <v>7</v>
      </c>
      <c r="AD1457">
        <v>4</v>
      </c>
      <c r="AE1457" s="2" t="s">
        <v>184</v>
      </c>
      <c r="AF1457" s="2" t="s">
        <v>183</v>
      </c>
      <c r="AG1457" s="2" t="s">
        <v>183</v>
      </c>
      <c r="AH1457" t="s">
        <v>91</v>
      </c>
      <c r="AI1457" s="8" t="s">
        <v>183</v>
      </c>
      <c r="AJ1457" s="1" t="s">
        <v>184</v>
      </c>
    </row>
    <row r="1458" spans="1:36" x14ac:dyDescent="0.3">
      <c r="A1458" s="3" t="s">
        <v>7</v>
      </c>
      <c r="B1458">
        <v>147400</v>
      </c>
      <c r="C1458">
        <v>1457</v>
      </c>
      <c r="D1458" t="s">
        <v>181</v>
      </c>
      <c r="E1458" s="2" t="s">
        <v>184</v>
      </c>
      <c r="F1458" s="2" t="s">
        <v>184</v>
      </c>
      <c r="G1458" s="2" t="s">
        <v>183</v>
      </c>
      <c r="H1458" s="3" t="s">
        <v>184</v>
      </c>
      <c r="I1458" s="2" t="s">
        <v>13</v>
      </c>
      <c r="J1458" s="2" t="s">
        <v>15</v>
      </c>
      <c r="K1458" s="8" t="s">
        <v>184</v>
      </c>
      <c r="L1458" s="2"/>
      <c r="M1458" s="2" t="s">
        <v>60</v>
      </c>
      <c r="N1458" t="s">
        <v>186</v>
      </c>
      <c r="O1458" s="2" t="s">
        <v>189</v>
      </c>
      <c r="P1458" s="128">
        <v>-1.0542661000326905</v>
      </c>
      <c r="Q1458" s="128" t="s">
        <v>203</v>
      </c>
      <c r="R1458" s="6" t="s">
        <v>184</v>
      </c>
      <c r="S1458" s="2" t="s">
        <v>184</v>
      </c>
      <c r="T1458" s="2" t="s">
        <v>184</v>
      </c>
      <c r="U1458">
        <v>5</v>
      </c>
      <c r="V1458">
        <v>1</v>
      </c>
      <c r="W1458">
        <v>0</v>
      </c>
      <c r="X1458" t="s">
        <v>184</v>
      </c>
      <c r="Y1458" s="2" t="s">
        <v>183</v>
      </c>
      <c r="Z1458" s="2" t="s">
        <v>184</v>
      </c>
      <c r="AA1458" s="2" t="s">
        <v>184</v>
      </c>
      <c r="AB1458">
        <v>1</v>
      </c>
      <c r="AC1458">
        <v>0</v>
      </c>
      <c r="AD1458">
        <v>0</v>
      </c>
      <c r="AE1458" s="2" t="s">
        <v>183</v>
      </c>
      <c r="AF1458" s="2" t="s">
        <v>185</v>
      </c>
      <c r="AG1458" s="2" t="s">
        <v>185</v>
      </c>
      <c r="AH1458" t="s">
        <v>89</v>
      </c>
      <c r="AI1458" s="8" t="s">
        <v>184</v>
      </c>
      <c r="AJ1458" s="1" t="s">
        <v>184</v>
      </c>
    </row>
    <row r="1459" spans="1:36" x14ac:dyDescent="0.3">
      <c r="A1459" s="3" t="s">
        <v>7</v>
      </c>
      <c r="B1459">
        <v>147401</v>
      </c>
      <c r="C1459">
        <v>1458</v>
      </c>
      <c r="D1459" t="s">
        <v>181</v>
      </c>
      <c r="E1459" s="2" t="s">
        <v>183</v>
      </c>
      <c r="F1459" s="2" t="s">
        <v>184</v>
      </c>
      <c r="G1459" s="2" t="s">
        <v>183</v>
      </c>
      <c r="H1459" s="3" t="s">
        <v>184</v>
      </c>
      <c r="I1459" s="2" t="s">
        <v>13</v>
      </c>
      <c r="J1459" s="2" t="s">
        <v>15</v>
      </c>
      <c r="K1459" s="8" t="s">
        <v>184</v>
      </c>
      <c r="L1459" s="2" t="s">
        <v>60</v>
      </c>
      <c r="M1459" s="2"/>
      <c r="N1459" t="s">
        <v>186</v>
      </c>
      <c r="O1459" s="3" t="s">
        <v>189</v>
      </c>
      <c r="P1459" s="130">
        <v>-0.53072055521535011</v>
      </c>
      <c r="Q1459" s="130" t="s">
        <v>203</v>
      </c>
      <c r="R1459" s="7" t="s">
        <v>184</v>
      </c>
      <c r="S1459" s="2" t="s">
        <v>183</v>
      </c>
      <c r="T1459" s="2" t="s">
        <v>183</v>
      </c>
      <c r="U1459">
        <v>37</v>
      </c>
      <c r="V1459">
        <v>8</v>
      </c>
      <c r="W1459">
        <v>37</v>
      </c>
      <c r="X1459" t="s">
        <v>184</v>
      </c>
      <c r="Y1459" s="2" t="s">
        <v>184</v>
      </c>
      <c r="Z1459" s="2" t="s">
        <v>183</v>
      </c>
      <c r="AA1459" s="2" t="s">
        <v>183</v>
      </c>
      <c r="AB1459">
        <v>16</v>
      </c>
      <c r="AC1459">
        <v>13</v>
      </c>
      <c r="AD1459">
        <v>1</v>
      </c>
      <c r="AE1459" s="2" t="s">
        <v>184</v>
      </c>
      <c r="AF1459" s="2" t="s">
        <v>184</v>
      </c>
      <c r="AG1459" s="2" t="s">
        <v>184</v>
      </c>
      <c r="AH1459" t="s">
        <v>91</v>
      </c>
      <c r="AI1459" s="8" t="s">
        <v>183</v>
      </c>
      <c r="AJ1459" s="1" t="s">
        <v>184</v>
      </c>
    </row>
    <row r="1460" spans="1:36" x14ac:dyDescent="0.3">
      <c r="A1460" s="3" t="s">
        <v>7</v>
      </c>
      <c r="B1460">
        <v>147414</v>
      </c>
      <c r="C1460">
        <v>1459</v>
      </c>
      <c r="D1460" t="s">
        <v>181</v>
      </c>
      <c r="E1460" s="2" t="s">
        <v>183</v>
      </c>
      <c r="F1460" s="2" t="s">
        <v>184</v>
      </c>
      <c r="G1460" s="2" t="s">
        <v>183</v>
      </c>
      <c r="H1460" s="3" t="s">
        <v>183</v>
      </c>
      <c r="I1460" s="2" t="s">
        <v>15</v>
      </c>
      <c r="J1460" s="2" t="s">
        <v>13</v>
      </c>
      <c r="K1460" s="8" t="s">
        <v>183</v>
      </c>
      <c r="L1460" s="2" t="s">
        <v>60</v>
      </c>
      <c r="M1460" s="2"/>
      <c r="N1460" t="s">
        <v>187</v>
      </c>
      <c r="O1460" s="3" t="s">
        <v>189</v>
      </c>
      <c r="P1460" s="130">
        <v>0.15587596726604688</v>
      </c>
      <c r="Q1460" s="130" t="s">
        <v>203</v>
      </c>
      <c r="R1460" s="7" t="s">
        <v>184</v>
      </c>
      <c r="S1460" s="2" t="s">
        <v>183</v>
      </c>
      <c r="T1460" s="2" t="s">
        <v>184</v>
      </c>
      <c r="U1460">
        <v>35</v>
      </c>
      <c r="V1460">
        <v>18</v>
      </c>
      <c r="W1460">
        <v>15</v>
      </c>
      <c r="X1460" t="s">
        <v>184</v>
      </c>
      <c r="Y1460" s="2" t="s">
        <v>184</v>
      </c>
      <c r="Z1460" s="2" t="s">
        <v>184</v>
      </c>
      <c r="AA1460" s="2" t="s">
        <v>184</v>
      </c>
      <c r="AB1460">
        <v>5</v>
      </c>
      <c r="AC1460">
        <v>0</v>
      </c>
      <c r="AD1460">
        <v>0</v>
      </c>
      <c r="AE1460" s="2" t="s">
        <v>183</v>
      </c>
      <c r="AF1460" s="2" t="s">
        <v>184</v>
      </c>
      <c r="AG1460" s="2" t="s">
        <v>183</v>
      </c>
      <c r="AH1460" t="s">
        <v>91</v>
      </c>
      <c r="AI1460" s="8" t="s">
        <v>183</v>
      </c>
      <c r="AJ1460" s="1" t="s">
        <v>184</v>
      </c>
    </row>
    <row r="1461" spans="1:36" x14ac:dyDescent="0.3">
      <c r="A1461" s="3" t="s">
        <v>7</v>
      </c>
      <c r="B1461">
        <v>147435</v>
      </c>
      <c r="C1461">
        <v>1460</v>
      </c>
      <c r="D1461" t="s">
        <v>181</v>
      </c>
      <c r="E1461" s="2" t="s">
        <v>183</v>
      </c>
      <c r="F1461" s="2" t="s">
        <v>184</v>
      </c>
      <c r="G1461" s="2" t="s">
        <v>184</v>
      </c>
      <c r="H1461" s="3" t="s">
        <v>183</v>
      </c>
      <c r="I1461" s="2" t="s">
        <v>16</v>
      </c>
      <c r="J1461" s="2" t="s">
        <v>13</v>
      </c>
      <c r="K1461" s="8" t="s">
        <v>183</v>
      </c>
      <c r="L1461" s="2" t="s">
        <v>162</v>
      </c>
      <c r="M1461" s="2" t="s">
        <v>60</v>
      </c>
      <c r="N1461" t="s">
        <v>187</v>
      </c>
      <c r="O1461" s="2" t="s">
        <v>189</v>
      </c>
      <c r="P1461" s="128">
        <v>-2.6102401729863307</v>
      </c>
      <c r="Q1461" s="128" t="s">
        <v>203</v>
      </c>
      <c r="R1461" s="6" t="s">
        <v>184</v>
      </c>
      <c r="S1461" s="2" t="s">
        <v>183</v>
      </c>
      <c r="T1461" s="2" t="s">
        <v>183</v>
      </c>
      <c r="U1461">
        <v>6</v>
      </c>
      <c r="V1461">
        <v>6</v>
      </c>
      <c r="W1461">
        <v>0</v>
      </c>
      <c r="X1461" t="s">
        <v>184</v>
      </c>
      <c r="Y1461" s="2" t="s">
        <v>184</v>
      </c>
      <c r="Z1461" s="2" t="s">
        <v>183</v>
      </c>
      <c r="AA1461" s="2" t="s">
        <v>183</v>
      </c>
      <c r="AB1461">
        <v>3</v>
      </c>
      <c r="AC1461">
        <v>0</v>
      </c>
      <c r="AD1461">
        <v>0</v>
      </c>
      <c r="AE1461" s="2" t="s">
        <v>183</v>
      </c>
      <c r="AF1461" s="2" t="s">
        <v>184</v>
      </c>
      <c r="AG1461" s="2" t="s">
        <v>184</v>
      </c>
      <c r="AH1461" t="s">
        <v>91</v>
      </c>
      <c r="AI1461" s="8" t="s">
        <v>183</v>
      </c>
      <c r="AJ1461" s="1" t="s">
        <v>184</v>
      </c>
    </row>
    <row r="1462" spans="1:36" hidden="1" x14ac:dyDescent="0.3">
      <c r="A1462" s="3" t="s">
        <v>7</v>
      </c>
      <c r="B1462">
        <v>147457</v>
      </c>
      <c r="C1462">
        <v>1461</v>
      </c>
      <c r="D1462" t="s">
        <v>182</v>
      </c>
      <c r="E1462" s="2" t="s">
        <v>184</v>
      </c>
      <c r="F1462" s="2" t="s">
        <v>184</v>
      </c>
      <c r="G1462" s="2" t="s">
        <v>184</v>
      </c>
      <c r="H1462" s="3" t="s">
        <v>183</v>
      </c>
      <c r="I1462" s="2" t="s">
        <v>16</v>
      </c>
      <c r="J1462" s="2" t="s">
        <v>15</v>
      </c>
      <c r="K1462" s="8" t="s">
        <v>183</v>
      </c>
      <c r="L1462" s="2"/>
      <c r="M1462" s="2" t="s">
        <v>60</v>
      </c>
      <c r="N1462" t="s">
        <v>186</v>
      </c>
      <c r="O1462" s="3" t="s">
        <v>188</v>
      </c>
      <c r="P1462" s="130">
        <v>-0.51234611826656229</v>
      </c>
      <c r="Q1462" s="130" t="s">
        <v>201</v>
      </c>
      <c r="R1462" s="6" t="s">
        <v>184</v>
      </c>
      <c r="S1462" s="2" t="s">
        <v>184</v>
      </c>
      <c r="T1462" s="2" t="s">
        <v>183</v>
      </c>
      <c r="U1462">
        <v>3</v>
      </c>
      <c r="V1462">
        <v>18</v>
      </c>
      <c r="W1462">
        <v>0</v>
      </c>
      <c r="X1462" t="s">
        <v>184</v>
      </c>
      <c r="Y1462" s="2" t="s">
        <v>184</v>
      </c>
      <c r="Z1462" s="2" t="s">
        <v>184</v>
      </c>
      <c r="AA1462" s="2" t="s">
        <v>184</v>
      </c>
      <c r="AB1462">
        <v>2</v>
      </c>
      <c r="AC1462">
        <v>0</v>
      </c>
      <c r="AD1462">
        <v>0</v>
      </c>
      <c r="AE1462" s="2" t="s">
        <v>184</v>
      </c>
      <c r="AF1462" s="2" t="s">
        <v>184</v>
      </c>
      <c r="AG1462" s="2" t="s">
        <v>185</v>
      </c>
      <c r="AH1462" t="s">
        <v>89</v>
      </c>
      <c r="AI1462" s="8" t="s">
        <v>183</v>
      </c>
      <c r="AJ1462" s="1" t="s">
        <v>184</v>
      </c>
    </row>
    <row r="1463" spans="1:36" hidden="1" x14ac:dyDescent="0.3">
      <c r="A1463" s="3" t="s">
        <v>7</v>
      </c>
      <c r="B1463">
        <v>147459</v>
      </c>
      <c r="C1463">
        <v>1462</v>
      </c>
      <c r="D1463" t="s">
        <v>182</v>
      </c>
      <c r="E1463" s="2" t="s">
        <v>184</v>
      </c>
      <c r="F1463" s="2" t="s">
        <v>184</v>
      </c>
      <c r="G1463" s="2" t="s">
        <v>184</v>
      </c>
      <c r="H1463" s="2" t="s">
        <v>183</v>
      </c>
      <c r="I1463" s="2" t="s">
        <v>13</v>
      </c>
      <c r="J1463" s="2" t="s">
        <v>14</v>
      </c>
      <c r="K1463" s="8" t="s">
        <v>183</v>
      </c>
      <c r="L1463" s="2" t="s">
        <v>162</v>
      </c>
      <c r="M1463" s="2" t="s">
        <v>60</v>
      </c>
      <c r="N1463" t="s">
        <v>186</v>
      </c>
      <c r="O1463" s="2" t="s">
        <v>188</v>
      </c>
      <c r="P1463" s="128">
        <v>-4.7810333963453049</v>
      </c>
      <c r="Q1463" s="128" t="s">
        <v>201</v>
      </c>
      <c r="R1463" s="7" t="s">
        <v>183</v>
      </c>
      <c r="S1463" s="2" t="s">
        <v>184</v>
      </c>
      <c r="T1463" s="2" t="s">
        <v>184</v>
      </c>
      <c r="U1463">
        <v>54</v>
      </c>
      <c r="V1463">
        <v>0</v>
      </c>
      <c r="W1463">
        <v>2</v>
      </c>
      <c r="X1463" t="s">
        <v>184</v>
      </c>
      <c r="Y1463" s="2" t="s">
        <v>184</v>
      </c>
      <c r="Z1463" s="2" t="s">
        <v>184</v>
      </c>
      <c r="AA1463" s="2" t="s">
        <v>184</v>
      </c>
      <c r="AB1463">
        <v>9</v>
      </c>
      <c r="AC1463">
        <v>1</v>
      </c>
      <c r="AD1463">
        <v>0</v>
      </c>
      <c r="AE1463" s="2" t="s">
        <v>183</v>
      </c>
      <c r="AF1463" s="2" t="s">
        <v>185</v>
      </c>
      <c r="AG1463" s="2" t="s">
        <v>185</v>
      </c>
      <c r="AH1463" t="s">
        <v>83</v>
      </c>
      <c r="AI1463" s="8" t="s">
        <v>184</v>
      </c>
      <c r="AJ1463" s="1" t="s">
        <v>184</v>
      </c>
    </row>
    <row r="1464" spans="1:36" x14ac:dyDescent="0.3">
      <c r="A1464" s="3" t="s">
        <v>7</v>
      </c>
      <c r="B1464">
        <v>147471</v>
      </c>
      <c r="C1464">
        <v>1463</v>
      </c>
      <c r="D1464" t="s">
        <v>181</v>
      </c>
      <c r="E1464" s="2" t="s">
        <v>184</v>
      </c>
      <c r="F1464" s="2" t="s">
        <v>184</v>
      </c>
      <c r="G1464" s="2" t="s">
        <v>184</v>
      </c>
      <c r="H1464" s="3" t="s">
        <v>183</v>
      </c>
      <c r="I1464" s="2" t="s">
        <v>17</v>
      </c>
      <c r="J1464" s="2" t="s">
        <v>13</v>
      </c>
      <c r="K1464" s="8" t="s">
        <v>183</v>
      </c>
      <c r="L1464" s="2"/>
      <c r="M1464" s="2" t="s">
        <v>60</v>
      </c>
      <c r="N1464" t="s">
        <v>187</v>
      </c>
      <c r="O1464" s="2" t="s">
        <v>189</v>
      </c>
      <c r="P1464" s="128">
        <v>-0.61214879924658605</v>
      </c>
      <c r="Q1464" s="128" t="s">
        <v>203</v>
      </c>
      <c r="R1464" s="6" t="s">
        <v>183</v>
      </c>
      <c r="S1464" s="2" t="s">
        <v>183</v>
      </c>
      <c r="T1464" s="2" t="s">
        <v>184</v>
      </c>
      <c r="U1464">
        <v>41</v>
      </c>
      <c r="V1464">
        <v>15</v>
      </c>
      <c r="W1464">
        <v>0</v>
      </c>
      <c r="X1464" t="s">
        <v>184</v>
      </c>
      <c r="Y1464" s="2" t="s">
        <v>184</v>
      </c>
      <c r="Z1464" s="2" t="s">
        <v>184</v>
      </c>
      <c r="AA1464" s="2" t="s">
        <v>184</v>
      </c>
      <c r="AB1464">
        <v>3</v>
      </c>
      <c r="AC1464">
        <v>0</v>
      </c>
      <c r="AD1464">
        <v>0</v>
      </c>
      <c r="AE1464" s="2" t="s">
        <v>184</v>
      </c>
      <c r="AF1464" s="2" t="s">
        <v>183</v>
      </c>
      <c r="AG1464" s="2" t="s">
        <v>183</v>
      </c>
      <c r="AH1464" t="s">
        <v>91</v>
      </c>
      <c r="AI1464" s="8" t="s">
        <v>183</v>
      </c>
      <c r="AJ1464" s="1" t="s">
        <v>184</v>
      </c>
    </row>
    <row r="1465" spans="1:36" x14ac:dyDescent="0.3">
      <c r="A1465" s="3" t="s">
        <v>7</v>
      </c>
      <c r="B1465">
        <v>147480</v>
      </c>
      <c r="C1465">
        <v>1464</v>
      </c>
      <c r="D1465" t="s">
        <v>182</v>
      </c>
      <c r="E1465" s="2" t="s">
        <v>184</v>
      </c>
      <c r="F1465" s="2" t="s">
        <v>184</v>
      </c>
      <c r="G1465" s="2" t="s">
        <v>184</v>
      </c>
      <c r="H1465" s="3" t="s">
        <v>183</v>
      </c>
      <c r="I1465" s="2" t="s">
        <v>12</v>
      </c>
      <c r="J1465" s="2" t="s">
        <v>14</v>
      </c>
      <c r="K1465" s="8" t="s">
        <v>184</v>
      </c>
      <c r="L1465" s="2" t="s">
        <v>61</v>
      </c>
      <c r="M1465" s="2"/>
      <c r="N1465" t="s">
        <v>186</v>
      </c>
      <c r="O1465" s="2" t="s">
        <v>189</v>
      </c>
      <c r="P1465" s="128">
        <v>-1.5421499384435948</v>
      </c>
      <c r="Q1465" s="128" t="s">
        <v>203</v>
      </c>
      <c r="R1465" s="7" t="s">
        <v>183</v>
      </c>
      <c r="S1465" s="2" t="s">
        <v>184</v>
      </c>
      <c r="T1465" s="2" t="s">
        <v>184</v>
      </c>
      <c r="U1465">
        <v>47</v>
      </c>
      <c r="V1465">
        <v>12</v>
      </c>
      <c r="W1465">
        <v>12</v>
      </c>
      <c r="X1465" t="s">
        <v>184</v>
      </c>
      <c r="Y1465" s="2" t="s">
        <v>184</v>
      </c>
      <c r="Z1465" s="2" t="s">
        <v>184</v>
      </c>
      <c r="AA1465" s="2" t="s">
        <v>184</v>
      </c>
      <c r="AB1465">
        <v>12</v>
      </c>
      <c r="AC1465">
        <v>1</v>
      </c>
      <c r="AD1465">
        <v>0</v>
      </c>
      <c r="AE1465" s="2" t="s">
        <v>184</v>
      </c>
      <c r="AF1465" s="2" t="s">
        <v>184</v>
      </c>
      <c r="AG1465" s="2" t="s">
        <v>183</v>
      </c>
      <c r="AH1465" t="s">
        <v>91</v>
      </c>
      <c r="AI1465" s="8" t="s">
        <v>183</v>
      </c>
      <c r="AJ1465" s="1" t="s">
        <v>184</v>
      </c>
    </row>
    <row r="1466" spans="1:36" hidden="1" x14ac:dyDescent="0.3">
      <c r="A1466" s="3" t="s">
        <v>7</v>
      </c>
      <c r="B1466">
        <v>147486</v>
      </c>
      <c r="C1466">
        <v>1465</v>
      </c>
      <c r="D1466" t="s">
        <v>181</v>
      </c>
      <c r="E1466" s="2" t="s">
        <v>184</v>
      </c>
      <c r="F1466" s="2" t="s">
        <v>184</v>
      </c>
      <c r="G1466" s="2" t="s">
        <v>184</v>
      </c>
      <c r="H1466" s="3" t="s">
        <v>183</v>
      </c>
      <c r="I1466" s="2" t="s">
        <v>13</v>
      </c>
      <c r="J1466" s="2" t="s">
        <v>13</v>
      </c>
      <c r="K1466" s="8" t="s">
        <v>183</v>
      </c>
      <c r="L1466" s="2" t="s">
        <v>60</v>
      </c>
      <c r="M1466" s="2"/>
      <c r="N1466" t="s">
        <v>186</v>
      </c>
      <c r="O1466" s="2" t="s">
        <v>188</v>
      </c>
      <c r="P1466" s="128">
        <v>0.10908524232507402</v>
      </c>
      <c r="Q1466" s="128" t="s">
        <v>201</v>
      </c>
      <c r="R1466" s="7" t="s">
        <v>183</v>
      </c>
      <c r="S1466" s="2" t="s">
        <v>184</v>
      </c>
      <c r="T1466" s="2" t="s">
        <v>184</v>
      </c>
      <c r="U1466">
        <v>51</v>
      </c>
      <c r="V1466">
        <v>0</v>
      </c>
      <c r="W1466">
        <v>27</v>
      </c>
      <c r="X1466" t="s">
        <v>184</v>
      </c>
      <c r="Y1466" s="2" t="s">
        <v>184</v>
      </c>
      <c r="Z1466" s="2" t="s">
        <v>183</v>
      </c>
      <c r="AA1466" s="2" t="s">
        <v>183</v>
      </c>
      <c r="AB1466">
        <v>17</v>
      </c>
      <c r="AC1466">
        <v>2</v>
      </c>
      <c r="AD1466">
        <v>0</v>
      </c>
      <c r="AE1466" s="2" t="s">
        <v>184</v>
      </c>
      <c r="AF1466" s="2" t="s">
        <v>184</v>
      </c>
      <c r="AG1466" s="2" t="s">
        <v>185</v>
      </c>
      <c r="AH1466" t="s">
        <v>84</v>
      </c>
      <c r="AI1466" s="8" t="s">
        <v>183</v>
      </c>
      <c r="AJ1466" s="1" t="s">
        <v>183</v>
      </c>
    </row>
    <row r="1467" spans="1:36" hidden="1" x14ac:dyDescent="0.3">
      <c r="A1467" s="3" t="s">
        <v>7</v>
      </c>
      <c r="B1467">
        <v>147553</v>
      </c>
      <c r="C1467">
        <v>1466</v>
      </c>
      <c r="D1467" t="s">
        <v>182</v>
      </c>
      <c r="E1467" s="2" t="s">
        <v>184</v>
      </c>
      <c r="F1467" s="2" t="s">
        <v>184</v>
      </c>
      <c r="G1467" s="2" t="s">
        <v>184</v>
      </c>
      <c r="H1467" s="3" t="s">
        <v>183</v>
      </c>
      <c r="I1467" s="2" t="s">
        <v>12</v>
      </c>
      <c r="J1467" s="2" t="s">
        <v>12</v>
      </c>
      <c r="K1467" s="8" t="s">
        <v>183</v>
      </c>
      <c r="L1467" s="2" t="s">
        <v>60</v>
      </c>
      <c r="M1467" s="2"/>
      <c r="N1467" t="s">
        <v>186</v>
      </c>
      <c r="O1467" s="2" t="s">
        <v>188</v>
      </c>
      <c r="P1467" s="128">
        <v>4.5586643113567721E-2</v>
      </c>
      <c r="Q1467" s="128" t="s">
        <v>201</v>
      </c>
      <c r="R1467" s="7" t="s">
        <v>185</v>
      </c>
      <c r="S1467" s="2" t="s">
        <v>184</v>
      </c>
      <c r="T1467" s="2" t="s">
        <v>184</v>
      </c>
      <c r="U1467">
        <v>25</v>
      </c>
      <c r="V1467">
        <v>20</v>
      </c>
      <c r="W1467">
        <v>35</v>
      </c>
      <c r="X1467" t="s">
        <v>184</v>
      </c>
      <c r="Y1467" s="2" t="s">
        <v>184</v>
      </c>
      <c r="Z1467" s="2" t="s">
        <v>184</v>
      </c>
      <c r="AA1467" s="2" t="s">
        <v>184</v>
      </c>
      <c r="AB1467">
        <v>0</v>
      </c>
      <c r="AC1467">
        <v>0</v>
      </c>
      <c r="AD1467">
        <v>0</v>
      </c>
      <c r="AE1467" s="2" t="s">
        <v>184</v>
      </c>
      <c r="AF1467" s="2" t="s">
        <v>184</v>
      </c>
      <c r="AG1467" s="2" t="s">
        <v>185</v>
      </c>
      <c r="AH1467" t="s">
        <v>91</v>
      </c>
      <c r="AI1467" s="8" t="s">
        <v>183</v>
      </c>
      <c r="AJ1467" s="1" t="s">
        <v>184</v>
      </c>
    </row>
    <row r="1468" spans="1:36" x14ac:dyDescent="0.3">
      <c r="A1468" s="2" t="s">
        <v>8</v>
      </c>
      <c r="B1468">
        <v>147566</v>
      </c>
      <c r="C1468">
        <v>1467</v>
      </c>
      <c r="D1468" t="s">
        <v>181</v>
      </c>
      <c r="E1468" s="2" t="s">
        <v>183</v>
      </c>
      <c r="F1468" s="2" t="s">
        <v>183</v>
      </c>
      <c r="G1468" s="2" t="s">
        <v>184</v>
      </c>
      <c r="H1468" s="3" t="s">
        <v>183</v>
      </c>
      <c r="I1468" s="3" t="s">
        <v>12</v>
      </c>
      <c r="J1468" s="2" t="s">
        <v>13</v>
      </c>
      <c r="K1468" s="8" t="s">
        <v>183</v>
      </c>
      <c r="L1468" s="2"/>
      <c r="M1468" s="2" t="s">
        <v>61</v>
      </c>
      <c r="N1468" t="s">
        <v>187</v>
      </c>
      <c r="O1468" s="3" t="s">
        <v>189</v>
      </c>
      <c r="P1468" s="130">
        <v>-0.37002775208140609</v>
      </c>
      <c r="Q1468" s="130" t="s">
        <v>203</v>
      </c>
      <c r="R1468" s="6" t="s">
        <v>184</v>
      </c>
      <c r="S1468" s="2" t="s">
        <v>184</v>
      </c>
      <c r="T1468" s="2" t="s">
        <v>184</v>
      </c>
      <c r="U1468">
        <v>0</v>
      </c>
      <c r="V1468">
        <v>31</v>
      </c>
      <c r="W1468">
        <v>0</v>
      </c>
      <c r="X1468" t="s">
        <v>184</v>
      </c>
      <c r="Y1468" s="2" t="s">
        <v>184</v>
      </c>
      <c r="Z1468" s="2" t="s">
        <v>184</v>
      </c>
      <c r="AA1468" s="2" t="s">
        <v>184</v>
      </c>
      <c r="AB1468">
        <v>1</v>
      </c>
      <c r="AC1468">
        <v>0</v>
      </c>
      <c r="AD1468">
        <v>0</v>
      </c>
      <c r="AE1468" s="2" t="s">
        <v>184</v>
      </c>
      <c r="AF1468" s="2" t="s">
        <v>183</v>
      </c>
      <c r="AG1468" s="2" t="s">
        <v>184</v>
      </c>
      <c r="AH1468" t="s">
        <v>92</v>
      </c>
      <c r="AI1468" s="8" t="s">
        <v>183</v>
      </c>
      <c r="AJ1468" s="1" t="s">
        <v>184</v>
      </c>
    </row>
    <row r="1469" spans="1:36" hidden="1" x14ac:dyDescent="0.3">
      <c r="A1469" s="3" t="s">
        <v>7</v>
      </c>
      <c r="B1469">
        <v>147573</v>
      </c>
      <c r="C1469">
        <v>1468</v>
      </c>
      <c r="D1469" t="s">
        <v>181</v>
      </c>
      <c r="E1469" s="2" t="s">
        <v>184</v>
      </c>
      <c r="F1469" s="2" t="s">
        <v>184</v>
      </c>
      <c r="G1469" s="2" t="s">
        <v>184</v>
      </c>
      <c r="H1469" s="3" t="s">
        <v>184</v>
      </c>
      <c r="I1469" s="2" t="s">
        <v>14</v>
      </c>
      <c r="J1469" s="2" t="s">
        <v>13</v>
      </c>
      <c r="K1469" s="8" t="s">
        <v>184</v>
      </c>
      <c r="L1469" s="2" t="s">
        <v>60</v>
      </c>
      <c r="M1469" s="2"/>
      <c r="N1469" t="s">
        <v>187</v>
      </c>
      <c r="O1469" s="3" t="s">
        <v>188</v>
      </c>
      <c r="P1469" s="130">
        <v>-5.2383446830801463E-2</v>
      </c>
      <c r="Q1469" s="130" t="s">
        <v>201</v>
      </c>
      <c r="R1469" s="7" t="s">
        <v>185</v>
      </c>
      <c r="S1469" s="2" t="s">
        <v>184</v>
      </c>
      <c r="T1469" s="2" t="s">
        <v>184</v>
      </c>
      <c r="U1469">
        <v>38</v>
      </c>
      <c r="V1469">
        <v>84</v>
      </c>
      <c r="W1469">
        <v>30</v>
      </c>
      <c r="X1469" t="s">
        <v>184</v>
      </c>
      <c r="Y1469" s="2" t="s">
        <v>184</v>
      </c>
      <c r="Z1469" s="2" t="s">
        <v>184</v>
      </c>
      <c r="AA1469" s="2" t="s">
        <v>184</v>
      </c>
      <c r="AB1469">
        <v>19</v>
      </c>
      <c r="AC1469">
        <v>3</v>
      </c>
      <c r="AD1469">
        <v>0</v>
      </c>
      <c r="AE1469" s="2" t="s">
        <v>184</v>
      </c>
      <c r="AF1469" s="2" t="s">
        <v>185</v>
      </c>
      <c r="AG1469" s="2" t="s">
        <v>185</v>
      </c>
      <c r="AH1469" t="s">
        <v>89</v>
      </c>
      <c r="AI1469" s="8" t="s">
        <v>184</v>
      </c>
      <c r="AJ1469" s="1" t="s">
        <v>184</v>
      </c>
    </row>
    <row r="1470" spans="1:36" x14ac:dyDescent="0.3">
      <c r="A1470" s="3" t="s">
        <v>7</v>
      </c>
      <c r="B1470">
        <v>147666</v>
      </c>
      <c r="C1470">
        <v>1469</v>
      </c>
      <c r="D1470" t="s">
        <v>181</v>
      </c>
      <c r="E1470" s="2" t="s">
        <v>184</v>
      </c>
      <c r="F1470" s="2" t="s">
        <v>184</v>
      </c>
      <c r="G1470" s="2" t="s">
        <v>183</v>
      </c>
      <c r="H1470" s="2" t="s">
        <v>183</v>
      </c>
      <c r="I1470" s="2" t="s">
        <v>17</v>
      </c>
      <c r="J1470" s="2" t="s">
        <v>13</v>
      </c>
      <c r="K1470" s="8" t="s">
        <v>184</v>
      </c>
      <c r="L1470" s="2"/>
      <c r="M1470" s="2" t="s">
        <v>60</v>
      </c>
      <c r="N1470" t="s">
        <v>187</v>
      </c>
      <c r="O1470" s="2" t="s">
        <v>189</v>
      </c>
      <c r="P1470" s="128">
        <v>0.3523977332253917</v>
      </c>
      <c r="Q1470" s="128" t="s">
        <v>203</v>
      </c>
      <c r="R1470" s="6" t="s">
        <v>183</v>
      </c>
      <c r="S1470" s="2" t="s">
        <v>184</v>
      </c>
      <c r="T1470" s="2" t="s">
        <v>184</v>
      </c>
      <c r="U1470">
        <v>0</v>
      </c>
      <c r="V1470">
        <v>0</v>
      </c>
      <c r="W1470">
        <v>2</v>
      </c>
      <c r="X1470" t="s">
        <v>184</v>
      </c>
      <c r="Y1470" s="2" t="s">
        <v>184</v>
      </c>
      <c r="Z1470" s="2" t="s">
        <v>184</v>
      </c>
      <c r="AA1470" s="2" t="s">
        <v>184</v>
      </c>
      <c r="AB1470">
        <v>3</v>
      </c>
      <c r="AC1470">
        <v>2</v>
      </c>
      <c r="AD1470">
        <v>1</v>
      </c>
      <c r="AE1470" s="2" t="s">
        <v>183</v>
      </c>
      <c r="AF1470" s="2" t="s">
        <v>185</v>
      </c>
      <c r="AG1470" s="2" t="s">
        <v>185</v>
      </c>
      <c r="AH1470" t="s">
        <v>89</v>
      </c>
      <c r="AI1470" t="s">
        <v>184</v>
      </c>
      <c r="AJ1470" s="1" t="s">
        <v>184</v>
      </c>
    </row>
    <row r="1471" spans="1:36" hidden="1" x14ac:dyDescent="0.3">
      <c r="A1471" s="3" t="s">
        <v>7</v>
      </c>
      <c r="B1471">
        <v>147722</v>
      </c>
      <c r="C1471">
        <v>1470</v>
      </c>
      <c r="D1471" t="s">
        <v>182</v>
      </c>
      <c r="E1471" s="2" t="s">
        <v>184</v>
      </c>
      <c r="F1471" s="2" t="s">
        <v>184</v>
      </c>
      <c r="G1471" s="2" t="s">
        <v>183</v>
      </c>
      <c r="H1471" s="3" t="s">
        <v>183</v>
      </c>
      <c r="I1471" s="2" t="s">
        <v>16</v>
      </c>
      <c r="J1471" s="2" t="s">
        <v>12</v>
      </c>
      <c r="K1471" s="8" t="s">
        <v>183</v>
      </c>
      <c r="L1471" s="2" t="s">
        <v>60</v>
      </c>
      <c r="M1471" s="2"/>
      <c r="N1471" t="s">
        <v>187</v>
      </c>
      <c r="O1471" s="3" t="s">
        <v>188</v>
      </c>
      <c r="P1471" s="130">
        <v>0.16768475266498981</v>
      </c>
      <c r="Q1471" s="130" t="s">
        <v>201</v>
      </c>
      <c r="R1471" s="7" t="s">
        <v>183</v>
      </c>
      <c r="S1471" s="2" t="s">
        <v>184</v>
      </c>
      <c r="T1471" s="2" t="s">
        <v>184</v>
      </c>
      <c r="U1471">
        <v>49</v>
      </c>
      <c r="V1471">
        <v>20</v>
      </c>
      <c r="W1471">
        <v>19</v>
      </c>
      <c r="X1471" t="s">
        <v>184</v>
      </c>
      <c r="Y1471" s="2" t="s">
        <v>184</v>
      </c>
      <c r="Z1471" s="2" t="s">
        <v>184</v>
      </c>
      <c r="AA1471" s="2" t="s">
        <v>184</v>
      </c>
      <c r="AB1471">
        <v>1</v>
      </c>
      <c r="AC1471">
        <v>0</v>
      </c>
      <c r="AD1471">
        <v>0</v>
      </c>
      <c r="AE1471" s="2" t="s">
        <v>184</v>
      </c>
      <c r="AF1471" s="2" t="s">
        <v>185</v>
      </c>
      <c r="AG1471" s="2" t="s">
        <v>185</v>
      </c>
      <c r="AH1471" t="s">
        <v>89</v>
      </c>
      <c r="AI1471" s="8" t="s">
        <v>184</v>
      </c>
      <c r="AJ1471" s="1" t="s">
        <v>184</v>
      </c>
    </row>
    <row r="1472" spans="1:36" hidden="1" x14ac:dyDescent="0.3">
      <c r="A1472" s="3" t="s">
        <v>7</v>
      </c>
      <c r="B1472">
        <v>147741</v>
      </c>
      <c r="C1472">
        <v>1471</v>
      </c>
      <c r="D1472" t="s">
        <v>182</v>
      </c>
      <c r="E1472" s="2" t="s">
        <v>184</v>
      </c>
      <c r="F1472" s="2" t="s">
        <v>184</v>
      </c>
      <c r="G1472" s="2" t="s">
        <v>184</v>
      </c>
      <c r="H1472" s="2" t="s">
        <v>183</v>
      </c>
      <c r="I1472" s="2" t="s">
        <v>16</v>
      </c>
      <c r="J1472" s="2" t="s">
        <v>12</v>
      </c>
      <c r="K1472" s="8" t="s">
        <v>183</v>
      </c>
      <c r="L1472" s="2" t="s">
        <v>61</v>
      </c>
      <c r="M1472" s="2"/>
      <c r="N1472" t="s">
        <v>186</v>
      </c>
      <c r="O1472" s="3" t="s">
        <v>189</v>
      </c>
      <c r="P1472" s="130">
        <v>-7.1864893999281351E-2</v>
      </c>
      <c r="Q1472" s="130" t="s">
        <v>201</v>
      </c>
      <c r="R1472" s="7" t="s">
        <v>185</v>
      </c>
      <c r="S1472" s="2" t="s">
        <v>184</v>
      </c>
      <c r="T1472" s="2" t="s">
        <v>184</v>
      </c>
      <c r="U1472">
        <v>0</v>
      </c>
      <c r="V1472">
        <v>0</v>
      </c>
      <c r="W1472">
        <v>1</v>
      </c>
      <c r="X1472" t="s">
        <v>184</v>
      </c>
      <c r="Y1472" s="2" t="s">
        <v>184</v>
      </c>
      <c r="Z1472" s="2" t="s">
        <v>184</v>
      </c>
      <c r="AA1472" s="2" t="s">
        <v>184</v>
      </c>
      <c r="AB1472">
        <v>0</v>
      </c>
      <c r="AC1472">
        <v>0</v>
      </c>
      <c r="AD1472">
        <v>0</v>
      </c>
      <c r="AE1472" s="2" t="s">
        <v>184</v>
      </c>
      <c r="AF1472" s="2" t="s">
        <v>185</v>
      </c>
      <c r="AG1472" s="2" t="s">
        <v>185</v>
      </c>
      <c r="AH1472" t="s">
        <v>89</v>
      </c>
      <c r="AI1472" t="s">
        <v>184</v>
      </c>
      <c r="AJ1472" s="1" t="s">
        <v>184</v>
      </c>
    </row>
    <row r="1473" spans="1:36" x14ac:dyDescent="0.3">
      <c r="A1473" s="3" t="s">
        <v>7</v>
      </c>
      <c r="B1473">
        <v>147796</v>
      </c>
      <c r="C1473">
        <v>1472</v>
      </c>
      <c r="D1473" t="s">
        <v>181</v>
      </c>
      <c r="E1473" s="2" t="s">
        <v>184</v>
      </c>
      <c r="F1473" s="2" t="s">
        <v>184</v>
      </c>
      <c r="G1473" s="2" t="s">
        <v>184</v>
      </c>
      <c r="H1473" s="3" t="s">
        <v>184</v>
      </c>
      <c r="I1473" s="2" t="s">
        <v>16</v>
      </c>
      <c r="J1473" s="2" t="s">
        <v>15</v>
      </c>
      <c r="K1473" s="8" t="s">
        <v>184</v>
      </c>
      <c r="L1473" s="2" t="s">
        <v>60</v>
      </c>
      <c r="M1473" s="2"/>
      <c r="N1473" t="s">
        <v>186</v>
      </c>
      <c r="O1473" s="2" t="s">
        <v>189</v>
      </c>
      <c r="P1473" s="128">
        <v>0.46712181099532873</v>
      </c>
      <c r="Q1473" s="128" t="s">
        <v>203</v>
      </c>
      <c r="R1473" s="7" t="s">
        <v>183</v>
      </c>
      <c r="S1473" s="2" t="s">
        <v>184</v>
      </c>
      <c r="T1473" s="2" t="s">
        <v>184</v>
      </c>
      <c r="U1473">
        <v>23</v>
      </c>
      <c r="V1473">
        <v>35</v>
      </c>
      <c r="W1473">
        <v>16</v>
      </c>
      <c r="X1473" t="s">
        <v>184</v>
      </c>
      <c r="Y1473" s="2" t="s">
        <v>184</v>
      </c>
      <c r="Z1473" s="2" t="s">
        <v>184</v>
      </c>
      <c r="AA1473" s="2" t="s">
        <v>184</v>
      </c>
      <c r="AB1473">
        <v>10</v>
      </c>
      <c r="AC1473">
        <v>2</v>
      </c>
      <c r="AD1473">
        <v>0</v>
      </c>
      <c r="AE1473" s="2" t="s">
        <v>184</v>
      </c>
      <c r="AF1473" s="2" t="s">
        <v>184</v>
      </c>
      <c r="AG1473" s="2" t="s">
        <v>184</v>
      </c>
      <c r="AH1473" t="s">
        <v>91</v>
      </c>
      <c r="AI1473" s="8" t="s">
        <v>183</v>
      </c>
      <c r="AJ1473" s="1" t="s">
        <v>184</v>
      </c>
    </row>
    <row r="1474" spans="1:36" hidden="1" x14ac:dyDescent="0.3">
      <c r="A1474" s="3" t="s">
        <v>7</v>
      </c>
      <c r="B1474">
        <v>147805</v>
      </c>
      <c r="C1474">
        <v>1473</v>
      </c>
      <c r="D1474" t="s">
        <v>181</v>
      </c>
      <c r="E1474" s="2" t="s">
        <v>184</v>
      </c>
      <c r="F1474" s="2" t="s">
        <v>184</v>
      </c>
      <c r="G1474" s="2" t="s">
        <v>183</v>
      </c>
      <c r="H1474" s="3" t="s">
        <v>183</v>
      </c>
      <c r="I1474" s="2" t="s">
        <v>16</v>
      </c>
      <c r="J1474" s="2" t="s">
        <v>13</v>
      </c>
      <c r="K1474" s="8" t="s">
        <v>183</v>
      </c>
      <c r="L1474" s="2"/>
      <c r="M1474" s="2" t="s">
        <v>60</v>
      </c>
      <c r="N1474" t="s">
        <v>187</v>
      </c>
      <c r="O1474" s="2" t="s">
        <v>188</v>
      </c>
      <c r="P1474" s="128">
        <v>0.71541114849039722</v>
      </c>
      <c r="Q1474" s="128" t="s">
        <v>201</v>
      </c>
      <c r="R1474" s="6" t="s">
        <v>184</v>
      </c>
      <c r="S1474" s="2" t="s">
        <v>184</v>
      </c>
      <c r="T1474" s="2" t="s">
        <v>184</v>
      </c>
      <c r="U1474">
        <v>35</v>
      </c>
      <c r="V1474">
        <v>38</v>
      </c>
      <c r="W1474">
        <v>0</v>
      </c>
      <c r="X1474" t="s">
        <v>184</v>
      </c>
      <c r="Y1474" s="2" t="s">
        <v>184</v>
      </c>
      <c r="Z1474" s="2" t="s">
        <v>184</v>
      </c>
      <c r="AA1474" s="2" t="s">
        <v>184</v>
      </c>
      <c r="AB1474">
        <v>1</v>
      </c>
      <c r="AC1474">
        <v>0</v>
      </c>
      <c r="AD1474">
        <v>0</v>
      </c>
      <c r="AE1474" s="2" t="s">
        <v>184</v>
      </c>
      <c r="AF1474" s="2" t="s">
        <v>185</v>
      </c>
      <c r="AG1474" s="2" t="s">
        <v>185</v>
      </c>
      <c r="AH1474" t="s">
        <v>89</v>
      </c>
      <c r="AI1474" s="8" t="s">
        <v>184</v>
      </c>
      <c r="AJ1474" s="1" t="s">
        <v>184</v>
      </c>
    </row>
    <row r="1475" spans="1:36" x14ac:dyDescent="0.3">
      <c r="A1475" s="3" t="s">
        <v>7</v>
      </c>
      <c r="B1475">
        <v>148051</v>
      </c>
      <c r="C1475">
        <v>1474</v>
      </c>
      <c r="D1475" t="s">
        <v>181</v>
      </c>
      <c r="E1475" s="2" t="s">
        <v>183</v>
      </c>
      <c r="F1475" s="2" t="s">
        <v>184</v>
      </c>
      <c r="G1475" s="2" t="s">
        <v>184</v>
      </c>
      <c r="H1475" s="3" t="s">
        <v>183</v>
      </c>
      <c r="I1475" s="2" t="s">
        <v>16</v>
      </c>
      <c r="J1475" s="2" t="s">
        <v>13</v>
      </c>
      <c r="K1475" s="8" t="s">
        <v>183</v>
      </c>
      <c r="L1475" s="2" t="s">
        <v>60</v>
      </c>
      <c r="M1475" s="2"/>
      <c r="N1475" t="s">
        <v>187</v>
      </c>
      <c r="O1475" s="3" t="s">
        <v>188</v>
      </c>
      <c r="P1475" s="130">
        <v>-0.48787487444396616</v>
      </c>
      <c r="Q1475" s="130" t="s">
        <v>203</v>
      </c>
      <c r="R1475" s="7" t="s">
        <v>183</v>
      </c>
      <c r="S1475" s="2" t="s">
        <v>183</v>
      </c>
      <c r="T1475" s="2" t="s">
        <v>183</v>
      </c>
      <c r="U1475">
        <v>0</v>
      </c>
      <c r="V1475">
        <v>0</v>
      </c>
      <c r="W1475">
        <v>26</v>
      </c>
      <c r="X1475" t="s">
        <v>184</v>
      </c>
      <c r="Y1475" s="2" t="s">
        <v>184</v>
      </c>
      <c r="Z1475" s="2" t="s">
        <v>183</v>
      </c>
      <c r="AA1475" s="2" t="s">
        <v>184</v>
      </c>
      <c r="AB1475">
        <v>11</v>
      </c>
      <c r="AC1475">
        <v>1</v>
      </c>
      <c r="AD1475">
        <v>0</v>
      </c>
      <c r="AE1475" s="2" t="s">
        <v>184</v>
      </c>
      <c r="AF1475" s="2" t="s">
        <v>184</v>
      </c>
      <c r="AG1475" s="2" t="s">
        <v>185</v>
      </c>
      <c r="AH1475" t="s">
        <v>91</v>
      </c>
      <c r="AI1475" t="s">
        <v>183</v>
      </c>
      <c r="AJ1475" s="1" t="s">
        <v>184</v>
      </c>
    </row>
    <row r="1476" spans="1:36" hidden="1" x14ac:dyDescent="0.3">
      <c r="A1476" s="3" t="s">
        <v>7</v>
      </c>
      <c r="B1476">
        <v>148052</v>
      </c>
      <c r="C1476">
        <v>1475</v>
      </c>
      <c r="D1476" t="s">
        <v>182</v>
      </c>
      <c r="E1476" s="2" t="s">
        <v>183</v>
      </c>
      <c r="F1476" s="2" t="s">
        <v>184</v>
      </c>
      <c r="G1476" s="2" t="s">
        <v>184</v>
      </c>
      <c r="H1476" s="3" t="s">
        <v>183</v>
      </c>
      <c r="I1476" s="2" t="s">
        <v>15</v>
      </c>
      <c r="J1476" s="2" t="s">
        <v>13</v>
      </c>
      <c r="K1476" s="8" t="s">
        <v>183</v>
      </c>
      <c r="L1476" s="2" t="s">
        <v>162</v>
      </c>
      <c r="M1476" s="2" t="s">
        <v>60</v>
      </c>
      <c r="N1476" t="s">
        <v>186</v>
      </c>
      <c r="O1476" s="2" t="s">
        <v>188</v>
      </c>
      <c r="P1476" s="128">
        <v>-3.9880978816005683</v>
      </c>
      <c r="Q1476" s="128" t="s">
        <v>201</v>
      </c>
      <c r="R1476" s="6" t="s">
        <v>183</v>
      </c>
      <c r="S1476" s="2" t="s">
        <v>184</v>
      </c>
      <c r="T1476" s="2" t="s">
        <v>184</v>
      </c>
      <c r="U1476">
        <v>24</v>
      </c>
      <c r="V1476">
        <v>0</v>
      </c>
      <c r="W1476">
        <v>6</v>
      </c>
      <c r="X1476" t="s">
        <v>184</v>
      </c>
      <c r="Y1476" s="2" t="s">
        <v>184</v>
      </c>
      <c r="Z1476" s="2" t="s">
        <v>184</v>
      </c>
      <c r="AA1476" s="2" t="s">
        <v>184</v>
      </c>
      <c r="AB1476">
        <v>7</v>
      </c>
      <c r="AC1476">
        <v>1</v>
      </c>
      <c r="AD1476">
        <v>0</v>
      </c>
      <c r="AE1476" s="2" t="s">
        <v>184</v>
      </c>
      <c r="AF1476" s="2" t="s">
        <v>184</v>
      </c>
      <c r="AG1476" s="2" t="s">
        <v>183</v>
      </c>
      <c r="AH1476" t="s">
        <v>92</v>
      </c>
      <c r="AI1476" s="8" t="s">
        <v>183</v>
      </c>
      <c r="AJ1476" s="1" t="s">
        <v>184</v>
      </c>
    </row>
    <row r="1477" spans="1:36" hidden="1" x14ac:dyDescent="0.3">
      <c r="A1477" s="3" t="s">
        <v>7</v>
      </c>
      <c r="B1477">
        <v>148057</v>
      </c>
      <c r="C1477">
        <v>1476</v>
      </c>
      <c r="D1477" t="s">
        <v>182</v>
      </c>
      <c r="E1477" s="2" t="s">
        <v>184</v>
      </c>
      <c r="F1477" s="2" t="s">
        <v>184</v>
      </c>
      <c r="G1477" s="2" t="s">
        <v>184</v>
      </c>
      <c r="H1477" s="3" t="s">
        <v>183</v>
      </c>
      <c r="I1477" s="2" t="s">
        <v>12</v>
      </c>
      <c r="J1477" s="2" t="s">
        <v>14</v>
      </c>
      <c r="K1477" s="8" t="s">
        <v>184</v>
      </c>
      <c r="L1477" s="2"/>
      <c r="M1477" s="2" t="s">
        <v>60</v>
      </c>
      <c r="N1477" t="s">
        <v>186</v>
      </c>
      <c r="O1477" s="2" t="s">
        <v>188</v>
      </c>
      <c r="P1477" s="128">
        <v>-0.60764798323729696</v>
      </c>
      <c r="Q1477" s="128" t="s">
        <v>201</v>
      </c>
      <c r="R1477" s="6" t="s">
        <v>183</v>
      </c>
      <c r="S1477" s="2" t="s">
        <v>184</v>
      </c>
      <c r="T1477" s="2" t="s">
        <v>184</v>
      </c>
      <c r="U1477">
        <v>18</v>
      </c>
      <c r="V1477">
        <v>19</v>
      </c>
      <c r="W1477">
        <v>0</v>
      </c>
      <c r="X1477" t="s">
        <v>184</v>
      </c>
      <c r="Y1477" s="2" t="s">
        <v>184</v>
      </c>
      <c r="Z1477" s="2" t="s">
        <v>184</v>
      </c>
      <c r="AA1477" s="2" t="s">
        <v>184</v>
      </c>
      <c r="AB1477">
        <v>3</v>
      </c>
      <c r="AC1477">
        <v>0</v>
      </c>
      <c r="AD1477">
        <v>0</v>
      </c>
      <c r="AE1477" s="2" t="s">
        <v>183</v>
      </c>
      <c r="AF1477" s="2" t="s">
        <v>184</v>
      </c>
      <c r="AG1477" s="2" t="s">
        <v>183</v>
      </c>
      <c r="AH1477" t="s">
        <v>91</v>
      </c>
      <c r="AI1477" s="8" t="s">
        <v>183</v>
      </c>
      <c r="AJ1477" s="1" t="s">
        <v>184</v>
      </c>
    </row>
    <row r="1478" spans="1:36" x14ac:dyDescent="0.3">
      <c r="A1478" s="2" t="s">
        <v>8</v>
      </c>
      <c r="B1478">
        <v>148080</v>
      </c>
      <c r="C1478">
        <v>1477</v>
      </c>
      <c r="D1478" t="s">
        <v>182</v>
      </c>
      <c r="E1478" s="2" t="s">
        <v>184</v>
      </c>
      <c r="F1478" s="2" t="s">
        <v>184</v>
      </c>
      <c r="G1478" s="2" t="s">
        <v>183</v>
      </c>
      <c r="H1478" s="3" t="s">
        <v>183</v>
      </c>
      <c r="I1478" s="2" t="s">
        <v>12</v>
      </c>
      <c r="J1478" s="2" t="s">
        <v>13</v>
      </c>
      <c r="K1478" s="8" t="s">
        <v>184</v>
      </c>
      <c r="L1478" s="2"/>
      <c r="M1478" s="2" t="s">
        <v>60</v>
      </c>
      <c r="N1478" t="s">
        <v>186</v>
      </c>
      <c r="O1478" s="2" t="s">
        <v>188</v>
      </c>
      <c r="P1478" s="128">
        <v>0.1523008304021467</v>
      </c>
      <c r="Q1478" s="128" t="s">
        <v>203</v>
      </c>
      <c r="R1478" s="7" t="s">
        <v>185</v>
      </c>
      <c r="S1478" s="2" t="s">
        <v>184</v>
      </c>
      <c r="T1478" s="2" t="s">
        <v>184</v>
      </c>
      <c r="U1478">
        <v>30</v>
      </c>
      <c r="V1478">
        <v>0</v>
      </c>
      <c r="W1478">
        <v>2</v>
      </c>
      <c r="X1478" t="s">
        <v>183</v>
      </c>
      <c r="Y1478" s="2" t="s">
        <v>184</v>
      </c>
      <c r="Z1478" s="2" t="s">
        <v>183</v>
      </c>
      <c r="AA1478" s="2" t="s">
        <v>184</v>
      </c>
      <c r="AB1478">
        <v>2</v>
      </c>
      <c r="AC1478">
        <v>0</v>
      </c>
      <c r="AD1478">
        <v>0</v>
      </c>
      <c r="AE1478" s="2" t="s">
        <v>183</v>
      </c>
      <c r="AF1478" s="2" t="s">
        <v>184</v>
      </c>
      <c r="AG1478" s="2" t="s">
        <v>183</v>
      </c>
      <c r="AH1478" t="s">
        <v>91</v>
      </c>
      <c r="AI1478" s="8" t="s">
        <v>183</v>
      </c>
      <c r="AJ1478" s="1" t="s">
        <v>184</v>
      </c>
    </row>
    <row r="1479" spans="1:36" x14ac:dyDescent="0.3">
      <c r="A1479" s="3" t="s">
        <v>7</v>
      </c>
      <c r="B1479">
        <v>148134</v>
      </c>
      <c r="C1479">
        <v>1478</v>
      </c>
      <c r="D1479" t="s">
        <v>182</v>
      </c>
      <c r="E1479" s="2" t="s">
        <v>184</v>
      </c>
      <c r="F1479" s="2" t="s">
        <v>184</v>
      </c>
      <c r="G1479" s="2" t="s">
        <v>184</v>
      </c>
      <c r="H1479" s="3" t="s">
        <v>183</v>
      </c>
      <c r="I1479" s="2" t="s">
        <v>16</v>
      </c>
      <c r="J1479" s="2" t="s">
        <v>13</v>
      </c>
      <c r="K1479" s="8" t="s">
        <v>183</v>
      </c>
      <c r="L1479" s="2" t="s">
        <v>60</v>
      </c>
      <c r="M1479" s="2"/>
      <c r="N1479" t="s">
        <v>186</v>
      </c>
      <c r="O1479" s="2" t="s">
        <v>188</v>
      </c>
      <c r="P1479" s="128">
        <v>-0.91028865732423037</v>
      </c>
      <c r="Q1479" s="128" t="s">
        <v>203</v>
      </c>
      <c r="R1479" s="6" t="s">
        <v>185</v>
      </c>
      <c r="S1479" s="2" t="s">
        <v>184</v>
      </c>
      <c r="T1479" s="2" t="s">
        <v>184</v>
      </c>
      <c r="U1479">
        <v>1</v>
      </c>
      <c r="V1479">
        <v>0</v>
      </c>
      <c r="W1479">
        <v>2</v>
      </c>
      <c r="X1479" t="s">
        <v>184</v>
      </c>
      <c r="Y1479" s="2" t="s">
        <v>184</v>
      </c>
      <c r="Z1479" s="2" t="s">
        <v>184</v>
      </c>
      <c r="AA1479" s="2" t="s">
        <v>184</v>
      </c>
      <c r="AB1479">
        <v>4</v>
      </c>
      <c r="AC1479">
        <v>1</v>
      </c>
      <c r="AD1479">
        <v>1</v>
      </c>
      <c r="AE1479" s="2" t="s">
        <v>184</v>
      </c>
      <c r="AF1479" s="2" t="s">
        <v>184</v>
      </c>
      <c r="AG1479" s="2" t="s">
        <v>184</v>
      </c>
      <c r="AH1479" t="s">
        <v>91</v>
      </c>
      <c r="AI1479" t="s">
        <v>183</v>
      </c>
      <c r="AJ1479" s="1" t="s">
        <v>184</v>
      </c>
    </row>
    <row r="1480" spans="1:36" x14ac:dyDescent="0.3">
      <c r="A1480" s="2" t="s">
        <v>8</v>
      </c>
      <c r="B1480">
        <v>148156</v>
      </c>
      <c r="C1480">
        <v>1479</v>
      </c>
      <c r="D1480" t="s">
        <v>182</v>
      </c>
      <c r="E1480" s="2" t="s">
        <v>183</v>
      </c>
      <c r="F1480" s="2" t="s">
        <v>184</v>
      </c>
      <c r="G1480" s="2" t="s">
        <v>184</v>
      </c>
      <c r="H1480" s="3" t="s">
        <v>184</v>
      </c>
      <c r="I1480" s="2" t="s">
        <v>12</v>
      </c>
      <c r="J1480" s="2" t="s">
        <v>13</v>
      </c>
      <c r="K1480" s="8" t="s">
        <v>184</v>
      </c>
      <c r="L1480" s="2"/>
      <c r="M1480" s="2" t="s">
        <v>60</v>
      </c>
      <c r="N1480" t="s">
        <v>186</v>
      </c>
      <c r="O1480" s="2" t="s">
        <v>189</v>
      </c>
      <c r="P1480" s="128">
        <v>-1.380142539311437</v>
      </c>
      <c r="Q1480" s="128" t="s">
        <v>203</v>
      </c>
      <c r="R1480" s="7" t="s">
        <v>183</v>
      </c>
      <c r="S1480" s="2" t="s">
        <v>183</v>
      </c>
      <c r="T1480" s="2" t="s">
        <v>183</v>
      </c>
      <c r="U1480">
        <v>40</v>
      </c>
      <c r="V1480">
        <v>22</v>
      </c>
      <c r="W1480">
        <v>3</v>
      </c>
      <c r="X1480" t="s">
        <v>184</v>
      </c>
      <c r="Y1480" s="2" t="s">
        <v>184</v>
      </c>
      <c r="Z1480" s="2" t="s">
        <v>183</v>
      </c>
      <c r="AA1480" s="2" t="s">
        <v>184</v>
      </c>
      <c r="AB1480">
        <v>2</v>
      </c>
      <c r="AC1480">
        <v>0</v>
      </c>
      <c r="AD1480">
        <v>0</v>
      </c>
      <c r="AE1480" s="2" t="s">
        <v>184</v>
      </c>
      <c r="AF1480" s="2" t="s">
        <v>184</v>
      </c>
      <c r="AG1480" s="2" t="s">
        <v>183</v>
      </c>
      <c r="AH1480" t="s">
        <v>92</v>
      </c>
      <c r="AI1480" s="8" t="s">
        <v>183</v>
      </c>
      <c r="AJ1480" s="1" t="s">
        <v>184</v>
      </c>
    </row>
    <row r="1481" spans="1:36" x14ac:dyDescent="0.3">
      <c r="A1481" s="3" t="s">
        <v>7</v>
      </c>
      <c r="B1481">
        <v>148172</v>
      </c>
      <c r="C1481">
        <v>1480</v>
      </c>
      <c r="D1481" t="s">
        <v>181</v>
      </c>
      <c r="E1481" s="2" t="s">
        <v>183</v>
      </c>
      <c r="F1481" s="2" t="s">
        <v>184</v>
      </c>
      <c r="G1481" s="2" t="s">
        <v>184</v>
      </c>
      <c r="H1481" s="3" t="s">
        <v>183</v>
      </c>
      <c r="I1481" s="2" t="s">
        <v>14</v>
      </c>
      <c r="J1481" s="2" t="s">
        <v>13</v>
      </c>
      <c r="K1481" s="8" t="s">
        <v>183</v>
      </c>
      <c r="L1481" s="2" t="s">
        <v>162</v>
      </c>
      <c r="M1481" s="2" t="s">
        <v>60</v>
      </c>
      <c r="N1481" t="s">
        <v>187</v>
      </c>
      <c r="O1481" s="2" t="s">
        <v>188</v>
      </c>
      <c r="P1481" s="128">
        <v>-2.1425207973630513</v>
      </c>
      <c r="Q1481" s="128" t="s">
        <v>203</v>
      </c>
      <c r="R1481" s="6" t="s">
        <v>183</v>
      </c>
      <c r="S1481" s="2" t="s">
        <v>183</v>
      </c>
      <c r="T1481" s="2" t="s">
        <v>183</v>
      </c>
      <c r="U1481">
        <v>49</v>
      </c>
      <c r="V1481">
        <v>0</v>
      </c>
      <c r="W1481">
        <v>11</v>
      </c>
      <c r="X1481" t="s">
        <v>184</v>
      </c>
      <c r="Y1481" s="2" t="s">
        <v>183</v>
      </c>
      <c r="Z1481" s="2" t="s">
        <v>183</v>
      </c>
      <c r="AA1481" s="2" t="s">
        <v>183</v>
      </c>
      <c r="AB1481">
        <v>4</v>
      </c>
      <c r="AC1481">
        <v>0</v>
      </c>
      <c r="AD1481">
        <v>0</v>
      </c>
      <c r="AE1481" s="2" t="s">
        <v>184</v>
      </c>
      <c r="AF1481" s="2" t="s">
        <v>184</v>
      </c>
      <c r="AG1481" s="2" t="s">
        <v>184</v>
      </c>
      <c r="AH1481" t="s">
        <v>92</v>
      </c>
      <c r="AI1481" s="8" t="s">
        <v>183</v>
      </c>
      <c r="AJ1481" s="1" t="s">
        <v>184</v>
      </c>
    </row>
    <row r="1482" spans="1:36" hidden="1" x14ac:dyDescent="0.3">
      <c r="A1482" s="2" t="s">
        <v>8</v>
      </c>
      <c r="B1482">
        <v>148191</v>
      </c>
      <c r="C1482">
        <v>1481</v>
      </c>
      <c r="D1482" t="s">
        <v>182</v>
      </c>
      <c r="E1482" s="2" t="s">
        <v>184</v>
      </c>
      <c r="F1482" s="2" t="s">
        <v>184</v>
      </c>
      <c r="G1482" s="2" t="s">
        <v>184</v>
      </c>
      <c r="H1482" s="3" t="s">
        <v>183</v>
      </c>
      <c r="I1482" s="2" t="s">
        <v>12</v>
      </c>
      <c r="J1482" s="2" t="s">
        <v>17</v>
      </c>
      <c r="K1482" s="8" t="s">
        <v>183</v>
      </c>
      <c r="L1482" s="2" t="s">
        <v>60</v>
      </c>
      <c r="M1482" s="2"/>
      <c r="N1482" t="s">
        <v>187</v>
      </c>
      <c r="O1482" s="3" t="s">
        <v>188</v>
      </c>
      <c r="P1482" s="130">
        <v>-1.0733452593917712</v>
      </c>
      <c r="Q1482" s="130" t="s">
        <v>201</v>
      </c>
      <c r="R1482" s="7" t="s">
        <v>185</v>
      </c>
      <c r="S1482" s="2" t="s">
        <v>184</v>
      </c>
      <c r="T1482" s="2" t="s">
        <v>184</v>
      </c>
      <c r="U1482">
        <v>0</v>
      </c>
      <c r="V1482">
        <v>0</v>
      </c>
      <c r="W1482">
        <v>14</v>
      </c>
      <c r="X1482" t="s">
        <v>184</v>
      </c>
      <c r="Y1482" s="2" t="s">
        <v>184</v>
      </c>
      <c r="Z1482" s="2" t="s">
        <v>184</v>
      </c>
      <c r="AA1482" s="2" t="s">
        <v>184</v>
      </c>
      <c r="AB1482">
        <v>8</v>
      </c>
      <c r="AC1482">
        <v>13</v>
      </c>
      <c r="AD1482">
        <v>4</v>
      </c>
      <c r="AE1482" s="2" t="s">
        <v>184</v>
      </c>
      <c r="AF1482" s="2" t="s">
        <v>184</v>
      </c>
      <c r="AG1482" s="2" t="s">
        <v>185</v>
      </c>
      <c r="AH1482" t="s">
        <v>91</v>
      </c>
      <c r="AI1482" t="s">
        <v>184</v>
      </c>
      <c r="AJ1482" s="1" t="s">
        <v>184</v>
      </c>
    </row>
    <row r="1483" spans="1:36" x14ac:dyDescent="0.3">
      <c r="A1483" s="3" t="s">
        <v>7</v>
      </c>
      <c r="B1483">
        <v>148192</v>
      </c>
      <c r="C1483">
        <v>1482</v>
      </c>
      <c r="D1483" t="s">
        <v>182</v>
      </c>
      <c r="E1483" s="2" t="s">
        <v>184</v>
      </c>
      <c r="F1483" s="2" t="s">
        <v>184</v>
      </c>
      <c r="G1483" s="2" t="s">
        <v>184</v>
      </c>
      <c r="H1483" s="3" t="s">
        <v>183</v>
      </c>
      <c r="I1483" s="2" t="s">
        <v>16</v>
      </c>
      <c r="J1483" s="2" t="s">
        <v>12</v>
      </c>
      <c r="K1483" s="8" t="s">
        <v>183</v>
      </c>
      <c r="L1483" s="2" t="s">
        <v>162</v>
      </c>
      <c r="M1483" s="2" t="s">
        <v>61</v>
      </c>
      <c r="N1483" t="s">
        <v>186</v>
      </c>
      <c r="O1483" s="2" t="s">
        <v>188</v>
      </c>
      <c r="P1483" s="128">
        <v>-3.0699991963352886</v>
      </c>
      <c r="Q1483" s="128" t="s">
        <v>203</v>
      </c>
      <c r="R1483" s="7" t="s">
        <v>183</v>
      </c>
      <c r="S1483" s="2" t="s">
        <v>184</v>
      </c>
      <c r="T1483" s="2" t="s">
        <v>183</v>
      </c>
      <c r="U1483">
        <v>16</v>
      </c>
      <c r="V1483">
        <v>35</v>
      </c>
      <c r="W1483">
        <v>0</v>
      </c>
      <c r="X1483" t="s">
        <v>184</v>
      </c>
      <c r="Y1483" s="2" t="s">
        <v>184</v>
      </c>
      <c r="Z1483" s="2" t="s">
        <v>183</v>
      </c>
      <c r="AA1483" s="2" t="s">
        <v>184</v>
      </c>
      <c r="AB1483">
        <v>3</v>
      </c>
      <c r="AC1483">
        <v>0</v>
      </c>
      <c r="AD1483">
        <v>0</v>
      </c>
      <c r="AE1483" s="2" t="s">
        <v>184</v>
      </c>
      <c r="AF1483" s="2" t="s">
        <v>184</v>
      </c>
      <c r="AG1483" s="2" t="s">
        <v>183</v>
      </c>
      <c r="AH1483" t="s">
        <v>89</v>
      </c>
      <c r="AI1483" s="8" t="s">
        <v>183</v>
      </c>
      <c r="AJ1483" s="1" t="s">
        <v>184</v>
      </c>
    </row>
    <row r="1484" spans="1:36" x14ac:dyDescent="0.3">
      <c r="A1484" s="3" t="s">
        <v>7</v>
      </c>
      <c r="B1484">
        <v>148218</v>
      </c>
      <c r="C1484">
        <v>1483</v>
      </c>
      <c r="D1484" t="s">
        <v>181</v>
      </c>
      <c r="E1484" s="2" t="s">
        <v>184</v>
      </c>
      <c r="F1484" s="2" t="s">
        <v>184</v>
      </c>
      <c r="G1484" s="2" t="s">
        <v>184</v>
      </c>
      <c r="H1484" s="3" t="s">
        <v>185</v>
      </c>
      <c r="I1484" s="2" t="s">
        <v>15</v>
      </c>
      <c r="J1484" s="2" t="s">
        <v>16</v>
      </c>
      <c r="K1484" s="8" t="s">
        <v>184</v>
      </c>
      <c r="L1484" s="2"/>
      <c r="M1484" s="2" t="s">
        <v>61</v>
      </c>
      <c r="N1484" t="s">
        <v>186</v>
      </c>
      <c r="O1484" s="3" t="s">
        <v>189</v>
      </c>
      <c r="P1484" s="130">
        <v>0.53779730343887289</v>
      </c>
      <c r="Q1484" s="130" t="s">
        <v>203</v>
      </c>
      <c r="R1484" s="7" t="s">
        <v>183</v>
      </c>
      <c r="S1484" s="2" t="s">
        <v>184</v>
      </c>
      <c r="T1484" s="2" t="s">
        <v>184</v>
      </c>
      <c r="U1484">
        <v>13</v>
      </c>
      <c r="V1484">
        <v>12</v>
      </c>
      <c r="W1484">
        <v>0</v>
      </c>
      <c r="X1484" t="s">
        <v>184</v>
      </c>
      <c r="Y1484" s="2" t="s">
        <v>184</v>
      </c>
      <c r="Z1484" s="2" t="s">
        <v>183</v>
      </c>
      <c r="AA1484" s="2" t="s">
        <v>183</v>
      </c>
      <c r="AB1484">
        <v>0</v>
      </c>
      <c r="AC1484">
        <v>0</v>
      </c>
      <c r="AD1484">
        <v>0</v>
      </c>
      <c r="AE1484" s="2" t="s">
        <v>183</v>
      </c>
      <c r="AF1484" s="2" t="s">
        <v>184</v>
      </c>
      <c r="AG1484" s="2" t="s">
        <v>183</v>
      </c>
      <c r="AH1484" t="s">
        <v>91</v>
      </c>
      <c r="AI1484" s="8" t="s">
        <v>183</v>
      </c>
      <c r="AJ1484" s="1" t="s">
        <v>184</v>
      </c>
    </row>
    <row r="1485" spans="1:36" x14ac:dyDescent="0.3">
      <c r="A1485" s="2" t="s">
        <v>8</v>
      </c>
      <c r="B1485">
        <v>148220</v>
      </c>
      <c r="C1485">
        <v>1484</v>
      </c>
      <c r="D1485" t="s">
        <v>181</v>
      </c>
      <c r="E1485" s="2" t="s">
        <v>184</v>
      </c>
      <c r="F1485" s="2" t="s">
        <v>184</v>
      </c>
      <c r="G1485" s="2" t="s">
        <v>184</v>
      </c>
      <c r="H1485" s="3" t="s">
        <v>183</v>
      </c>
      <c r="I1485" s="2" t="s">
        <v>15</v>
      </c>
      <c r="J1485" s="2" t="s">
        <v>12</v>
      </c>
      <c r="K1485" s="8" t="s">
        <v>183</v>
      </c>
      <c r="L1485" s="2" t="s">
        <v>60</v>
      </c>
      <c r="M1485" s="2"/>
      <c r="N1485" t="s">
        <v>186</v>
      </c>
      <c r="O1485" s="2" t="s">
        <v>189</v>
      </c>
      <c r="P1485" s="128">
        <v>0</v>
      </c>
      <c r="Q1485" s="128" t="s">
        <v>203</v>
      </c>
      <c r="R1485" s="6" t="s">
        <v>185</v>
      </c>
      <c r="S1485" s="2" t="s">
        <v>184</v>
      </c>
      <c r="T1485" s="2" t="s">
        <v>184</v>
      </c>
      <c r="U1485">
        <v>9</v>
      </c>
      <c r="V1485">
        <v>0</v>
      </c>
      <c r="W1485">
        <v>11</v>
      </c>
      <c r="X1485" t="s">
        <v>184</v>
      </c>
      <c r="Y1485" s="2" t="s">
        <v>184</v>
      </c>
      <c r="Z1485" s="2" t="s">
        <v>184</v>
      </c>
      <c r="AA1485" s="2" t="s">
        <v>184</v>
      </c>
      <c r="AB1485">
        <v>3</v>
      </c>
      <c r="AC1485">
        <v>1</v>
      </c>
      <c r="AD1485">
        <v>0</v>
      </c>
      <c r="AE1485" s="2" t="s">
        <v>184</v>
      </c>
      <c r="AF1485" s="2" t="s">
        <v>184</v>
      </c>
      <c r="AG1485" s="2" t="s">
        <v>184</v>
      </c>
      <c r="AH1485" t="s">
        <v>91</v>
      </c>
      <c r="AI1485" s="8" t="s">
        <v>183</v>
      </c>
      <c r="AJ1485" s="1" t="s">
        <v>184</v>
      </c>
    </row>
    <row r="1486" spans="1:36" x14ac:dyDescent="0.3">
      <c r="A1486" s="3" t="s">
        <v>7</v>
      </c>
      <c r="B1486">
        <v>148226</v>
      </c>
      <c r="C1486">
        <v>1485</v>
      </c>
      <c r="D1486" t="s">
        <v>182</v>
      </c>
      <c r="E1486" s="2" t="s">
        <v>184</v>
      </c>
      <c r="F1486" s="2" t="s">
        <v>184</v>
      </c>
      <c r="G1486" s="2" t="s">
        <v>184</v>
      </c>
      <c r="H1486" s="2" t="s">
        <v>183</v>
      </c>
      <c r="I1486" s="2" t="s">
        <v>15</v>
      </c>
      <c r="J1486" s="2" t="s">
        <v>13</v>
      </c>
      <c r="K1486" s="8" t="s">
        <v>183</v>
      </c>
      <c r="L1486" s="2" t="s">
        <v>61</v>
      </c>
      <c r="M1486" s="2"/>
      <c r="N1486" t="s">
        <v>186</v>
      </c>
      <c r="O1486" s="2" t="s">
        <v>188</v>
      </c>
      <c r="P1486" s="128">
        <v>-0.20513989401105476</v>
      </c>
      <c r="Q1486" s="128" t="s">
        <v>203</v>
      </c>
      <c r="R1486" s="7" t="s">
        <v>185</v>
      </c>
      <c r="S1486" s="2" t="s">
        <v>184</v>
      </c>
      <c r="T1486" s="2" t="s">
        <v>184</v>
      </c>
      <c r="U1486">
        <v>37</v>
      </c>
      <c r="V1486">
        <v>6</v>
      </c>
      <c r="W1486">
        <v>27</v>
      </c>
      <c r="X1486" t="s">
        <v>184</v>
      </c>
      <c r="Y1486" s="2" t="s">
        <v>184</v>
      </c>
      <c r="Z1486" s="2" t="s">
        <v>183</v>
      </c>
      <c r="AA1486" s="2" t="s">
        <v>184</v>
      </c>
      <c r="AB1486">
        <v>13</v>
      </c>
      <c r="AC1486">
        <v>2</v>
      </c>
      <c r="AD1486">
        <v>1</v>
      </c>
      <c r="AE1486" s="2" t="s">
        <v>184</v>
      </c>
      <c r="AF1486" s="2" t="s">
        <v>184</v>
      </c>
      <c r="AG1486" s="2" t="s">
        <v>185</v>
      </c>
      <c r="AH1486" t="s">
        <v>91</v>
      </c>
      <c r="AI1486" s="8" t="s">
        <v>183</v>
      </c>
      <c r="AJ1486" s="1" t="s">
        <v>184</v>
      </c>
    </row>
    <row r="1487" spans="1:36" x14ac:dyDescent="0.3">
      <c r="A1487" s="2" t="s">
        <v>8</v>
      </c>
      <c r="B1487">
        <v>148230</v>
      </c>
      <c r="C1487">
        <v>1486</v>
      </c>
      <c r="D1487" t="s">
        <v>181</v>
      </c>
      <c r="E1487" s="2" t="s">
        <v>184</v>
      </c>
      <c r="F1487" s="2" t="s">
        <v>184</v>
      </c>
      <c r="G1487" s="2" t="s">
        <v>184</v>
      </c>
      <c r="H1487" s="3" t="s">
        <v>183</v>
      </c>
      <c r="I1487" s="2" t="s">
        <v>16</v>
      </c>
      <c r="J1487" s="2" t="s">
        <v>13</v>
      </c>
      <c r="K1487" s="8" t="s">
        <v>183</v>
      </c>
      <c r="L1487" s="2"/>
      <c r="M1487" s="2" t="s">
        <v>60</v>
      </c>
      <c r="N1487" t="s">
        <v>186</v>
      </c>
      <c r="O1487" s="2" t="s">
        <v>189</v>
      </c>
      <c r="P1487" s="128">
        <v>-1.6441042271578867</v>
      </c>
      <c r="Q1487" s="128" t="s">
        <v>203</v>
      </c>
      <c r="R1487" s="6" t="s">
        <v>185</v>
      </c>
      <c r="S1487" s="2" t="s">
        <v>184</v>
      </c>
      <c r="T1487" s="2" t="s">
        <v>184</v>
      </c>
      <c r="U1487">
        <v>41</v>
      </c>
      <c r="V1487">
        <v>22</v>
      </c>
      <c r="W1487">
        <v>2</v>
      </c>
      <c r="X1487" t="s">
        <v>184</v>
      </c>
      <c r="Y1487" s="2" t="s">
        <v>184</v>
      </c>
      <c r="Z1487" s="2" t="s">
        <v>183</v>
      </c>
      <c r="AA1487" s="2" t="s">
        <v>184</v>
      </c>
      <c r="AB1487">
        <v>1</v>
      </c>
      <c r="AC1487">
        <v>0</v>
      </c>
      <c r="AD1487">
        <v>1</v>
      </c>
      <c r="AE1487" s="2" t="s">
        <v>184</v>
      </c>
      <c r="AF1487" s="2" t="s">
        <v>184</v>
      </c>
      <c r="AG1487" s="2" t="s">
        <v>185</v>
      </c>
      <c r="AH1487" t="s">
        <v>89</v>
      </c>
      <c r="AI1487" s="8" t="s">
        <v>183</v>
      </c>
      <c r="AJ1487" s="1" t="s">
        <v>184</v>
      </c>
    </row>
    <row r="1488" spans="1:36" x14ac:dyDescent="0.3">
      <c r="A1488" s="3" t="s">
        <v>7</v>
      </c>
      <c r="B1488">
        <v>148240</v>
      </c>
      <c r="C1488">
        <v>1487</v>
      </c>
      <c r="D1488" t="s">
        <v>181</v>
      </c>
      <c r="E1488" s="2" t="s">
        <v>184</v>
      </c>
      <c r="F1488" s="2" t="s">
        <v>184</v>
      </c>
      <c r="G1488" s="2" t="s">
        <v>184</v>
      </c>
      <c r="H1488" s="3" t="s">
        <v>183</v>
      </c>
      <c r="I1488" s="2" t="s">
        <v>16</v>
      </c>
      <c r="J1488" s="2" t="s">
        <v>17</v>
      </c>
      <c r="K1488" s="8" t="s">
        <v>183</v>
      </c>
      <c r="L1488" s="2"/>
      <c r="M1488" s="2" t="s">
        <v>60</v>
      </c>
      <c r="N1488" t="s">
        <v>187</v>
      </c>
      <c r="O1488" s="2" t="s">
        <v>188</v>
      </c>
      <c r="P1488" s="128">
        <v>-1.4259751153362226</v>
      </c>
      <c r="Q1488" s="128" t="s">
        <v>203</v>
      </c>
      <c r="R1488" s="6" t="s">
        <v>183</v>
      </c>
      <c r="S1488" s="2" t="s">
        <v>184</v>
      </c>
      <c r="T1488" s="2" t="s">
        <v>183</v>
      </c>
      <c r="U1488">
        <v>40</v>
      </c>
      <c r="V1488">
        <v>0</v>
      </c>
      <c r="W1488">
        <v>0</v>
      </c>
      <c r="X1488" t="s">
        <v>184</v>
      </c>
      <c r="Y1488" s="2" t="s">
        <v>184</v>
      </c>
      <c r="Z1488" s="2" t="s">
        <v>184</v>
      </c>
      <c r="AA1488" s="2" t="s">
        <v>184</v>
      </c>
      <c r="AB1488">
        <v>0</v>
      </c>
      <c r="AC1488">
        <v>0</v>
      </c>
      <c r="AD1488">
        <v>0</v>
      </c>
      <c r="AE1488" s="2" t="s">
        <v>184</v>
      </c>
      <c r="AF1488" s="2" t="s">
        <v>184</v>
      </c>
      <c r="AG1488" s="2" t="s">
        <v>183</v>
      </c>
      <c r="AH1488" t="s">
        <v>91</v>
      </c>
      <c r="AI1488" s="8" t="s">
        <v>183</v>
      </c>
      <c r="AJ1488" s="1" t="s">
        <v>184</v>
      </c>
    </row>
    <row r="1489" spans="1:36" x14ac:dyDescent="0.3">
      <c r="A1489" s="3" t="s">
        <v>7</v>
      </c>
      <c r="B1489">
        <v>148258</v>
      </c>
      <c r="C1489">
        <v>1488</v>
      </c>
      <c r="D1489" t="s">
        <v>181</v>
      </c>
      <c r="E1489" s="2" t="s">
        <v>184</v>
      </c>
      <c r="F1489" s="2" t="s">
        <v>184</v>
      </c>
      <c r="G1489" s="2" t="s">
        <v>184</v>
      </c>
      <c r="H1489" s="3" t="s">
        <v>183</v>
      </c>
      <c r="I1489" s="2" t="s">
        <v>16</v>
      </c>
      <c r="J1489" s="2" t="s">
        <v>16</v>
      </c>
      <c r="K1489" s="8" t="s">
        <v>183</v>
      </c>
      <c r="L1489" s="2"/>
      <c r="M1489" s="2" t="s">
        <v>61</v>
      </c>
      <c r="N1489" t="s">
        <v>186</v>
      </c>
      <c r="O1489" s="2" t="s">
        <v>189</v>
      </c>
      <c r="P1489" s="128">
        <v>-0.63849194283976896</v>
      </c>
      <c r="Q1489" s="128" t="s">
        <v>203</v>
      </c>
      <c r="R1489" s="6" t="s">
        <v>185</v>
      </c>
      <c r="S1489" s="2" t="s">
        <v>184</v>
      </c>
      <c r="T1489" s="2" t="s">
        <v>184</v>
      </c>
      <c r="U1489">
        <v>34</v>
      </c>
      <c r="V1489">
        <v>8</v>
      </c>
      <c r="W1489">
        <v>9</v>
      </c>
      <c r="X1489" t="s">
        <v>184</v>
      </c>
      <c r="Y1489" s="2" t="s">
        <v>184</v>
      </c>
      <c r="Z1489" s="2" t="s">
        <v>184</v>
      </c>
      <c r="AA1489" s="2" t="s">
        <v>184</v>
      </c>
      <c r="AB1489">
        <v>9</v>
      </c>
      <c r="AC1489">
        <v>5</v>
      </c>
      <c r="AD1489">
        <v>1</v>
      </c>
      <c r="AE1489" s="2" t="s">
        <v>184</v>
      </c>
      <c r="AF1489" s="2" t="s">
        <v>184</v>
      </c>
      <c r="AG1489" s="2" t="s">
        <v>184</v>
      </c>
      <c r="AH1489" t="s">
        <v>89</v>
      </c>
      <c r="AI1489" s="8" t="s">
        <v>183</v>
      </c>
      <c r="AJ1489" s="1" t="s">
        <v>184</v>
      </c>
    </row>
    <row r="1490" spans="1:36" x14ac:dyDescent="0.3">
      <c r="A1490" s="3" t="s">
        <v>7</v>
      </c>
      <c r="B1490">
        <v>148290</v>
      </c>
      <c r="C1490">
        <v>1489</v>
      </c>
      <c r="D1490" t="s">
        <v>181</v>
      </c>
      <c r="E1490" s="2" t="s">
        <v>183</v>
      </c>
      <c r="F1490" s="2" t="s">
        <v>184</v>
      </c>
      <c r="G1490" s="2" t="s">
        <v>184</v>
      </c>
      <c r="H1490" s="3" t="s">
        <v>183</v>
      </c>
      <c r="I1490" s="2" t="s">
        <v>14</v>
      </c>
      <c r="J1490" s="2" t="s">
        <v>16</v>
      </c>
      <c r="K1490" s="8" t="s">
        <v>184</v>
      </c>
      <c r="L1490" s="2" t="s">
        <v>162</v>
      </c>
      <c r="M1490" s="2" t="s">
        <v>60</v>
      </c>
      <c r="N1490" t="s">
        <v>187</v>
      </c>
      <c r="O1490" s="2" t="s">
        <v>188</v>
      </c>
      <c r="P1490" s="128">
        <v>-3.1108987630726759</v>
      </c>
      <c r="Q1490" s="128" t="s">
        <v>203</v>
      </c>
      <c r="R1490" s="7" t="s">
        <v>183</v>
      </c>
      <c r="S1490" s="2" t="s">
        <v>183</v>
      </c>
      <c r="T1490" s="2" t="s">
        <v>183</v>
      </c>
      <c r="U1490">
        <v>28</v>
      </c>
      <c r="V1490">
        <v>7</v>
      </c>
      <c r="W1490">
        <v>27</v>
      </c>
      <c r="X1490" t="s">
        <v>184</v>
      </c>
      <c r="Y1490" s="2" t="s">
        <v>183</v>
      </c>
      <c r="Z1490" s="2" t="s">
        <v>184</v>
      </c>
      <c r="AA1490" s="2" t="s">
        <v>184</v>
      </c>
      <c r="AB1490">
        <v>12</v>
      </c>
      <c r="AC1490">
        <v>0</v>
      </c>
      <c r="AD1490">
        <v>3</v>
      </c>
      <c r="AE1490" s="2" t="s">
        <v>183</v>
      </c>
      <c r="AF1490" s="2" t="s">
        <v>183</v>
      </c>
      <c r="AG1490" s="2" t="s">
        <v>183</v>
      </c>
      <c r="AH1490" t="s">
        <v>92</v>
      </c>
      <c r="AI1490" s="8" t="s">
        <v>183</v>
      </c>
      <c r="AJ1490" s="1" t="s">
        <v>184</v>
      </c>
    </row>
    <row r="1491" spans="1:36" x14ac:dyDescent="0.3">
      <c r="A1491" s="3" t="s">
        <v>7</v>
      </c>
      <c r="B1491">
        <v>148301</v>
      </c>
      <c r="C1491">
        <v>1490</v>
      </c>
      <c r="D1491" t="s">
        <v>182</v>
      </c>
      <c r="E1491" s="2" t="s">
        <v>184</v>
      </c>
      <c r="F1491" s="2" t="s">
        <v>184</v>
      </c>
      <c r="G1491" s="2" t="s">
        <v>184</v>
      </c>
      <c r="H1491" s="3" t="s">
        <v>183</v>
      </c>
      <c r="I1491" s="2" t="s">
        <v>13</v>
      </c>
      <c r="J1491" s="2" t="s">
        <v>13</v>
      </c>
      <c r="K1491" s="8" t="s">
        <v>183</v>
      </c>
      <c r="L1491" s="2" t="s">
        <v>60</v>
      </c>
      <c r="M1491" s="2"/>
      <c r="N1491" t="s">
        <v>186</v>
      </c>
      <c r="O1491" s="3" t="s">
        <v>189</v>
      </c>
      <c r="P1491" s="130">
        <v>-0.4003523100328289</v>
      </c>
      <c r="Q1491" s="130" t="s">
        <v>203</v>
      </c>
      <c r="R1491" s="6" t="s">
        <v>183</v>
      </c>
      <c r="S1491" s="2" t="s">
        <v>184</v>
      </c>
      <c r="T1491" s="2" t="s">
        <v>184</v>
      </c>
      <c r="U1491">
        <v>0</v>
      </c>
      <c r="V1491">
        <v>0</v>
      </c>
      <c r="W1491">
        <v>0</v>
      </c>
      <c r="X1491" t="s">
        <v>184</v>
      </c>
      <c r="Y1491" s="2" t="s">
        <v>184</v>
      </c>
      <c r="Z1491" s="2" t="s">
        <v>183</v>
      </c>
      <c r="AA1491" s="2" t="s">
        <v>184</v>
      </c>
      <c r="AB1491">
        <v>0</v>
      </c>
      <c r="AC1491">
        <v>0</v>
      </c>
      <c r="AD1491">
        <v>0</v>
      </c>
      <c r="AE1491" s="2" t="s">
        <v>184</v>
      </c>
      <c r="AF1491" s="2" t="s">
        <v>184</v>
      </c>
      <c r="AG1491" s="2" t="s">
        <v>183</v>
      </c>
      <c r="AH1491" t="s">
        <v>91</v>
      </c>
      <c r="AI1491" t="s">
        <v>183</v>
      </c>
      <c r="AJ1491" s="1" t="s">
        <v>184</v>
      </c>
    </row>
    <row r="1492" spans="1:36" x14ac:dyDescent="0.3">
      <c r="A1492" s="3" t="s">
        <v>7</v>
      </c>
      <c r="B1492">
        <v>148394</v>
      </c>
      <c r="C1492">
        <v>1491</v>
      </c>
      <c r="D1492" t="s">
        <v>182</v>
      </c>
      <c r="E1492" s="2" t="s">
        <v>183</v>
      </c>
      <c r="F1492" s="2" t="s">
        <v>183</v>
      </c>
      <c r="G1492" s="2" t="s">
        <v>184</v>
      </c>
      <c r="H1492" s="3" t="s">
        <v>183</v>
      </c>
      <c r="I1492" s="2" t="s">
        <v>12</v>
      </c>
      <c r="J1492" s="2" t="s">
        <v>17</v>
      </c>
      <c r="K1492" s="8" t="s">
        <v>183</v>
      </c>
      <c r="L1492" s="2"/>
      <c r="M1492" s="2" t="s">
        <v>60</v>
      </c>
      <c r="N1492" t="s">
        <v>187</v>
      </c>
      <c r="O1492" s="3" t="s">
        <v>189</v>
      </c>
      <c r="P1492" s="130">
        <v>-0.44801954994399751</v>
      </c>
      <c r="Q1492" s="130" t="s">
        <v>203</v>
      </c>
      <c r="R1492" s="6" t="s">
        <v>183</v>
      </c>
      <c r="S1492" s="2" t="s">
        <v>184</v>
      </c>
      <c r="T1492" s="2" t="s">
        <v>184</v>
      </c>
      <c r="U1492">
        <v>6</v>
      </c>
      <c r="V1492">
        <v>0</v>
      </c>
      <c r="W1492">
        <v>13</v>
      </c>
      <c r="X1492" t="s">
        <v>183</v>
      </c>
      <c r="Y1492" s="2" t="s">
        <v>184</v>
      </c>
      <c r="Z1492" s="2" t="s">
        <v>184</v>
      </c>
      <c r="AA1492" s="2" t="s">
        <v>184</v>
      </c>
      <c r="AB1492">
        <v>7</v>
      </c>
      <c r="AC1492">
        <v>2</v>
      </c>
      <c r="AD1492">
        <v>2</v>
      </c>
      <c r="AE1492" s="2" t="s">
        <v>184</v>
      </c>
      <c r="AF1492" s="2" t="s">
        <v>184</v>
      </c>
      <c r="AG1492" s="2" t="s">
        <v>184</v>
      </c>
      <c r="AH1492" t="s">
        <v>92</v>
      </c>
      <c r="AI1492" t="s">
        <v>183</v>
      </c>
      <c r="AJ1492" s="1" t="s">
        <v>184</v>
      </c>
    </row>
    <row r="1493" spans="1:36" x14ac:dyDescent="0.3">
      <c r="A1493" s="3" t="s">
        <v>7</v>
      </c>
      <c r="B1493">
        <v>148396</v>
      </c>
      <c r="C1493">
        <v>1492</v>
      </c>
      <c r="D1493" t="s">
        <v>182</v>
      </c>
      <c r="E1493" s="2" t="s">
        <v>184</v>
      </c>
      <c r="F1493" s="2" t="s">
        <v>184</v>
      </c>
      <c r="G1493" s="2" t="s">
        <v>184</v>
      </c>
      <c r="H1493" s="3" t="s">
        <v>183</v>
      </c>
      <c r="I1493" s="2" t="s">
        <v>13</v>
      </c>
      <c r="J1493" s="2" t="s">
        <v>17</v>
      </c>
      <c r="K1493" s="8" t="s">
        <v>183</v>
      </c>
      <c r="L1493" s="2" t="s">
        <v>60</v>
      </c>
      <c r="M1493" s="2"/>
      <c r="N1493" t="s">
        <v>186</v>
      </c>
      <c r="O1493" s="3" t="s">
        <v>189</v>
      </c>
      <c r="P1493" s="130">
        <v>0.82289363792679926</v>
      </c>
      <c r="Q1493" s="130" t="s">
        <v>203</v>
      </c>
      <c r="R1493" s="6" t="s">
        <v>185</v>
      </c>
      <c r="S1493" s="2" t="s">
        <v>184</v>
      </c>
      <c r="T1493" s="2" t="s">
        <v>184</v>
      </c>
      <c r="U1493">
        <v>43</v>
      </c>
      <c r="V1493">
        <v>25</v>
      </c>
      <c r="W1493">
        <v>18</v>
      </c>
      <c r="X1493" t="s">
        <v>184</v>
      </c>
      <c r="Y1493" s="2" t="s">
        <v>184</v>
      </c>
      <c r="Z1493" s="2" t="s">
        <v>184</v>
      </c>
      <c r="AA1493" s="2" t="s">
        <v>184</v>
      </c>
      <c r="AB1493">
        <v>9</v>
      </c>
      <c r="AC1493">
        <v>0</v>
      </c>
      <c r="AD1493">
        <v>2</v>
      </c>
      <c r="AE1493" s="2" t="s">
        <v>184</v>
      </c>
      <c r="AF1493" s="2" t="s">
        <v>184</v>
      </c>
      <c r="AG1493" s="2" t="s">
        <v>184</v>
      </c>
      <c r="AH1493" t="s">
        <v>91</v>
      </c>
      <c r="AI1493" s="8" t="s">
        <v>183</v>
      </c>
      <c r="AJ1493" s="1" t="s">
        <v>184</v>
      </c>
    </row>
    <row r="1494" spans="1:36" x14ac:dyDescent="0.3">
      <c r="A1494" s="3" t="s">
        <v>7</v>
      </c>
      <c r="B1494">
        <v>148399</v>
      </c>
      <c r="C1494">
        <v>1493</v>
      </c>
      <c r="D1494" t="s">
        <v>182</v>
      </c>
      <c r="E1494" s="2" t="s">
        <v>184</v>
      </c>
      <c r="F1494" s="2" t="s">
        <v>184</v>
      </c>
      <c r="G1494" s="2" t="s">
        <v>184</v>
      </c>
      <c r="H1494" s="3" t="s">
        <v>183</v>
      </c>
      <c r="I1494" s="2" t="s">
        <v>15</v>
      </c>
      <c r="J1494" s="2" t="s">
        <v>17</v>
      </c>
      <c r="K1494" s="8" t="s">
        <v>183</v>
      </c>
      <c r="L1494" s="2" t="s">
        <v>60</v>
      </c>
      <c r="M1494" s="2"/>
      <c r="N1494" t="s">
        <v>187</v>
      </c>
      <c r="O1494" s="3" t="s">
        <v>189</v>
      </c>
      <c r="P1494" s="130">
        <v>-0.4170879676440849</v>
      </c>
      <c r="Q1494" s="130" t="s">
        <v>203</v>
      </c>
      <c r="R1494" s="6" t="s">
        <v>183</v>
      </c>
      <c r="S1494" s="2" t="s">
        <v>184</v>
      </c>
      <c r="T1494" s="2" t="s">
        <v>184</v>
      </c>
      <c r="U1494">
        <v>55</v>
      </c>
      <c r="V1494">
        <v>0</v>
      </c>
      <c r="W1494">
        <v>16</v>
      </c>
      <c r="X1494" t="s">
        <v>184</v>
      </c>
      <c r="Y1494" s="2" t="s">
        <v>184</v>
      </c>
      <c r="Z1494" s="2" t="s">
        <v>184</v>
      </c>
      <c r="AA1494" s="2" t="s">
        <v>184</v>
      </c>
      <c r="AB1494">
        <v>1</v>
      </c>
      <c r="AC1494">
        <v>8</v>
      </c>
      <c r="AD1494">
        <v>0</v>
      </c>
      <c r="AE1494" s="2" t="s">
        <v>184</v>
      </c>
      <c r="AF1494" s="2" t="s">
        <v>185</v>
      </c>
      <c r="AG1494" s="2" t="s">
        <v>185</v>
      </c>
      <c r="AH1494" t="s">
        <v>89</v>
      </c>
      <c r="AI1494" s="8" t="s">
        <v>184</v>
      </c>
      <c r="AJ1494" s="1" t="s">
        <v>184</v>
      </c>
    </row>
    <row r="1495" spans="1:36" x14ac:dyDescent="0.3">
      <c r="A1495" s="3" t="s">
        <v>7</v>
      </c>
      <c r="B1495">
        <v>148400</v>
      </c>
      <c r="C1495">
        <v>1494</v>
      </c>
      <c r="D1495" t="s">
        <v>181</v>
      </c>
      <c r="E1495" s="2" t="s">
        <v>183</v>
      </c>
      <c r="F1495" s="2" t="s">
        <v>183</v>
      </c>
      <c r="G1495" s="2" t="s">
        <v>184</v>
      </c>
      <c r="H1495" s="3" t="s">
        <v>185</v>
      </c>
      <c r="I1495" s="2" t="s">
        <v>12</v>
      </c>
      <c r="J1495" s="2" t="s">
        <v>16</v>
      </c>
      <c r="K1495" s="8" t="s">
        <v>184</v>
      </c>
      <c r="L1495" s="2" t="s">
        <v>60</v>
      </c>
      <c r="M1495" s="2"/>
      <c r="N1495" t="s">
        <v>186</v>
      </c>
      <c r="O1495" s="3" t="s">
        <v>189</v>
      </c>
      <c r="P1495" s="130">
        <v>-0.77395857045299343</v>
      </c>
      <c r="Q1495" s="130" t="s">
        <v>203</v>
      </c>
      <c r="R1495" s="7" t="s">
        <v>185</v>
      </c>
      <c r="S1495" s="2" t="s">
        <v>184</v>
      </c>
      <c r="T1495" s="2" t="s">
        <v>184</v>
      </c>
      <c r="U1495">
        <v>22</v>
      </c>
      <c r="V1495">
        <v>38</v>
      </c>
      <c r="W1495">
        <v>44</v>
      </c>
      <c r="X1495" t="s">
        <v>184</v>
      </c>
      <c r="Y1495" s="2" t="s">
        <v>184</v>
      </c>
      <c r="Z1495" s="2" t="s">
        <v>184</v>
      </c>
      <c r="AA1495" s="2" t="s">
        <v>184</v>
      </c>
      <c r="AB1495">
        <v>23</v>
      </c>
      <c r="AC1495">
        <v>26</v>
      </c>
      <c r="AD1495">
        <v>10</v>
      </c>
      <c r="AE1495" s="2" t="s">
        <v>184</v>
      </c>
      <c r="AF1495" s="2" t="s">
        <v>184</v>
      </c>
      <c r="AG1495" s="2" t="s">
        <v>183</v>
      </c>
      <c r="AH1495" t="s">
        <v>89</v>
      </c>
      <c r="AI1495" s="8" t="s">
        <v>183</v>
      </c>
      <c r="AJ1495" s="1" t="s">
        <v>184</v>
      </c>
    </row>
    <row r="1496" spans="1:36" x14ac:dyDescent="0.3">
      <c r="A1496" s="3" t="s">
        <v>7</v>
      </c>
      <c r="B1496">
        <v>148401</v>
      </c>
      <c r="C1496">
        <v>1495</v>
      </c>
      <c r="D1496" t="s">
        <v>181</v>
      </c>
      <c r="E1496" s="2" t="s">
        <v>184</v>
      </c>
      <c r="F1496" s="2" t="s">
        <v>184</v>
      </c>
      <c r="G1496" s="2" t="s">
        <v>184</v>
      </c>
      <c r="H1496" s="3" t="s">
        <v>185</v>
      </c>
      <c r="I1496" s="2" t="s">
        <v>15</v>
      </c>
      <c r="J1496" s="2" t="s">
        <v>13</v>
      </c>
      <c r="K1496" s="8" t="s">
        <v>184</v>
      </c>
      <c r="L1496" s="2"/>
      <c r="M1496" s="2" t="s">
        <v>60</v>
      </c>
      <c r="N1496" t="s">
        <v>186</v>
      </c>
      <c r="O1496" s="3" t="s">
        <v>185</v>
      </c>
      <c r="P1496" s="130">
        <v>-0.59773713797765604</v>
      </c>
      <c r="Q1496" s="130" t="s">
        <v>203</v>
      </c>
      <c r="R1496" s="6" t="s">
        <v>183</v>
      </c>
      <c r="S1496" s="2" t="s">
        <v>183</v>
      </c>
      <c r="T1496" s="2" t="s">
        <v>184</v>
      </c>
      <c r="U1496">
        <v>17</v>
      </c>
      <c r="V1496">
        <v>30</v>
      </c>
      <c r="W1496">
        <v>2</v>
      </c>
      <c r="X1496" t="s">
        <v>184</v>
      </c>
      <c r="Y1496" s="2" t="s">
        <v>184</v>
      </c>
      <c r="Z1496" s="2" t="s">
        <v>184</v>
      </c>
      <c r="AA1496" s="2" t="s">
        <v>184</v>
      </c>
      <c r="AB1496">
        <v>0</v>
      </c>
      <c r="AC1496">
        <v>0</v>
      </c>
      <c r="AD1496">
        <v>0</v>
      </c>
      <c r="AE1496" s="2" t="s">
        <v>183</v>
      </c>
      <c r="AF1496" s="2" t="s">
        <v>184</v>
      </c>
      <c r="AG1496" s="2" t="s">
        <v>184</v>
      </c>
      <c r="AH1496" t="s">
        <v>91</v>
      </c>
      <c r="AI1496" s="8" t="s">
        <v>183</v>
      </c>
      <c r="AJ1496" s="1" t="s">
        <v>184</v>
      </c>
    </row>
    <row r="1497" spans="1:36" hidden="1" x14ac:dyDescent="0.3">
      <c r="A1497" s="3" t="s">
        <v>7</v>
      </c>
      <c r="B1497">
        <v>148402</v>
      </c>
      <c r="C1497">
        <v>1496</v>
      </c>
      <c r="D1497" t="s">
        <v>182</v>
      </c>
      <c r="E1497" s="2" t="s">
        <v>183</v>
      </c>
      <c r="F1497" s="2" t="s">
        <v>184</v>
      </c>
      <c r="G1497" s="2" t="s">
        <v>184</v>
      </c>
      <c r="H1497" s="3" t="s">
        <v>183</v>
      </c>
      <c r="I1497" s="2" t="s">
        <v>16</v>
      </c>
      <c r="J1497" s="2" t="s">
        <v>16</v>
      </c>
      <c r="K1497" s="8" t="s">
        <v>183</v>
      </c>
      <c r="L1497" s="2" t="s">
        <v>60</v>
      </c>
      <c r="M1497" s="2"/>
      <c r="N1497" t="s">
        <v>186</v>
      </c>
      <c r="O1497" s="3" t="s">
        <v>189</v>
      </c>
      <c r="P1497" s="130">
        <v>-0.84983686167387518</v>
      </c>
      <c r="Q1497" s="130" t="s">
        <v>201</v>
      </c>
      <c r="R1497" s="7" t="s">
        <v>185</v>
      </c>
      <c r="S1497" s="2" t="s">
        <v>184</v>
      </c>
      <c r="T1497" s="2" t="s">
        <v>183</v>
      </c>
      <c r="U1497">
        <v>45</v>
      </c>
      <c r="V1497">
        <v>23</v>
      </c>
      <c r="W1497">
        <v>28</v>
      </c>
      <c r="X1497" t="s">
        <v>184</v>
      </c>
      <c r="Y1497" s="2" t="s">
        <v>184</v>
      </c>
      <c r="Z1497" s="2" t="s">
        <v>183</v>
      </c>
      <c r="AA1497" s="2" t="s">
        <v>184</v>
      </c>
      <c r="AB1497">
        <v>12</v>
      </c>
      <c r="AC1497">
        <v>0</v>
      </c>
      <c r="AD1497">
        <v>0</v>
      </c>
      <c r="AE1497" s="2" t="s">
        <v>184</v>
      </c>
      <c r="AF1497" s="2" t="s">
        <v>184</v>
      </c>
      <c r="AG1497" s="2" t="s">
        <v>184</v>
      </c>
      <c r="AH1497" t="s">
        <v>92</v>
      </c>
      <c r="AI1497" s="8" t="s">
        <v>183</v>
      </c>
      <c r="AJ1497" s="1" t="s">
        <v>184</v>
      </c>
    </row>
    <row r="1498" spans="1:36" x14ac:dyDescent="0.3">
      <c r="A1498" s="3" t="s">
        <v>7</v>
      </c>
      <c r="B1498">
        <v>148415</v>
      </c>
      <c r="C1498">
        <v>1497</v>
      </c>
      <c r="D1498" t="s">
        <v>181</v>
      </c>
      <c r="E1498" s="2" t="s">
        <v>183</v>
      </c>
      <c r="F1498" s="2" t="s">
        <v>183</v>
      </c>
      <c r="G1498" s="2" t="s">
        <v>184</v>
      </c>
      <c r="H1498" s="3" t="s">
        <v>183</v>
      </c>
      <c r="I1498" s="2" t="s">
        <v>13</v>
      </c>
      <c r="J1498" s="2" t="s">
        <v>16</v>
      </c>
      <c r="K1498" s="8" t="s">
        <v>183</v>
      </c>
      <c r="L1498" s="2" t="s">
        <v>60</v>
      </c>
      <c r="M1498" s="2"/>
      <c r="N1498" t="s">
        <v>186</v>
      </c>
      <c r="O1498" s="2" t="s">
        <v>189</v>
      </c>
      <c r="P1498" s="128">
        <v>-1.78464486764882</v>
      </c>
      <c r="Q1498" s="128" t="s">
        <v>203</v>
      </c>
      <c r="R1498" s="7" t="s">
        <v>183</v>
      </c>
      <c r="S1498" s="2" t="s">
        <v>184</v>
      </c>
      <c r="T1498" s="2" t="s">
        <v>183</v>
      </c>
      <c r="U1498">
        <v>0</v>
      </c>
      <c r="V1498">
        <v>0</v>
      </c>
      <c r="W1498">
        <v>3</v>
      </c>
      <c r="X1498" t="s">
        <v>184</v>
      </c>
      <c r="Y1498" s="2" t="s">
        <v>184</v>
      </c>
      <c r="Z1498" s="2" t="s">
        <v>184</v>
      </c>
      <c r="AA1498" s="2" t="s">
        <v>184</v>
      </c>
      <c r="AB1498">
        <v>3</v>
      </c>
      <c r="AC1498">
        <v>2</v>
      </c>
      <c r="AD1498">
        <v>0</v>
      </c>
      <c r="AE1498" s="2" t="s">
        <v>184</v>
      </c>
      <c r="AF1498" s="2" t="s">
        <v>184</v>
      </c>
      <c r="AG1498" s="2" t="s">
        <v>185</v>
      </c>
      <c r="AH1498" t="s">
        <v>92</v>
      </c>
      <c r="AI1498" t="s">
        <v>183</v>
      </c>
      <c r="AJ1498" s="1" t="s">
        <v>184</v>
      </c>
    </row>
    <row r="1499" spans="1:36" x14ac:dyDescent="0.3">
      <c r="A1499" s="3" t="s">
        <v>7</v>
      </c>
      <c r="B1499">
        <v>148440</v>
      </c>
      <c r="C1499">
        <v>1498</v>
      </c>
      <c r="D1499" t="s">
        <v>182</v>
      </c>
      <c r="E1499" s="2" t="s">
        <v>184</v>
      </c>
      <c r="F1499" s="2" t="s">
        <v>184</v>
      </c>
      <c r="G1499" s="2" t="s">
        <v>184</v>
      </c>
      <c r="H1499" s="3" t="s">
        <v>183</v>
      </c>
      <c r="I1499" s="2" t="s">
        <v>13</v>
      </c>
      <c r="J1499" s="2" t="s">
        <v>13</v>
      </c>
      <c r="K1499" s="8" t="s">
        <v>183</v>
      </c>
      <c r="L1499" s="2" t="s">
        <v>60</v>
      </c>
      <c r="M1499" s="2"/>
      <c r="N1499" t="s">
        <v>186</v>
      </c>
      <c r="O1499" s="2" t="s">
        <v>189</v>
      </c>
      <c r="P1499" s="128">
        <v>-0.21767772240362029</v>
      </c>
      <c r="Q1499" s="128" t="s">
        <v>203</v>
      </c>
      <c r="R1499" s="7" t="s">
        <v>184</v>
      </c>
      <c r="S1499" s="2" t="s">
        <v>184</v>
      </c>
      <c r="T1499" s="2" t="s">
        <v>184</v>
      </c>
      <c r="U1499">
        <v>52</v>
      </c>
      <c r="V1499">
        <v>14</v>
      </c>
      <c r="W1499">
        <v>10</v>
      </c>
      <c r="X1499" t="s">
        <v>184</v>
      </c>
      <c r="Y1499" s="2" t="s">
        <v>184</v>
      </c>
      <c r="Z1499" s="2" t="s">
        <v>183</v>
      </c>
      <c r="AA1499" s="2" t="s">
        <v>184</v>
      </c>
      <c r="AB1499">
        <v>7</v>
      </c>
      <c r="AC1499">
        <v>1</v>
      </c>
      <c r="AD1499">
        <v>0</v>
      </c>
      <c r="AE1499" s="2" t="s">
        <v>184</v>
      </c>
      <c r="AF1499" s="2" t="s">
        <v>185</v>
      </c>
      <c r="AG1499" s="2" t="s">
        <v>185</v>
      </c>
      <c r="AH1499" t="s">
        <v>89</v>
      </c>
      <c r="AI1499" s="8" t="s">
        <v>184</v>
      </c>
      <c r="AJ1499" s="1" t="s">
        <v>184</v>
      </c>
    </row>
    <row r="1500" spans="1:36" hidden="1" x14ac:dyDescent="0.3">
      <c r="A1500" s="3" t="s">
        <v>7</v>
      </c>
      <c r="B1500">
        <v>148443</v>
      </c>
      <c r="C1500">
        <v>1499</v>
      </c>
      <c r="D1500" t="s">
        <v>182</v>
      </c>
      <c r="E1500" s="2" t="s">
        <v>184</v>
      </c>
      <c r="F1500" s="2" t="s">
        <v>184</v>
      </c>
      <c r="G1500" s="2" t="s">
        <v>184</v>
      </c>
      <c r="H1500" s="3" t="s">
        <v>183</v>
      </c>
      <c r="I1500" s="2" t="s">
        <v>13</v>
      </c>
      <c r="J1500" s="2" t="s">
        <v>15</v>
      </c>
      <c r="K1500" s="8" t="s">
        <v>183</v>
      </c>
      <c r="L1500" s="2" t="s">
        <v>61</v>
      </c>
      <c r="M1500" s="2"/>
      <c r="N1500" t="s">
        <v>186</v>
      </c>
      <c r="O1500" s="2" t="s">
        <v>189</v>
      </c>
      <c r="P1500" s="128">
        <v>-1.1852373408437482</v>
      </c>
      <c r="Q1500" s="128" t="s">
        <v>201</v>
      </c>
      <c r="R1500" s="7" t="s">
        <v>185</v>
      </c>
      <c r="S1500" s="2" t="s">
        <v>184</v>
      </c>
      <c r="T1500" s="2" t="s">
        <v>184</v>
      </c>
      <c r="U1500">
        <v>57</v>
      </c>
      <c r="V1500">
        <v>4</v>
      </c>
      <c r="W1500">
        <v>22</v>
      </c>
      <c r="X1500" t="s">
        <v>184</v>
      </c>
      <c r="Y1500" s="2" t="s">
        <v>184</v>
      </c>
      <c r="Z1500" s="2" t="s">
        <v>184</v>
      </c>
      <c r="AA1500" s="2" t="s">
        <v>184</v>
      </c>
      <c r="AB1500">
        <v>7</v>
      </c>
      <c r="AC1500">
        <v>1</v>
      </c>
      <c r="AD1500">
        <v>0</v>
      </c>
      <c r="AE1500" s="2" t="s">
        <v>184</v>
      </c>
      <c r="AF1500" s="2" t="s">
        <v>184</v>
      </c>
      <c r="AG1500" s="2" t="s">
        <v>184</v>
      </c>
      <c r="AH1500" t="s">
        <v>91</v>
      </c>
      <c r="AI1500" s="8" t="s">
        <v>183</v>
      </c>
      <c r="AJ1500" s="1" t="s">
        <v>184</v>
      </c>
    </row>
    <row r="1501" spans="1:36" x14ac:dyDescent="0.3">
      <c r="A1501" s="3" t="s">
        <v>7</v>
      </c>
      <c r="B1501">
        <v>148455</v>
      </c>
      <c r="C1501">
        <v>1500</v>
      </c>
      <c r="D1501" t="s">
        <v>181</v>
      </c>
      <c r="E1501" s="2" t="s">
        <v>184</v>
      </c>
      <c r="F1501" s="2" t="s">
        <v>184</v>
      </c>
      <c r="G1501" s="2" t="s">
        <v>183</v>
      </c>
      <c r="H1501" s="3" t="s">
        <v>183</v>
      </c>
      <c r="I1501" s="2" t="s">
        <v>16</v>
      </c>
      <c r="J1501" s="2" t="s">
        <v>13</v>
      </c>
      <c r="K1501" s="8" t="s">
        <v>183</v>
      </c>
      <c r="L1501" s="2"/>
      <c r="M1501" s="2" t="s">
        <v>60</v>
      </c>
      <c r="N1501" t="s">
        <v>186</v>
      </c>
      <c r="O1501" s="2" t="s">
        <v>188</v>
      </c>
      <c r="P1501" s="128">
        <v>0.23093662566061196</v>
      </c>
      <c r="Q1501" s="128" t="s">
        <v>203</v>
      </c>
      <c r="R1501" s="7" t="s">
        <v>184</v>
      </c>
      <c r="S1501" s="2" t="s">
        <v>184</v>
      </c>
      <c r="T1501" s="2" t="s">
        <v>184</v>
      </c>
      <c r="U1501">
        <v>55</v>
      </c>
      <c r="V1501">
        <v>0</v>
      </c>
      <c r="W1501">
        <v>4</v>
      </c>
      <c r="X1501" t="s">
        <v>184</v>
      </c>
      <c r="Y1501" s="2" t="s">
        <v>184</v>
      </c>
      <c r="Z1501" s="2" t="s">
        <v>183</v>
      </c>
      <c r="AA1501" s="2" t="s">
        <v>184</v>
      </c>
      <c r="AB1501">
        <v>2</v>
      </c>
      <c r="AC1501">
        <v>1</v>
      </c>
      <c r="AD1501">
        <v>0</v>
      </c>
      <c r="AE1501" s="2" t="s">
        <v>184</v>
      </c>
      <c r="AF1501" s="2" t="s">
        <v>184</v>
      </c>
      <c r="AG1501" s="2" t="s">
        <v>184</v>
      </c>
      <c r="AH1501" t="s">
        <v>92</v>
      </c>
      <c r="AI1501" s="8" t="s">
        <v>183</v>
      </c>
      <c r="AJ1501" s="1" t="s">
        <v>184</v>
      </c>
    </row>
    <row r="1502" spans="1:36" x14ac:dyDescent="0.3">
      <c r="A1502" s="2" t="s">
        <v>8</v>
      </c>
      <c r="B1502">
        <v>148478</v>
      </c>
      <c r="C1502">
        <v>1501</v>
      </c>
      <c r="D1502" t="s">
        <v>182</v>
      </c>
      <c r="E1502" s="2" t="s">
        <v>184</v>
      </c>
      <c r="F1502" s="2" t="s">
        <v>184</v>
      </c>
      <c r="G1502" s="2" t="s">
        <v>184</v>
      </c>
      <c r="H1502" s="2" t="s">
        <v>183</v>
      </c>
      <c r="I1502" s="2" t="s">
        <v>17</v>
      </c>
      <c r="J1502" s="2" t="s">
        <v>16</v>
      </c>
      <c r="K1502" s="8" t="s">
        <v>183</v>
      </c>
      <c r="L1502" s="2"/>
      <c r="M1502" s="2" t="s">
        <v>61</v>
      </c>
      <c r="N1502" t="s">
        <v>186</v>
      </c>
      <c r="O1502" s="2" t="s">
        <v>189</v>
      </c>
      <c r="P1502" s="128">
        <v>2.9203990969339451</v>
      </c>
      <c r="Q1502" s="130" t="s">
        <v>203</v>
      </c>
      <c r="R1502" s="6" t="s">
        <v>185</v>
      </c>
      <c r="S1502" s="2" t="s">
        <v>184</v>
      </c>
      <c r="T1502" s="2" t="s">
        <v>184</v>
      </c>
      <c r="U1502">
        <v>0</v>
      </c>
      <c r="V1502">
        <v>0</v>
      </c>
      <c r="W1502">
        <v>0</v>
      </c>
      <c r="X1502" t="s">
        <v>184</v>
      </c>
      <c r="Y1502" s="2" t="s">
        <v>184</v>
      </c>
      <c r="Z1502" s="2" t="s">
        <v>183</v>
      </c>
      <c r="AA1502" s="2" t="s">
        <v>184</v>
      </c>
      <c r="AB1502">
        <v>0</v>
      </c>
      <c r="AC1502">
        <v>0</v>
      </c>
      <c r="AD1502">
        <v>0</v>
      </c>
      <c r="AE1502" s="2" t="s">
        <v>184</v>
      </c>
      <c r="AF1502" s="2" t="s">
        <v>184</v>
      </c>
      <c r="AG1502" s="2" t="s">
        <v>183</v>
      </c>
      <c r="AH1502" t="s">
        <v>91</v>
      </c>
      <c r="AI1502" t="s">
        <v>183</v>
      </c>
      <c r="AJ1502" s="1" t="s">
        <v>184</v>
      </c>
    </row>
    <row r="1503" spans="1:36" x14ac:dyDescent="0.3">
      <c r="A1503" s="2" t="s">
        <v>8</v>
      </c>
      <c r="B1503">
        <v>148510</v>
      </c>
      <c r="C1503">
        <v>1502</v>
      </c>
      <c r="D1503" t="s">
        <v>181</v>
      </c>
      <c r="E1503" s="2" t="s">
        <v>184</v>
      </c>
      <c r="F1503" s="2" t="s">
        <v>184</v>
      </c>
      <c r="G1503" s="2" t="s">
        <v>184</v>
      </c>
      <c r="H1503" s="3" t="s">
        <v>183</v>
      </c>
      <c r="I1503" s="2" t="s">
        <v>17</v>
      </c>
      <c r="J1503" s="2" t="s">
        <v>17</v>
      </c>
      <c r="K1503" s="8" t="s">
        <v>183</v>
      </c>
      <c r="L1503" s="2"/>
      <c r="M1503" s="2" t="s">
        <v>60</v>
      </c>
      <c r="N1503" t="s">
        <v>186</v>
      </c>
      <c r="O1503" s="2" t="s">
        <v>189</v>
      </c>
      <c r="P1503" s="128">
        <v>-1.5010880667939779</v>
      </c>
      <c r="Q1503" s="128" t="s">
        <v>203</v>
      </c>
      <c r="R1503" s="6" t="s">
        <v>184</v>
      </c>
      <c r="S1503" s="2" t="s">
        <v>184</v>
      </c>
      <c r="T1503" s="2" t="s">
        <v>184</v>
      </c>
      <c r="U1503">
        <v>13</v>
      </c>
      <c r="V1503">
        <v>20</v>
      </c>
      <c r="W1503">
        <v>4</v>
      </c>
      <c r="X1503" t="s">
        <v>184</v>
      </c>
      <c r="Y1503" s="2" t="s">
        <v>184</v>
      </c>
      <c r="Z1503" s="2" t="s">
        <v>183</v>
      </c>
      <c r="AA1503" s="2" t="s">
        <v>184</v>
      </c>
      <c r="AB1503">
        <v>5</v>
      </c>
      <c r="AC1503">
        <v>2</v>
      </c>
      <c r="AD1503">
        <v>0</v>
      </c>
      <c r="AE1503" s="2" t="s">
        <v>184</v>
      </c>
      <c r="AF1503" s="2" t="s">
        <v>184</v>
      </c>
      <c r="AG1503" s="2" t="s">
        <v>183</v>
      </c>
      <c r="AH1503" t="s">
        <v>91</v>
      </c>
      <c r="AI1503" s="8" t="s">
        <v>183</v>
      </c>
      <c r="AJ1503" s="1" t="s">
        <v>184</v>
      </c>
    </row>
    <row r="1504" spans="1:36" x14ac:dyDescent="0.3">
      <c r="A1504" s="2" t="s">
        <v>8</v>
      </c>
      <c r="B1504">
        <v>148534</v>
      </c>
      <c r="C1504">
        <v>1503</v>
      </c>
      <c r="D1504" t="s">
        <v>182</v>
      </c>
      <c r="E1504" s="2" t="s">
        <v>183</v>
      </c>
      <c r="F1504" s="2" t="s">
        <v>184</v>
      </c>
      <c r="G1504" s="2" t="s">
        <v>184</v>
      </c>
      <c r="H1504" s="2" t="s">
        <v>183</v>
      </c>
      <c r="I1504" s="2" t="s">
        <v>17</v>
      </c>
      <c r="J1504" s="2" t="s">
        <v>12</v>
      </c>
      <c r="K1504" s="8" t="s">
        <v>183</v>
      </c>
      <c r="L1504" s="2" t="s">
        <v>162</v>
      </c>
      <c r="M1504" s="2" t="s">
        <v>60</v>
      </c>
      <c r="N1504" t="s">
        <v>187</v>
      </c>
      <c r="O1504" s="2" t="s">
        <v>189</v>
      </c>
      <c r="P1504" s="128">
        <v>-2.437242917003037</v>
      </c>
      <c r="Q1504" s="128" t="s">
        <v>203</v>
      </c>
      <c r="R1504" s="7" t="s">
        <v>183</v>
      </c>
      <c r="S1504" s="2" t="s">
        <v>183</v>
      </c>
      <c r="T1504" s="2" t="s">
        <v>184</v>
      </c>
      <c r="U1504">
        <v>47</v>
      </c>
      <c r="V1504">
        <v>43</v>
      </c>
      <c r="W1504">
        <v>14</v>
      </c>
      <c r="X1504" t="s">
        <v>183</v>
      </c>
      <c r="Y1504" s="2" t="s">
        <v>184</v>
      </c>
      <c r="Z1504" s="2" t="s">
        <v>183</v>
      </c>
      <c r="AA1504" s="2" t="s">
        <v>183</v>
      </c>
      <c r="AB1504">
        <v>2</v>
      </c>
      <c r="AC1504">
        <v>0</v>
      </c>
      <c r="AD1504">
        <v>0</v>
      </c>
      <c r="AE1504" s="2" t="s">
        <v>184</v>
      </c>
      <c r="AF1504" s="2" t="s">
        <v>183</v>
      </c>
      <c r="AG1504" s="2" t="s">
        <v>183</v>
      </c>
      <c r="AH1504" t="s">
        <v>91</v>
      </c>
      <c r="AI1504" s="8" t="s">
        <v>183</v>
      </c>
      <c r="AJ1504" s="1" t="s">
        <v>184</v>
      </c>
    </row>
    <row r="1505" spans="1:36" x14ac:dyDescent="0.3">
      <c r="A1505" s="3" t="s">
        <v>7</v>
      </c>
      <c r="B1505">
        <v>148595</v>
      </c>
      <c r="C1505">
        <v>1504</v>
      </c>
      <c r="D1505" t="s">
        <v>181</v>
      </c>
      <c r="E1505" s="2" t="s">
        <v>183</v>
      </c>
      <c r="F1505" s="2" t="s">
        <v>184</v>
      </c>
      <c r="G1505" s="2" t="s">
        <v>184</v>
      </c>
      <c r="H1505" s="3" t="s">
        <v>183</v>
      </c>
      <c r="I1505" s="2" t="s">
        <v>16</v>
      </c>
      <c r="J1505" s="2" t="s">
        <v>14</v>
      </c>
      <c r="K1505" s="8" t="s">
        <v>183</v>
      </c>
      <c r="L1505" s="2" t="s">
        <v>61</v>
      </c>
      <c r="M1505" s="2"/>
      <c r="N1505" t="s">
        <v>187</v>
      </c>
      <c r="O1505" s="2" t="s">
        <v>188</v>
      </c>
      <c r="P1505" s="128">
        <v>-1.1738560601743688</v>
      </c>
      <c r="Q1505" s="128" t="s">
        <v>203</v>
      </c>
      <c r="R1505" s="7" t="s">
        <v>184</v>
      </c>
      <c r="S1505" s="2" t="s">
        <v>183</v>
      </c>
      <c r="T1505" s="2" t="s">
        <v>183</v>
      </c>
      <c r="U1505">
        <v>42</v>
      </c>
      <c r="V1505">
        <v>32</v>
      </c>
      <c r="W1505">
        <v>25</v>
      </c>
      <c r="X1505" t="s">
        <v>183</v>
      </c>
      <c r="Y1505" s="2" t="s">
        <v>184</v>
      </c>
      <c r="Z1505" s="2" t="s">
        <v>183</v>
      </c>
      <c r="AA1505" s="2" t="s">
        <v>184</v>
      </c>
      <c r="AB1505">
        <v>26</v>
      </c>
      <c r="AC1505">
        <v>7</v>
      </c>
      <c r="AD1505">
        <v>7</v>
      </c>
      <c r="AE1505" s="2" t="s">
        <v>184</v>
      </c>
      <c r="AF1505" s="2" t="s">
        <v>183</v>
      </c>
      <c r="AG1505" s="2" t="s">
        <v>184</v>
      </c>
      <c r="AH1505" t="s">
        <v>92</v>
      </c>
      <c r="AI1505" s="8" t="s">
        <v>183</v>
      </c>
      <c r="AJ1505" s="1" t="s">
        <v>184</v>
      </c>
    </row>
    <row r="1506" spans="1:36" x14ac:dyDescent="0.3">
      <c r="A1506" s="3" t="s">
        <v>7</v>
      </c>
      <c r="B1506">
        <v>148613</v>
      </c>
      <c r="C1506">
        <v>1505</v>
      </c>
      <c r="D1506" t="s">
        <v>182</v>
      </c>
      <c r="E1506" s="2" t="s">
        <v>184</v>
      </c>
      <c r="F1506" s="2" t="s">
        <v>184</v>
      </c>
      <c r="G1506" s="2" t="s">
        <v>184</v>
      </c>
      <c r="H1506" s="3" t="s">
        <v>183</v>
      </c>
      <c r="I1506" s="2" t="s">
        <v>17</v>
      </c>
      <c r="J1506" s="2" t="s">
        <v>16</v>
      </c>
      <c r="K1506" s="8" t="s">
        <v>183</v>
      </c>
      <c r="L1506" s="2" t="s">
        <v>60</v>
      </c>
      <c r="M1506" s="2"/>
      <c r="N1506" t="s">
        <v>187</v>
      </c>
      <c r="O1506" s="2" t="s">
        <v>189</v>
      </c>
      <c r="P1506" s="128">
        <v>-0.36883871688834247</v>
      </c>
      <c r="Q1506" s="128" t="s">
        <v>203</v>
      </c>
      <c r="R1506" s="6" t="s">
        <v>183</v>
      </c>
      <c r="S1506" s="2" t="s">
        <v>184</v>
      </c>
      <c r="T1506" s="2" t="s">
        <v>184</v>
      </c>
      <c r="U1506">
        <v>31</v>
      </c>
      <c r="V1506">
        <v>5</v>
      </c>
      <c r="W1506">
        <v>17</v>
      </c>
      <c r="X1506" t="s">
        <v>184</v>
      </c>
      <c r="Y1506" s="2" t="s">
        <v>184</v>
      </c>
      <c r="Z1506" s="2" t="s">
        <v>184</v>
      </c>
      <c r="AA1506" s="2" t="s">
        <v>184</v>
      </c>
      <c r="AB1506">
        <v>6</v>
      </c>
      <c r="AC1506">
        <v>0</v>
      </c>
      <c r="AD1506">
        <v>0</v>
      </c>
      <c r="AE1506" s="2" t="s">
        <v>184</v>
      </c>
      <c r="AF1506" s="2" t="s">
        <v>185</v>
      </c>
      <c r="AG1506" s="2" t="s">
        <v>185</v>
      </c>
      <c r="AH1506" t="s">
        <v>89</v>
      </c>
      <c r="AI1506" s="8" t="s">
        <v>184</v>
      </c>
      <c r="AJ1506" s="1" t="s">
        <v>184</v>
      </c>
    </row>
    <row r="1507" spans="1:36" x14ac:dyDescent="0.3">
      <c r="A1507" s="3" t="s">
        <v>7</v>
      </c>
      <c r="B1507">
        <v>148667</v>
      </c>
      <c r="C1507">
        <v>1506</v>
      </c>
      <c r="D1507" t="s">
        <v>181</v>
      </c>
      <c r="E1507" s="2" t="s">
        <v>184</v>
      </c>
      <c r="F1507" s="2" t="s">
        <v>184</v>
      </c>
      <c r="G1507" s="2" t="s">
        <v>184</v>
      </c>
      <c r="H1507" s="3" t="s">
        <v>183</v>
      </c>
      <c r="I1507" s="2" t="s">
        <v>17</v>
      </c>
      <c r="J1507" s="2" t="s">
        <v>14</v>
      </c>
      <c r="K1507" s="8" t="s">
        <v>183</v>
      </c>
      <c r="L1507" s="2"/>
      <c r="M1507" s="2" t="s">
        <v>60</v>
      </c>
      <c r="N1507" t="s">
        <v>187</v>
      </c>
      <c r="O1507" s="2" t="s">
        <v>189</v>
      </c>
      <c r="P1507" s="128">
        <v>-1.8131051238350797</v>
      </c>
      <c r="Q1507" s="128" t="s">
        <v>203</v>
      </c>
      <c r="R1507" s="6" t="s">
        <v>183</v>
      </c>
      <c r="S1507" s="2" t="s">
        <v>184</v>
      </c>
      <c r="T1507" s="2" t="s">
        <v>184</v>
      </c>
      <c r="U1507">
        <v>48</v>
      </c>
      <c r="V1507">
        <v>19</v>
      </c>
      <c r="W1507">
        <v>9</v>
      </c>
      <c r="X1507" t="s">
        <v>184</v>
      </c>
      <c r="Y1507" s="2" t="s">
        <v>184</v>
      </c>
      <c r="Z1507" s="2" t="s">
        <v>184</v>
      </c>
      <c r="AA1507" s="2" t="s">
        <v>184</v>
      </c>
      <c r="AB1507">
        <v>6</v>
      </c>
      <c r="AC1507">
        <v>2</v>
      </c>
      <c r="AD1507">
        <v>0</v>
      </c>
      <c r="AE1507" s="2" t="s">
        <v>184</v>
      </c>
      <c r="AF1507" s="2" t="s">
        <v>185</v>
      </c>
      <c r="AG1507" s="2" t="s">
        <v>185</v>
      </c>
      <c r="AH1507" t="s">
        <v>89</v>
      </c>
      <c r="AI1507" s="8" t="s">
        <v>184</v>
      </c>
      <c r="AJ1507" s="1" t="s">
        <v>184</v>
      </c>
    </row>
    <row r="1508" spans="1:36" x14ac:dyDescent="0.3">
      <c r="A1508" s="3" t="s">
        <v>7</v>
      </c>
      <c r="B1508">
        <v>148680</v>
      </c>
      <c r="C1508">
        <v>1507</v>
      </c>
      <c r="D1508" t="s">
        <v>181</v>
      </c>
      <c r="E1508" s="2" t="s">
        <v>183</v>
      </c>
      <c r="F1508" s="2" t="s">
        <v>184</v>
      </c>
      <c r="G1508" s="2" t="s">
        <v>184</v>
      </c>
      <c r="H1508" s="3" t="s">
        <v>183</v>
      </c>
      <c r="I1508" s="2" t="s">
        <v>16</v>
      </c>
      <c r="J1508" s="2" t="s">
        <v>17</v>
      </c>
      <c r="K1508" s="8" t="s">
        <v>183</v>
      </c>
      <c r="L1508" s="2"/>
      <c r="M1508" s="2" t="s">
        <v>60</v>
      </c>
      <c r="N1508" t="s">
        <v>186</v>
      </c>
      <c r="O1508" s="3" t="s">
        <v>188</v>
      </c>
      <c r="P1508" s="130">
        <v>-0.24887816282665259</v>
      </c>
      <c r="Q1508" s="130" t="s">
        <v>203</v>
      </c>
      <c r="R1508" s="6" t="s">
        <v>184</v>
      </c>
      <c r="S1508" s="2" t="s">
        <v>184</v>
      </c>
      <c r="T1508" s="2" t="s">
        <v>183</v>
      </c>
      <c r="U1508">
        <v>26</v>
      </c>
      <c r="V1508">
        <v>0</v>
      </c>
      <c r="W1508">
        <v>0</v>
      </c>
      <c r="X1508" t="s">
        <v>184</v>
      </c>
      <c r="Y1508" s="2" t="s">
        <v>184</v>
      </c>
      <c r="Z1508" s="2" t="s">
        <v>183</v>
      </c>
      <c r="AA1508" s="2" t="s">
        <v>184</v>
      </c>
      <c r="AB1508">
        <v>0</v>
      </c>
      <c r="AC1508">
        <v>0</v>
      </c>
      <c r="AD1508">
        <v>0</v>
      </c>
      <c r="AE1508" s="2" t="s">
        <v>183</v>
      </c>
      <c r="AF1508" s="2" t="s">
        <v>183</v>
      </c>
      <c r="AG1508" s="2" t="s">
        <v>184</v>
      </c>
      <c r="AH1508" t="s">
        <v>92</v>
      </c>
      <c r="AI1508" s="8" t="s">
        <v>183</v>
      </c>
      <c r="AJ1508" s="1" t="s">
        <v>184</v>
      </c>
    </row>
    <row r="1509" spans="1:36" x14ac:dyDescent="0.3">
      <c r="A1509" s="3" t="s">
        <v>7</v>
      </c>
      <c r="B1509">
        <v>148788</v>
      </c>
      <c r="C1509">
        <v>1508</v>
      </c>
      <c r="D1509" t="s">
        <v>182</v>
      </c>
      <c r="E1509" s="2" t="s">
        <v>183</v>
      </c>
      <c r="F1509" s="2" t="s">
        <v>184</v>
      </c>
      <c r="G1509" s="2" t="s">
        <v>184</v>
      </c>
      <c r="H1509" s="3" t="s">
        <v>183</v>
      </c>
      <c r="I1509" s="2" t="s">
        <v>17</v>
      </c>
      <c r="J1509" s="2" t="s">
        <v>15</v>
      </c>
      <c r="K1509" s="8" t="s">
        <v>183</v>
      </c>
      <c r="L1509" s="2" t="s">
        <v>60</v>
      </c>
      <c r="M1509" s="2"/>
      <c r="N1509" t="s">
        <v>186</v>
      </c>
      <c r="O1509" s="2" t="s">
        <v>189</v>
      </c>
      <c r="P1509" s="128">
        <v>-7.5504939281444652E-2</v>
      </c>
      <c r="Q1509" s="128" t="s">
        <v>203</v>
      </c>
      <c r="R1509" s="7" t="s">
        <v>185</v>
      </c>
      <c r="S1509" s="2" t="s">
        <v>184</v>
      </c>
      <c r="T1509" s="2" t="s">
        <v>184</v>
      </c>
      <c r="U1509">
        <v>45</v>
      </c>
      <c r="V1509">
        <v>40</v>
      </c>
      <c r="W1509">
        <v>49</v>
      </c>
      <c r="X1509" t="s">
        <v>183</v>
      </c>
      <c r="Y1509" s="2" t="s">
        <v>184</v>
      </c>
      <c r="Z1509" s="2" t="s">
        <v>184</v>
      </c>
      <c r="AA1509" s="2" t="s">
        <v>184</v>
      </c>
      <c r="AB1509">
        <v>17</v>
      </c>
      <c r="AC1509">
        <v>3</v>
      </c>
      <c r="AD1509">
        <v>1</v>
      </c>
      <c r="AE1509" s="2" t="s">
        <v>184</v>
      </c>
      <c r="AF1509" s="2" t="s">
        <v>184</v>
      </c>
      <c r="AG1509" s="2" t="s">
        <v>183</v>
      </c>
      <c r="AH1509" t="s">
        <v>91</v>
      </c>
      <c r="AI1509" s="8" t="s">
        <v>183</v>
      </c>
      <c r="AJ1509" s="1" t="s">
        <v>184</v>
      </c>
    </row>
    <row r="1510" spans="1:36" x14ac:dyDescent="0.3">
      <c r="A1510" s="3" t="s">
        <v>7</v>
      </c>
      <c r="B1510">
        <v>148800</v>
      </c>
      <c r="C1510">
        <v>1509</v>
      </c>
      <c r="D1510" t="s">
        <v>181</v>
      </c>
      <c r="E1510" s="2" t="s">
        <v>184</v>
      </c>
      <c r="F1510" s="2" t="s">
        <v>184</v>
      </c>
      <c r="G1510" s="2" t="s">
        <v>184</v>
      </c>
      <c r="H1510" s="3" t="s">
        <v>183</v>
      </c>
      <c r="I1510" s="2" t="s">
        <v>15</v>
      </c>
      <c r="J1510" s="2" t="s">
        <v>13</v>
      </c>
      <c r="K1510" s="8" t="s">
        <v>183</v>
      </c>
      <c r="L1510" s="2" t="s">
        <v>60</v>
      </c>
      <c r="M1510" s="2"/>
      <c r="N1510" t="s">
        <v>186</v>
      </c>
      <c r="O1510" s="3" t="s">
        <v>189</v>
      </c>
      <c r="P1510" s="130">
        <v>-0.47461649292312902</v>
      </c>
      <c r="Q1510" s="130" t="s">
        <v>203</v>
      </c>
      <c r="R1510" s="7" t="s">
        <v>185</v>
      </c>
      <c r="S1510" s="2" t="s">
        <v>184</v>
      </c>
      <c r="T1510" s="2" t="s">
        <v>184</v>
      </c>
      <c r="U1510">
        <v>12</v>
      </c>
      <c r="V1510">
        <v>0</v>
      </c>
      <c r="W1510">
        <v>39</v>
      </c>
      <c r="X1510" t="s">
        <v>184</v>
      </c>
      <c r="Y1510" s="2" t="s">
        <v>184</v>
      </c>
      <c r="Z1510" s="2" t="s">
        <v>183</v>
      </c>
      <c r="AA1510" s="2" t="s">
        <v>184</v>
      </c>
      <c r="AB1510">
        <v>15</v>
      </c>
      <c r="AC1510">
        <v>4</v>
      </c>
      <c r="AD1510">
        <v>0</v>
      </c>
      <c r="AE1510" s="2" t="s">
        <v>184</v>
      </c>
      <c r="AF1510" s="2" t="s">
        <v>183</v>
      </c>
      <c r="AG1510" s="2" t="s">
        <v>184</v>
      </c>
      <c r="AH1510" t="s">
        <v>92</v>
      </c>
      <c r="AI1510" s="8" t="s">
        <v>183</v>
      </c>
      <c r="AJ1510" s="1" t="s">
        <v>184</v>
      </c>
    </row>
    <row r="1511" spans="1:36" x14ac:dyDescent="0.3">
      <c r="A1511" s="3" t="s">
        <v>7</v>
      </c>
      <c r="B1511">
        <v>148820</v>
      </c>
      <c r="C1511">
        <v>1510</v>
      </c>
      <c r="D1511" t="s">
        <v>182</v>
      </c>
      <c r="E1511" s="2" t="s">
        <v>183</v>
      </c>
      <c r="F1511" s="2" t="s">
        <v>183</v>
      </c>
      <c r="G1511" s="2" t="s">
        <v>184</v>
      </c>
      <c r="H1511" s="3" t="s">
        <v>183</v>
      </c>
      <c r="I1511" s="2" t="s">
        <v>17</v>
      </c>
      <c r="J1511" s="2" t="s">
        <v>13</v>
      </c>
      <c r="K1511" s="8" t="s">
        <v>183</v>
      </c>
      <c r="L1511" s="2" t="s">
        <v>60</v>
      </c>
      <c r="M1511" s="2"/>
      <c r="N1511" t="s">
        <v>187</v>
      </c>
      <c r="O1511" s="2" t="s">
        <v>189</v>
      </c>
      <c r="P1511" s="128">
        <v>-0.72843159572046445</v>
      </c>
      <c r="Q1511" s="128" t="s">
        <v>203</v>
      </c>
      <c r="R1511" s="6" t="s">
        <v>183</v>
      </c>
      <c r="S1511" s="2" t="s">
        <v>183</v>
      </c>
      <c r="T1511" s="2" t="s">
        <v>183</v>
      </c>
      <c r="U1511">
        <v>0</v>
      </c>
      <c r="V1511">
        <v>0</v>
      </c>
      <c r="W1511">
        <v>0</v>
      </c>
      <c r="X1511" t="s">
        <v>183</v>
      </c>
      <c r="Y1511" s="2" t="s">
        <v>184</v>
      </c>
      <c r="Z1511" s="2" t="s">
        <v>183</v>
      </c>
      <c r="AA1511" s="2" t="s">
        <v>184</v>
      </c>
      <c r="AB1511">
        <v>0</v>
      </c>
      <c r="AC1511">
        <v>0</v>
      </c>
      <c r="AD1511">
        <v>0</v>
      </c>
      <c r="AE1511" s="2" t="s">
        <v>183</v>
      </c>
      <c r="AF1511" s="2" t="s">
        <v>183</v>
      </c>
      <c r="AG1511" s="2" t="s">
        <v>183</v>
      </c>
      <c r="AH1511" t="s">
        <v>91</v>
      </c>
      <c r="AI1511" t="s">
        <v>183</v>
      </c>
      <c r="AJ1511" s="1" t="s">
        <v>184</v>
      </c>
    </row>
    <row r="1512" spans="1:36" x14ac:dyDescent="0.3">
      <c r="A1512" s="3" t="s">
        <v>7</v>
      </c>
      <c r="B1512">
        <v>148821</v>
      </c>
      <c r="C1512">
        <v>1511</v>
      </c>
      <c r="D1512" t="s">
        <v>181</v>
      </c>
      <c r="E1512" s="2" t="s">
        <v>184</v>
      </c>
      <c r="F1512" s="2" t="s">
        <v>184</v>
      </c>
      <c r="G1512" s="2" t="s">
        <v>184</v>
      </c>
      <c r="H1512" s="3" t="s">
        <v>183</v>
      </c>
      <c r="I1512" s="2" t="s">
        <v>15</v>
      </c>
      <c r="J1512" s="2" t="s">
        <v>12</v>
      </c>
      <c r="K1512" s="8" t="s">
        <v>184</v>
      </c>
      <c r="L1512" s="2"/>
      <c r="M1512" s="2" t="s">
        <v>61</v>
      </c>
      <c r="N1512" t="s">
        <v>186</v>
      </c>
      <c r="O1512" s="2" t="s">
        <v>188</v>
      </c>
      <c r="P1512" s="128">
        <v>0.8752579520387106</v>
      </c>
      <c r="Q1512" s="128" t="s">
        <v>203</v>
      </c>
      <c r="R1512" s="7" t="s">
        <v>184</v>
      </c>
      <c r="S1512" s="2" t="s">
        <v>184</v>
      </c>
      <c r="T1512" s="2" t="s">
        <v>184</v>
      </c>
      <c r="U1512">
        <v>2</v>
      </c>
      <c r="V1512">
        <v>0</v>
      </c>
      <c r="W1512">
        <v>0</v>
      </c>
      <c r="X1512" t="s">
        <v>184</v>
      </c>
      <c r="Y1512" s="2" t="s">
        <v>184</v>
      </c>
      <c r="Z1512" s="2" t="s">
        <v>184</v>
      </c>
      <c r="AA1512" s="2" t="s">
        <v>184</v>
      </c>
      <c r="AB1512">
        <v>0</v>
      </c>
      <c r="AC1512">
        <v>0</v>
      </c>
      <c r="AD1512">
        <v>0</v>
      </c>
      <c r="AE1512" s="2" t="s">
        <v>184</v>
      </c>
      <c r="AF1512" s="2" t="s">
        <v>185</v>
      </c>
      <c r="AG1512" s="2" t="s">
        <v>185</v>
      </c>
      <c r="AH1512" t="s">
        <v>89</v>
      </c>
      <c r="AI1512" s="8" t="s">
        <v>184</v>
      </c>
      <c r="AJ1512" s="1" t="s">
        <v>184</v>
      </c>
    </row>
    <row r="1513" spans="1:36" x14ac:dyDescent="0.3">
      <c r="A1513" s="3" t="s">
        <v>7</v>
      </c>
      <c r="B1513">
        <v>148919</v>
      </c>
      <c r="C1513">
        <v>1512</v>
      </c>
      <c r="D1513" t="s">
        <v>182</v>
      </c>
      <c r="E1513" s="2" t="s">
        <v>184</v>
      </c>
      <c r="F1513" s="2" t="s">
        <v>184</v>
      </c>
      <c r="G1513" s="2" t="s">
        <v>184</v>
      </c>
      <c r="H1513" s="3" t="s">
        <v>183</v>
      </c>
      <c r="I1513" s="2" t="s">
        <v>16</v>
      </c>
      <c r="J1513" s="2" t="s">
        <v>16</v>
      </c>
      <c r="K1513" s="8" t="s">
        <v>183</v>
      </c>
      <c r="L1513" s="2" t="s">
        <v>60</v>
      </c>
      <c r="M1513" s="2"/>
      <c r="N1513" t="s">
        <v>186</v>
      </c>
      <c r="O1513" s="2" t="s">
        <v>189</v>
      </c>
      <c r="P1513" s="128">
        <v>-0.8999532491818607</v>
      </c>
      <c r="Q1513" s="128" t="s">
        <v>203</v>
      </c>
      <c r="R1513" s="7" t="s">
        <v>185</v>
      </c>
      <c r="S1513" s="2" t="s">
        <v>184</v>
      </c>
      <c r="T1513" s="2" t="s">
        <v>184</v>
      </c>
      <c r="U1513">
        <v>31</v>
      </c>
      <c r="V1513">
        <v>0</v>
      </c>
      <c r="W1513">
        <v>37</v>
      </c>
      <c r="X1513" t="s">
        <v>184</v>
      </c>
      <c r="Y1513" s="2" t="s">
        <v>184</v>
      </c>
      <c r="Z1513" s="2" t="s">
        <v>184</v>
      </c>
      <c r="AA1513" s="2" t="s">
        <v>184</v>
      </c>
      <c r="AB1513">
        <v>14</v>
      </c>
      <c r="AC1513">
        <v>6</v>
      </c>
      <c r="AD1513">
        <v>0</v>
      </c>
      <c r="AE1513" s="2" t="s">
        <v>184</v>
      </c>
      <c r="AF1513" s="2" t="s">
        <v>184</v>
      </c>
      <c r="AG1513" s="2" t="s">
        <v>184</v>
      </c>
      <c r="AH1513" t="s">
        <v>91</v>
      </c>
      <c r="AI1513" t="s">
        <v>183</v>
      </c>
      <c r="AJ1513" s="1" t="s">
        <v>184</v>
      </c>
    </row>
    <row r="1514" spans="1:36" x14ac:dyDescent="0.3">
      <c r="A1514" s="2" t="s">
        <v>8</v>
      </c>
      <c r="B1514">
        <v>148926</v>
      </c>
      <c r="C1514">
        <v>1513</v>
      </c>
      <c r="D1514" t="s">
        <v>182</v>
      </c>
      <c r="E1514" s="2" t="s">
        <v>183</v>
      </c>
      <c r="F1514" s="2" t="s">
        <v>184</v>
      </c>
      <c r="G1514" s="2" t="s">
        <v>184</v>
      </c>
      <c r="H1514" s="3" t="s">
        <v>183</v>
      </c>
      <c r="I1514" s="2" t="s">
        <v>13</v>
      </c>
      <c r="J1514" s="2" t="s">
        <v>16</v>
      </c>
      <c r="K1514" s="8" t="s">
        <v>183</v>
      </c>
      <c r="L1514" s="2"/>
      <c r="M1514" s="2" t="s">
        <v>60</v>
      </c>
      <c r="N1514" t="s">
        <v>187</v>
      </c>
      <c r="O1514" s="2" t="s">
        <v>188</v>
      </c>
      <c r="P1514" s="128">
        <v>-0.39431358306526926</v>
      </c>
      <c r="Q1514" s="128" t="s">
        <v>203</v>
      </c>
      <c r="R1514" s="7" t="s">
        <v>184</v>
      </c>
      <c r="S1514" s="2" t="s">
        <v>183</v>
      </c>
      <c r="T1514" s="2" t="s">
        <v>184</v>
      </c>
      <c r="U1514">
        <v>21</v>
      </c>
      <c r="V1514">
        <v>6</v>
      </c>
      <c r="W1514">
        <v>19</v>
      </c>
      <c r="X1514" t="s">
        <v>184</v>
      </c>
      <c r="Y1514" s="2" t="s">
        <v>183</v>
      </c>
      <c r="Z1514" s="2" t="s">
        <v>183</v>
      </c>
      <c r="AA1514" s="2" t="s">
        <v>184</v>
      </c>
      <c r="AB1514">
        <v>5</v>
      </c>
      <c r="AC1514">
        <v>3</v>
      </c>
      <c r="AD1514">
        <v>0</v>
      </c>
      <c r="AE1514" s="2" t="s">
        <v>184</v>
      </c>
      <c r="AF1514" s="2" t="s">
        <v>184</v>
      </c>
      <c r="AG1514" s="2" t="s">
        <v>183</v>
      </c>
      <c r="AH1514" t="s">
        <v>91</v>
      </c>
      <c r="AI1514" s="8" t="s">
        <v>183</v>
      </c>
      <c r="AJ1514" s="1" t="s">
        <v>184</v>
      </c>
    </row>
    <row r="1515" spans="1:36" hidden="1" x14ac:dyDescent="0.3">
      <c r="A1515" s="2" t="s">
        <v>8</v>
      </c>
      <c r="B1515">
        <v>148929</v>
      </c>
      <c r="C1515">
        <v>1514</v>
      </c>
      <c r="D1515" t="s">
        <v>182</v>
      </c>
      <c r="E1515" s="2" t="s">
        <v>184</v>
      </c>
      <c r="F1515" s="2" t="s">
        <v>184</v>
      </c>
      <c r="G1515" s="2" t="s">
        <v>184</v>
      </c>
      <c r="H1515" s="3" t="s">
        <v>183</v>
      </c>
      <c r="I1515" s="2" t="s">
        <v>16</v>
      </c>
      <c r="J1515" s="2" t="s">
        <v>16</v>
      </c>
      <c r="K1515" s="8" t="s">
        <v>183</v>
      </c>
      <c r="L1515" s="2"/>
      <c r="M1515" s="2" t="s">
        <v>60</v>
      </c>
      <c r="N1515" t="s">
        <v>186</v>
      </c>
      <c r="O1515" s="2" t="s">
        <v>188</v>
      </c>
      <c r="P1515" s="128">
        <v>-1.7449469245310454</v>
      </c>
      <c r="Q1515" s="128" t="s">
        <v>201</v>
      </c>
      <c r="R1515" s="7" t="s">
        <v>184</v>
      </c>
      <c r="S1515" s="2" t="s">
        <v>184</v>
      </c>
      <c r="T1515" s="2" t="s">
        <v>184</v>
      </c>
      <c r="U1515">
        <v>38</v>
      </c>
      <c r="V1515">
        <v>13</v>
      </c>
      <c r="W1515">
        <v>11</v>
      </c>
      <c r="X1515" t="s">
        <v>184</v>
      </c>
      <c r="Y1515" s="2" t="s">
        <v>184</v>
      </c>
      <c r="Z1515" s="2" t="s">
        <v>183</v>
      </c>
      <c r="AA1515" s="2" t="s">
        <v>184</v>
      </c>
      <c r="AB1515">
        <v>10</v>
      </c>
      <c r="AC1515">
        <v>3</v>
      </c>
      <c r="AD1515">
        <v>0</v>
      </c>
      <c r="AE1515" s="2" t="s">
        <v>184</v>
      </c>
      <c r="AF1515" s="2" t="s">
        <v>184</v>
      </c>
      <c r="AG1515" s="2" t="s">
        <v>183</v>
      </c>
      <c r="AH1515" t="s">
        <v>89</v>
      </c>
      <c r="AI1515" s="8" t="s">
        <v>183</v>
      </c>
      <c r="AJ1515" s="1" t="s">
        <v>184</v>
      </c>
    </row>
    <row r="1516" spans="1:36" x14ac:dyDescent="0.3">
      <c r="A1516" s="2" t="s">
        <v>8</v>
      </c>
      <c r="B1516">
        <v>148934</v>
      </c>
      <c r="C1516">
        <v>1515</v>
      </c>
      <c r="D1516" t="s">
        <v>181</v>
      </c>
      <c r="E1516" s="2" t="s">
        <v>184</v>
      </c>
      <c r="F1516" s="2" t="s">
        <v>184</v>
      </c>
      <c r="G1516" s="2" t="s">
        <v>184</v>
      </c>
      <c r="H1516" s="2" t="s">
        <v>183</v>
      </c>
      <c r="I1516" s="2" t="s">
        <v>13</v>
      </c>
      <c r="J1516" s="2" t="s">
        <v>17</v>
      </c>
      <c r="K1516" s="8" t="s">
        <v>183</v>
      </c>
      <c r="L1516" s="2"/>
      <c r="M1516" s="2" t="s">
        <v>60</v>
      </c>
      <c r="N1516" t="s">
        <v>186</v>
      </c>
      <c r="O1516" s="3" t="s">
        <v>189</v>
      </c>
      <c r="P1516" s="130">
        <v>-0.16406890894175552</v>
      </c>
      <c r="Q1516" s="130" t="s">
        <v>203</v>
      </c>
      <c r="R1516" s="6" t="s">
        <v>183</v>
      </c>
      <c r="S1516" s="2" t="s">
        <v>184</v>
      </c>
      <c r="T1516" s="2" t="s">
        <v>184</v>
      </c>
      <c r="U1516">
        <v>46</v>
      </c>
      <c r="V1516">
        <v>21</v>
      </c>
      <c r="W1516">
        <v>3</v>
      </c>
      <c r="X1516" t="s">
        <v>184</v>
      </c>
      <c r="Y1516" s="2" t="s">
        <v>184</v>
      </c>
      <c r="Z1516" s="2" t="s">
        <v>183</v>
      </c>
      <c r="AA1516" s="2" t="s">
        <v>184</v>
      </c>
      <c r="AB1516">
        <v>2</v>
      </c>
      <c r="AC1516">
        <v>0</v>
      </c>
      <c r="AD1516">
        <v>0</v>
      </c>
      <c r="AE1516" s="2" t="s">
        <v>183</v>
      </c>
      <c r="AF1516" s="2" t="s">
        <v>185</v>
      </c>
      <c r="AG1516" s="2" t="s">
        <v>185</v>
      </c>
      <c r="AH1516" t="s">
        <v>89</v>
      </c>
      <c r="AI1516" s="8" t="s">
        <v>184</v>
      </c>
      <c r="AJ1516" s="1" t="s">
        <v>184</v>
      </c>
    </row>
    <row r="1517" spans="1:36" x14ac:dyDescent="0.3">
      <c r="A1517" s="2" t="s">
        <v>8</v>
      </c>
      <c r="B1517">
        <v>149073</v>
      </c>
      <c r="C1517">
        <v>1516</v>
      </c>
      <c r="D1517" t="s">
        <v>182</v>
      </c>
      <c r="E1517" s="2" t="s">
        <v>183</v>
      </c>
      <c r="F1517" s="2" t="s">
        <v>184</v>
      </c>
      <c r="G1517" s="2" t="s">
        <v>184</v>
      </c>
      <c r="H1517" s="2" t="s">
        <v>183</v>
      </c>
      <c r="I1517" s="2" t="s">
        <v>12</v>
      </c>
      <c r="J1517" s="2" t="s">
        <v>13</v>
      </c>
      <c r="K1517" s="8" t="s">
        <v>183</v>
      </c>
      <c r="L1517" s="2" t="s">
        <v>61</v>
      </c>
      <c r="M1517" s="2"/>
      <c r="N1517" t="s">
        <v>187</v>
      </c>
      <c r="O1517" s="2" t="s">
        <v>189</v>
      </c>
      <c r="P1517" s="128">
        <v>-0.57410908072533773</v>
      </c>
      <c r="Q1517" s="128" t="s">
        <v>203</v>
      </c>
      <c r="R1517" s="7" t="s">
        <v>185</v>
      </c>
      <c r="S1517" s="2" t="s">
        <v>184</v>
      </c>
      <c r="T1517" s="2" t="s">
        <v>184</v>
      </c>
      <c r="U1517">
        <v>0</v>
      </c>
      <c r="V1517">
        <v>0</v>
      </c>
      <c r="W1517">
        <v>12</v>
      </c>
      <c r="X1517" t="s">
        <v>184</v>
      </c>
      <c r="Y1517" s="2" t="s">
        <v>184</v>
      </c>
      <c r="Z1517" s="2" t="s">
        <v>184</v>
      </c>
      <c r="AA1517" s="2" t="s">
        <v>184</v>
      </c>
      <c r="AB1517">
        <v>13</v>
      </c>
      <c r="AC1517">
        <v>4</v>
      </c>
      <c r="AD1517">
        <v>0</v>
      </c>
      <c r="AE1517" s="2" t="s">
        <v>183</v>
      </c>
      <c r="AF1517" s="2" t="s">
        <v>183</v>
      </c>
      <c r="AG1517" s="2" t="s">
        <v>185</v>
      </c>
      <c r="AH1517" t="s">
        <v>92</v>
      </c>
      <c r="AI1517" t="s">
        <v>183</v>
      </c>
      <c r="AJ1517" s="1" t="s">
        <v>184</v>
      </c>
    </row>
    <row r="1518" spans="1:36" x14ac:dyDescent="0.3">
      <c r="A1518" s="3" t="s">
        <v>7</v>
      </c>
      <c r="B1518">
        <v>149109</v>
      </c>
      <c r="C1518">
        <v>1517</v>
      </c>
      <c r="D1518" t="s">
        <v>181</v>
      </c>
      <c r="E1518" s="2" t="s">
        <v>183</v>
      </c>
      <c r="F1518" s="2" t="s">
        <v>184</v>
      </c>
      <c r="G1518" s="2" t="s">
        <v>184</v>
      </c>
      <c r="H1518" s="3" t="s">
        <v>183</v>
      </c>
      <c r="I1518" s="2" t="s">
        <v>13</v>
      </c>
      <c r="J1518" s="2" t="s">
        <v>14</v>
      </c>
      <c r="K1518" s="8" t="s">
        <v>183</v>
      </c>
      <c r="L1518" s="2" t="s">
        <v>60</v>
      </c>
      <c r="M1518" s="2"/>
      <c r="N1518" t="s">
        <v>186</v>
      </c>
      <c r="O1518" s="2" t="s">
        <v>188</v>
      </c>
      <c r="P1518" s="128">
        <v>0.985741946840345</v>
      </c>
      <c r="Q1518" s="128" t="s">
        <v>203</v>
      </c>
      <c r="R1518" s="7" t="s">
        <v>183</v>
      </c>
      <c r="S1518" s="2" t="s">
        <v>183</v>
      </c>
      <c r="T1518" s="2" t="s">
        <v>184</v>
      </c>
      <c r="U1518">
        <v>37</v>
      </c>
      <c r="V1518">
        <v>0</v>
      </c>
      <c r="W1518">
        <v>2</v>
      </c>
      <c r="X1518" t="s">
        <v>184</v>
      </c>
      <c r="Y1518" s="2" t="s">
        <v>183</v>
      </c>
      <c r="Z1518" s="2" t="s">
        <v>184</v>
      </c>
      <c r="AA1518" s="2" t="s">
        <v>184</v>
      </c>
      <c r="AB1518">
        <v>11</v>
      </c>
      <c r="AC1518">
        <v>0</v>
      </c>
      <c r="AD1518">
        <v>0</v>
      </c>
      <c r="AE1518" s="2" t="s">
        <v>184</v>
      </c>
      <c r="AF1518" s="2" t="s">
        <v>184</v>
      </c>
      <c r="AG1518" s="2" t="s">
        <v>185</v>
      </c>
      <c r="AH1518" t="s">
        <v>91</v>
      </c>
      <c r="AI1518" s="8" t="s">
        <v>183</v>
      </c>
      <c r="AJ1518" s="1" t="s">
        <v>184</v>
      </c>
    </row>
    <row r="1519" spans="1:36" x14ac:dyDescent="0.3">
      <c r="A1519" s="3" t="s">
        <v>7</v>
      </c>
      <c r="B1519">
        <v>149111</v>
      </c>
      <c r="C1519">
        <v>1518</v>
      </c>
      <c r="D1519" t="s">
        <v>182</v>
      </c>
      <c r="E1519" s="2" t="s">
        <v>184</v>
      </c>
      <c r="F1519" s="2" t="s">
        <v>184</v>
      </c>
      <c r="G1519" s="2" t="s">
        <v>184</v>
      </c>
      <c r="H1519" s="3" t="s">
        <v>184</v>
      </c>
      <c r="I1519" s="2" t="s">
        <v>15</v>
      </c>
      <c r="J1519" s="2" t="s">
        <v>16</v>
      </c>
      <c r="K1519" s="8" t="s">
        <v>183</v>
      </c>
      <c r="L1519" s="2"/>
      <c r="M1519" s="2" t="s">
        <v>60</v>
      </c>
      <c r="N1519" t="s">
        <v>187</v>
      </c>
      <c r="O1519" s="2" t="s">
        <v>189</v>
      </c>
      <c r="P1519" s="128">
        <v>-0.99083111505471744</v>
      </c>
      <c r="Q1519" s="128" t="s">
        <v>203</v>
      </c>
      <c r="R1519" s="7" t="s">
        <v>185</v>
      </c>
      <c r="S1519" s="2" t="s">
        <v>184</v>
      </c>
      <c r="T1519" s="2" t="s">
        <v>184</v>
      </c>
      <c r="U1519">
        <v>14</v>
      </c>
      <c r="V1519">
        <v>7</v>
      </c>
      <c r="W1519">
        <v>2</v>
      </c>
      <c r="X1519" t="s">
        <v>184</v>
      </c>
      <c r="Y1519" s="2" t="s">
        <v>184</v>
      </c>
      <c r="Z1519" s="2" t="s">
        <v>184</v>
      </c>
      <c r="AA1519" s="2" t="s">
        <v>184</v>
      </c>
      <c r="AB1519">
        <v>0</v>
      </c>
      <c r="AC1519">
        <v>0</v>
      </c>
      <c r="AD1519">
        <v>0</v>
      </c>
      <c r="AE1519" s="2" t="s">
        <v>184</v>
      </c>
      <c r="AF1519" s="2" t="s">
        <v>185</v>
      </c>
      <c r="AG1519" s="2" t="s">
        <v>185</v>
      </c>
      <c r="AH1519" t="s">
        <v>91</v>
      </c>
      <c r="AI1519" s="8" t="s">
        <v>184</v>
      </c>
      <c r="AJ1519" s="1" t="s">
        <v>184</v>
      </c>
    </row>
    <row r="1520" spans="1:36" hidden="1" x14ac:dyDescent="0.3">
      <c r="A1520" s="3" t="s">
        <v>7</v>
      </c>
      <c r="B1520">
        <v>149137</v>
      </c>
      <c r="C1520">
        <v>1519</v>
      </c>
      <c r="D1520" t="s">
        <v>181</v>
      </c>
      <c r="E1520" s="2" t="s">
        <v>183</v>
      </c>
      <c r="F1520" s="2" t="s">
        <v>184</v>
      </c>
      <c r="G1520" s="2" t="s">
        <v>184</v>
      </c>
      <c r="H1520" s="3" t="s">
        <v>183</v>
      </c>
      <c r="I1520" s="2" t="s">
        <v>13</v>
      </c>
      <c r="J1520" s="2" t="s">
        <v>15</v>
      </c>
      <c r="K1520" s="8" t="s">
        <v>183</v>
      </c>
      <c r="L1520" s="2"/>
      <c r="M1520" s="2" t="s">
        <v>60</v>
      </c>
      <c r="N1520" t="s">
        <v>186</v>
      </c>
      <c r="O1520" s="3" t="s">
        <v>189</v>
      </c>
      <c r="P1520" s="130">
        <v>1.0009383797309976</v>
      </c>
      <c r="Q1520" s="130" t="s">
        <v>201</v>
      </c>
      <c r="R1520" s="7" t="s">
        <v>185</v>
      </c>
      <c r="S1520" s="2" t="s">
        <v>183</v>
      </c>
      <c r="T1520" s="2" t="s">
        <v>184</v>
      </c>
      <c r="U1520">
        <v>29</v>
      </c>
      <c r="V1520">
        <v>14</v>
      </c>
      <c r="W1520">
        <v>13</v>
      </c>
      <c r="X1520" t="s">
        <v>184</v>
      </c>
      <c r="Y1520" s="2" t="s">
        <v>184</v>
      </c>
      <c r="Z1520" s="2" t="s">
        <v>184</v>
      </c>
      <c r="AA1520" s="2" t="s">
        <v>184</v>
      </c>
      <c r="AB1520">
        <v>6</v>
      </c>
      <c r="AC1520">
        <v>0</v>
      </c>
      <c r="AD1520">
        <v>0</v>
      </c>
      <c r="AE1520" s="2" t="s">
        <v>184</v>
      </c>
      <c r="AF1520" s="2" t="s">
        <v>184</v>
      </c>
      <c r="AG1520" s="2" t="s">
        <v>184</v>
      </c>
      <c r="AH1520" t="s">
        <v>92</v>
      </c>
      <c r="AI1520" s="8" t="s">
        <v>183</v>
      </c>
      <c r="AJ1520" s="1" t="s">
        <v>184</v>
      </c>
    </row>
    <row r="1521" spans="1:36" hidden="1" x14ac:dyDescent="0.3">
      <c r="A1521" s="2" t="s">
        <v>8</v>
      </c>
      <c r="B1521">
        <v>149166</v>
      </c>
      <c r="C1521">
        <v>1520</v>
      </c>
      <c r="D1521" t="s">
        <v>182</v>
      </c>
      <c r="E1521" s="2" t="s">
        <v>184</v>
      </c>
      <c r="F1521" s="2" t="s">
        <v>184</v>
      </c>
      <c r="G1521" s="2" t="s">
        <v>184</v>
      </c>
      <c r="H1521" s="3" t="s">
        <v>183</v>
      </c>
      <c r="I1521" s="2" t="s">
        <v>14</v>
      </c>
      <c r="J1521" s="2" t="s">
        <v>15</v>
      </c>
      <c r="K1521" s="8" t="s">
        <v>184</v>
      </c>
      <c r="L1521" s="2"/>
      <c r="M1521" s="2" t="s">
        <v>60</v>
      </c>
      <c r="N1521" t="s">
        <v>186</v>
      </c>
      <c r="O1521" s="2" t="s">
        <v>188</v>
      </c>
      <c r="P1521" s="128">
        <v>0.18452312305385768</v>
      </c>
      <c r="Q1521" s="128" t="s">
        <v>201</v>
      </c>
      <c r="R1521" s="6" t="s">
        <v>184</v>
      </c>
      <c r="S1521" s="2" t="s">
        <v>184</v>
      </c>
      <c r="T1521" s="2" t="s">
        <v>184</v>
      </c>
      <c r="U1521">
        <v>2</v>
      </c>
      <c r="V1521">
        <v>0</v>
      </c>
      <c r="W1521">
        <v>4</v>
      </c>
      <c r="X1521" t="s">
        <v>184</v>
      </c>
      <c r="Y1521" s="2" t="s">
        <v>184</v>
      </c>
      <c r="Z1521" s="2" t="s">
        <v>183</v>
      </c>
      <c r="AA1521" s="2" t="s">
        <v>184</v>
      </c>
      <c r="AB1521">
        <v>0</v>
      </c>
      <c r="AC1521">
        <v>0</v>
      </c>
      <c r="AD1521">
        <v>0</v>
      </c>
      <c r="AE1521" s="2" t="s">
        <v>184</v>
      </c>
      <c r="AF1521" s="2" t="s">
        <v>185</v>
      </c>
      <c r="AG1521" s="2" t="s">
        <v>183</v>
      </c>
      <c r="AH1521" t="s">
        <v>92</v>
      </c>
      <c r="AI1521" s="8" t="s">
        <v>183</v>
      </c>
      <c r="AJ1521" s="1" t="s">
        <v>184</v>
      </c>
    </row>
    <row r="1522" spans="1:36" x14ac:dyDescent="0.3">
      <c r="A1522" s="3" t="s">
        <v>7</v>
      </c>
      <c r="B1522">
        <v>149210</v>
      </c>
      <c r="C1522">
        <v>1521</v>
      </c>
      <c r="D1522" t="s">
        <v>182</v>
      </c>
      <c r="E1522" s="2" t="s">
        <v>183</v>
      </c>
      <c r="F1522" s="2" t="s">
        <v>184</v>
      </c>
      <c r="G1522" s="2" t="s">
        <v>184</v>
      </c>
      <c r="H1522" s="3" t="s">
        <v>183</v>
      </c>
      <c r="I1522" s="2" t="s">
        <v>16</v>
      </c>
      <c r="J1522" s="2" t="s">
        <v>12</v>
      </c>
      <c r="K1522" s="8" t="s">
        <v>183</v>
      </c>
      <c r="L1522" s="2" t="s">
        <v>60</v>
      </c>
      <c r="M1522" s="2"/>
      <c r="N1522" t="s">
        <v>187</v>
      </c>
      <c r="O1522" s="3" t="s">
        <v>189</v>
      </c>
      <c r="P1522" s="130">
        <v>-0.51374750261630675</v>
      </c>
      <c r="Q1522" s="130" t="s">
        <v>203</v>
      </c>
      <c r="R1522" s="7" t="s">
        <v>183</v>
      </c>
      <c r="S1522" s="2" t="s">
        <v>184</v>
      </c>
      <c r="T1522" s="2" t="s">
        <v>183</v>
      </c>
      <c r="U1522">
        <v>0</v>
      </c>
      <c r="V1522">
        <v>0</v>
      </c>
      <c r="W1522">
        <v>17</v>
      </c>
      <c r="X1522" t="s">
        <v>184</v>
      </c>
      <c r="Y1522" s="2" t="s">
        <v>183</v>
      </c>
      <c r="Z1522" s="2" t="s">
        <v>183</v>
      </c>
      <c r="AA1522" s="2" t="s">
        <v>184</v>
      </c>
      <c r="AB1522">
        <v>4</v>
      </c>
      <c r="AC1522">
        <v>0</v>
      </c>
      <c r="AD1522">
        <v>0</v>
      </c>
      <c r="AE1522" s="2" t="s">
        <v>184</v>
      </c>
      <c r="AF1522" s="2" t="s">
        <v>184</v>
      </c>
      <c r="AG1522" s="2" t="s">
        <v>183</v>
      </c>
      <c r="AH1522" t="s">
        <v>92</v>
      </c>
      <c r="AI1522" t="s">
        <v>183</v>
      </c>
      <c r="AJ1522" s="1" t="s">
        <v>184</v>
      </c>
    </row>
    <row r="1523" spans="1:36" hidden="1" x14ac:dyDescent="0.3">
      <c r="A1523" s="2" t="s">
        <v>8</v>
      </c>
      <c r="B1523">
        <v>149273</v>
      </c>
      <c r="C1523">
        <v>1522</v>
      </c>
      <c r="D1523" t="s">
        <v>181</v>
      </c>
      <c r="E1523" s="2" t="s">
        <v>184</v>
      </c>
      <c r="F1523" s="2" t="s">
        <v>184</v>
      </c>
      <c r="G1523" s="2" t="s">
        <v>184</v>
      </c>
      <c r="H1523" s="3" t="s">
        <v>183</v>
      </c>
      <c r="I1523" s="2" t="s">
        <v>16</v>
      </c>
      <c r="J1523" s="2" t="s">
        <v>12</v>
      </c>
      <c r="K1523" s="8" t="s">
        <v>183</v>
      </c>
      <c r="L1523" s="2" t="s">
        <v>162</v>
      </c>
      <c r="M1523" s="2" t="s">
        <v>60</v>
      </c>
      <c r="N1523" t="s">
        <v>186</v>
      </c>
      <c r="O1523" s="2" t="s">
        <v>188</v>
      </c>
      <c r="P1523" s="128">
        <v>-2.1850157658657903</v>
      </c>
      <c r="Q1523" s="128" t="s">
        <v>201</v>
      </c>
      <c r="R1523" s="7" t="s">
        <v>184</v>
      </c>
      <c r="S1523" s="2" t="s">
        <v>184</v>
      </c>
      <c r="T1523" s="2" t="s">
        <v>183</v>
      </c>
      <c r="U1523">
        <v>64</v>
      </c>
      <c r="V1523">
        <v>17</v>
      </c>
      <c r="W1523">
        <v>16</v>
      </c>
      <c r="X1523" t="s">
        <v>184</v>
      </c>
      <c r="Y1523" s="2" t="s">
        <v>184</v>
      </c>
      <c r="Z1523" s="2" t="s">
        <v>183</v>
      </c>
      <c r="AA1523" s="2" t="s">
        <v>184</v>
      </c>
      <c r="AB1523">
        <v>7</v>
      </c>
      <c r="AC1523">
        <v>0</v>
      </c>
      <c r="AD1523">
        <v>0</v>
      </c>
      <c r="AE1523" s="2" t="s">
        <v>183</v>
      </c>
      <c r="AF1523" s="2" t="s">
        <v>184</v>
      </c>
      <c r="AG1523" s="2" t="s">
        <v>184</v>
      </c>
      <c r="AH1523" t="s">
        <v>91</v>
      </c>
      <c r="AI1523" s="8" t="s">
        <v>183</v>
      </c>
      <c r="AJ1523" s="1" t="s">
        <v>184</v>
      </c>
    </row>
    <row r="1524" spans="1:36" x14ac:dyDescent="0.3">
      <c r="A1524" s="2" t="s">
        <v>8</v>
      </c>
      <c r="B1524">
        <v>149274</v>
      </c>
      <c r="C1524">
        <v>1523</v>
      </c>
      <c r="D1524" t="s">
        <v>182</v>
      </c>
      <c r="E1524" s="2" t="s">
        <v>184</v>
      </c>
      <c r="F1524" s="2" t="s">
        <v>184</v>
      </c>
      <c r="G1524" s="2" t="s">
        <v>184</v>
      </c>
      <c r="H1524" s="3" t="s">
        <v>183</v>
      </c>
      <c r="I1524" s="2" t="s">
        <v>14</v>
      </c>
      <c r="J1524" s="2" t="s">
        <v>12</v>
      </c>
      <c r="K1524" s="8" t="s">
        <v>183</v>
      </c>
      <c r="L1524" s="2" t="s">
        <v>162</v>
      </c>
      <c r="M1524" s="2" t="s">
        <v>60</v>
      </c>
      <c r="N1524" t="s">
        <v>187</v>
      </c>
      <c r="O1524" s="2" t="s">
        <v>189</v>
      </c>
      <c r="P1524" s="128">
        <v>-2.4870098148065902</v>
      </c>
      <c r="Q1524" s="128" t="s">
        <v>203</v>
      </c>
      <c r="R1524" s="7" t="s">
        <v>183</v>
      </c>
      <c r="S1524" s="2" t="s">
        <v>184</v>
      </c>
      <c r="T1524" s="2" t="s">
        <v>184</v>
      </c>
      <c r="U1524">
        <v>68</v>
      </c>
      <c r="V1524">
        <v>0</v>
      </c>
      <c r="W1524">
        <v>16</v>
      </c>
      <c r="X1524" t="s">
        <v>184</v>
      </c>
      <c r="Y1524" s="2" t="s">
        <v>184</v>
      </c>
      <c r="Z1524" s="2" t="s">
        <v>184</v>
      </c>
      <c r="AA1524" s="2" t="s">
        <v>184</v>
      </c>
      <c r="AB1524">
        <v>6</v>
      </c>
      <c r="AC1524">
        <v>0</v>
      </c>
      <c r="AD1524">
        <v>0</v>
      </c>
      <c r="AE1524" s="2" t="s">
        <v>184</v>
      </c>
      <c r="AF1524" s="2" t="s">
        <v>185</v>
      </c>
      <c r="AG1524" s="2" t="s">
        <v>185</v>
      </c>
      <c r="AH1524" t="s">
        <v>91</v>
      </c>
      <c r="AI1524" s="8" t="s">
        <v>184</v>
      </c>
      <c r="AJ1524" s="1" t="s">
        <v>184</v>
      </c>
    </row>
    <row r="1525" spans="1:36" x14ac:dyDescent="0.3">
      <c r="A1525" s="3" t="s">
        <v>7</v>
      </c>
      <c r="B1525">
        <v>149275</v>
      </c>
      <c r="C1525">
        <v>1524</v>
      </c>
      <c r="D1525" t="s">
        <v>181</v>
      </c>
      <c r="E1525" s="2" t="s">
        <v>183</v>
      </c>
      <c r="F1525" s="2" t="s">
        <v>183</v>
      </c>
      <c r="G1525" s="2" t="s">
        <v>184</v>
      </c>
      <c r="H1525" s="3" t="s">
        <v>184</v>
      </c>
      <c r="I1525" s="2" t="s">
        <v>12</v>
      </c>
      <c r="J1525" s="2" t="s">
        <v>12</v>
      </c>
      <c r="K1525" s="8" t="s">
        <v>183</v>
      </c>
      <c r="L1525" s="2"/>
      <c r="M1525" s="2" t="s">
        <v>60</v>
      </c>
      <c r="N1525" t="s">
        <v>186</v>
      </c>
      <c r="O1525" s="2" t="s">
        <v>188</v>
      </c>
      <c r="P1525" s="128">
        <v>-1.5949311776272665</v>
      </c>
      <c r="Q1525" s="128" t="s">
        <v>203</v>
      </c>
      <c r="R1525" s="7" t="s">
        <v>184</v>
      </c>
      <c r="S1525" s="2" t="s">
        <v>184</v>
      </c>
      <c r="T1525" s="2" t="s">
        <v>183</v>
      </c>
      <c r="U1525">
        <v>0</v>
      </c>
      <c r="V1525">
        <v>0</v>
      </c>
      <c r="W1525">
        <v>10</v>
      </c>
      <c r="X1525" t="s">
        <v>183</v>
      </c>
      <c r="Y1525" s="2" t="s">
        <v>184</v>
      </c>
      <c r="Z1525" s="2" t="s">
        <v>183</v>
      </c>
      <c r="AA1525" s="2" t="s">
        <v>183</v>
      </c>
      <c r="AB1525">
        <v>0</v>
      </c>
      <c r="AC1525">
        <v>0</v>
      </c>
      <c r="AD1525">
        <v>1</v>
      </c>
      <c r="AE1525" s="2" t="s">
        <v>184</v>
      </c>
      <c r="AF1525" s="2" t="s">
        <v>184</v>
      </c>
      <c r="AG1525" s="2" t="s">
        <v>184</v>
      </c>
      <c r="AH1525" t="s">
        <v>91</v>
      </c>
      <c r="AI1525" t="s">
        <v>183</v>
      </c>
      <c r="AJ1525" s="1" t="s">
        <v>184</v>
      </c>
    </row>
    <row r="1526" spans="1:36" x14ac:dyDescent="0.3">
      <c r="A1526" s="3" t="s">
        <v>7</v>
      </c>
      <c r="B1526">
        <v>149292</v>
      </c>
      <c r="C1526">
        <v>1525</v>
      </c>
      <c r="D1526" t="s">
        <v>181</v>
      </c>
      <c r="E1526" s="2" t="s">
        <v>184</v>
      </c>
      <c r="F1526" s="2" t="s">
        <v>184</v>
      </c>
      <c r="G1526" s="2" t="s">
        <v>184</v>
      </c>
      <c r="H1526" s="2" t="s">
        <v>183</v>
      </c>
      <c r="I1526" s="2" t="s">
        <v>16</v>
      </c>
      <c r="J1526" s="2" t="s">
        <v>13</v>
      </c>
      <c r="K1526" s="8" t="s">
        <v>183</v>
      </c>
      <c r="L1526" s="2"/>
      <c r="M1526" s="2" t="s">
        <v>61</v>
      </c>
      <c r="N1526" t="s">
        <v>187</v>
      </c>
      <c r="O1526" s="2" t="s">
        <v>188</v>
      </c>
      <c r="P1526" s="128">
        <v>-3.2690421706440015E-2</v>
      </c>
      <c r="Q1526" s="128" t="s">
        <v>203</v>
      </c>
      <c r="R1526" s="7" t="s">
        <v>183</v>
      </c>
      <c r="S1526" s="2" t="s">
        <v>184</v>
      </c>
      <c r="T1526" s="2" t="s">
        <v>184</v>
      </c>
      <c r="U1526">
        <v>20</v>
      </c>
      <c r="V1526">
        <v>0</v>
      </c>
      <c r="W1526">
        <v>1</v>
      </c>
      <c r="X1526" t="s">
        <v>184</v>
      </c>
      <c r="Y1526" s="2" t="s">
        <v>184</v>
      </c>
      <c r="Z1526" s="2" t="s">
        <v>183</v>
      </c>
      <c r="AA1526" s="2" t="s">
        <v>184</v>
      </c>
      <c r="AB1526">
        <v>5</v>
      </c>
      <c r="AC1526">
        <v>0</v>
      </c>
      <c r="AD1526">
        <v>0</v>
      </c>
      <c r="AE1526" s="2" t="s">
        <v>184</v>
      </c>
      <c r="AF1526" s="2" t="s">
        <v>185</v>
      </c>
      <c r="AG1526" s="2" t="s">
        <v>185</v>
      </c>
      <c r="AH1526" t="s">
        <v>91</v>
      </c>
      <c r="AI1526" s="8" t="s">
        <v>184</v>
      </c>
      <c r="AJ1526" s="1" t="s">
        <v>184</v>
      </c>
    </row>
    <row r="1527" spans="1:36" x14ac:dyDescent="0.3">
      <c r="A1527" s="3" t="s">
        <v>7</v>
      </c>
      <c r="B1527">
        <v>149301</v>
      </c>
      <c r="C1527">
        <v>1526</v>
      </c>
      <c r="D1527" t="s">
        <v>181</v>
      </c>
      <c r="E1527" s="2" t="s">
        <v>183</v>
      </c>
      <c r="F1527" s="2" t="s">
        <v>184</v>
      </c>
      <c r="G1527" s="2" t="s">
        <v>184</v>
      </c>
      <c r="H1527" s="3" t="s">
        <v>183</v>
      </c>
      <c r="I1527" s="2" t="s">
        <v>13</v>
      </c>
      <c r="J1527" s="2" t="s">
        <v>16</v>
      </c>
      <c r="K1527" s="8" t="s">
        <v>184</v>
      </c>
      <c r="L1527" s="2"/>
      <c r="M1527" s="2" t="s">
        <v>61</v>
      </c>
      <c r="N1527" t="s">
        <v>187</v>
      </c>
      <c r="O1527" s="2" t="s">
        <v>188</v>
      </c>
      <c r="P1527" s="128">
        <v>0.3131600029131163</v>
      </c>
      <c r="Q1527" s="128" t="s">
        <v>203</v>
      </c>
      <c r="R1527" s="6" t="s">
        <v>184</v>
      </c>
      <c r="S1527" s="2" t="s">
        <v>183</v>
      </c>
      <c r="T1527" s="2" t="s">
        <v>184</v>
      </c>
      <c r="U1527">
        <v>12</v>
      </c>
      <c r="V1527">
        <v>0</v>
      </c>
      <c r="W1527">
        <v>0</v>
      </c>
      <c r="X1527" t="s">
        <v>184</v>
      </c>
      <c r="Y1527" s="2" t="s">
        <v>184</v>
      </c>
      <c r="Z1527" s="2" t="s">
        <v>183</v>
      </c>
      <c r="AA1527" s="2" t="s">
        <v>183</v>
      </c>
      <c r="AB1527">
        <v>0</v>
      </c>
      <c r="AC1527">
        <v>0</v>
      </c>
      <c r="AD1527">
        <v>0</v>
      </c>
      <c r="AE1527" s="2" t="s">
        <v>184</v>
      </c>
      <c r="AF1527" s="2" t="s">
        <v>183</v>
      </c>
      <c r="AG1527" s="2" t="s">
        <v>183</v>
      </c>
      <c r="AH1527" t="s">
        <v>91</v>
      </c>
      <c r="AI1527" s="8" t="s">
        <v>183</v>
      </c>
      <c r="AJ1527" s="1" t="s">
        <v>184</v>
      </c>
    </row>
    <row r="1528" spans="1:36" x14ac:dyDescent="0.3">
      <c r="A1528" s="3" t="s">
        <v>7</v>
      </c>
      <c r="B1528">
        <v>149310</v>
      </c>
      <c r="C1528">
        <v>1527</v>
      </c>
      <c r="D1528" t="s">
        <v>181</v>
      </c>
      <c r="E1528" s="2" t="s">
        <v>184</v>
      </c>
      <c r="F1528" s="2" t="s">
        <v>184</v>
      </c>
      <c r="G1528" s="2" t="s">
        <v>184</v>
      </c>
      <c r="H1528" s="3" t="s">
        <v>183</v>
      </c>
      <c r="I1528" s="2" t="s">
        <v>16</v>
      </c>
      <c r="J1528" s="2" t="s">
        <v>12</v>
      </c>
      <c r="K1528" s="8" t="s">
        <v>183</v>
      </c>
      <c r="L1528" s="2" t="s">
        <v>162</v>
      </c>
      <c r="M1528" s="2" t="s">
        <v>60</v>
      </c>
      <c r="N1528" t="s">
        <v>187</v>
      </c>
      <c r="O1528" s="2" t="s">
        <v>188</v>
      </c>
      <c r="P1528" s="128">
        <v>-2.0286680318110384</v>
      </c>
      <c r="Q1528" s="128" t="s">
        <v>203</v>
      </c>
      <c r="R1528" s="6" t="s">
        <v>185</v>
      </c>
      <c r="S1528" s="2" t="s">
        <v>183</v>
      </c>
      <c r="T1528" s="2" t="s">
        <v>183</v>
      </c>
      <c r="U1528">
        <v>20</v>
      </c>
      <c r="V1528">
        <v>5</v>
      </c>
      <c r="W1528">
        <v>13</v>
      </c>
      <c r="X1528" t="s">
        <v>184</v>
      </c>
      <c r="Y1528" s="2" t="s">
        <v>184</v>
      </c>
      <c r="Z1528" s="2" t="s">
        <v>183</v>
      </c>
      <c r="AA1528" s="2" t="s">
        <v>184</v>
      </c>
      <c r="AB1528">
        <v>5</v>
      </c>
      <c r="AC1528">
        <v>1</v>
      </c>
      <c r="AD1528">
        <v>0</v>
      </c>
      <c r="AE1528" s="2" t="s">
        <v>183</v>
      </c>
      <c r="AF1528" s="2" t="s">
        <v>185</v>
      </c>
      <c r="AG1528" s="2" t="s">
        <v>185</v>
      </c>
      <c r="AH1528" t="s">
        <v>92</v>
      </c>
      <c r="AI1528" s="8" t="s">
        <v>183</v>
      </c>
      <c r="AJ1528" s="1" t="s">
        <v>184</v>
      </c>
    </row>
    <row r="1529" spans="1:36" x14ac:dyDescent="0.3">
      <c r="A1529" s="3" t="s">
        <v>7</v>
      </c>
      <c r="B1529">
        <v>149337</v>
      </c>
      <c r="C1529">
        <v>1528</v>
      </c>
      <c r="D1529" t="s">
        <v>182</v>
      </c>
      <c r="E1529" s="2" t="s">
        <v>184</v>
      </c>
      <c r="F1529" s="2" t="s">
        <v>184</v>
      </c>
      <c r="G1529" s="2" t="s">
        <v>184</v>
      </c>
      <c r="H1529" s="2" t="s">
        <v>183</v>
      </c>
      <c r="I1529" s="2" t="s">
        <v>12</v>
      </c>
      <c r="J1529" s="2" t="s">
        <v>14</v>
      </c>
      <c r="K1529" s="8" t="s">
        <v>184</v>
      </c>
      <c r="L1529" s="2" t="s">
        <v>61</v>
      </c>
      <c r="M1529" s="2"/>
      <c r="N1529" t="s">
        <v>187</v>
      </c>
      <c r="O1529" s="3" t="s">
        <v>189</v>
      </c>
      <c r="P1529" s="130">
        <v>1.8471726060817286</v>
      </c>
      <c r="Q1529" s="130" t="s">
        <v>203</v>
      </c>
      <c r="R1529" s="6" t="s">
        <v>183</v>
      </c>
      <c r="S1529" s="2" t="s">
        <v>184</v>
      </c>
      <c r="T1529" s="2" t="s">
        <v>184</v>
      </c>
      <c r="U1529">
        <v>45</v>
      </c>
      <c r="V1529">
        <v>21</v>
      </c>
      <c r="W1529">
        <v>88</v>
      </c>
      <c r="X1529" t="s">
        <v>184</v>
      </c>
      <c r="Y1529" s="2" t="s">
        <v>184</v>
      </c>
      <c r="Z1529" s="2" t="s">
        <v>184</v>
      </c>
      <c r="AA1529" s="2" t="s">
        <v>184</v>
      </c>
      <c r="AB1529">
        <v>69</v>
      </c>
      <c r="AC1529">
        <v>2</v>
      </c>
      <c r="AD1529">
        <v>1</v>
      </c>
      <c r="AE1529" s="2" t="s">
        <v>184</v>
      </c>
      <c r="AF1529" s="2" t="s">
        <v>185</v>
      </c>
      <c r="AG1529" s="2" t="s">
        <v>185</v>
      </c>
      <c r="AH1529" t="s">
        <v>90</v>
      </c>
      <c r="AI1529" s="8" t="s">
        <v>183</v>
      </c>
      <c r="AJ1529" s="1" t="s">
        <v>184</v>
      </c>
    </row>
    <row r="1530" spans="1:36" hidden="1" x14ac:dyDescent="0.3">
      <c r="A1530" s="3" t="s">
        <v>7</v>
      </c>
      <c r="B1530">
        <v>149370</v>
      </c>
      <c r="C1530">
        <v>1529</v>
      </c>
      <c r="D1530" t="s">
        <v>181</v>
      </c>
      <c r="E1530" s="2" t="s">
        <v>183</v>
      </c>
      <c r="F1530" s="2" t="s">
        <v>183</v>
      </c>
      <c r="G1530" s="2" t="s">
        <v>184</v>
      </c>
      <c r="H1530" s="3" t="s">
        <v>183</v>
      </c>
      <c r="I1530" s="2" t="s">
        <v>16</v>
      </c>
      <c r="J1530" s="2" t="s">
        <v>13</v>
      </c>
      <c r="K1530" s="8" t="s">
        <v>183</v>
      </c>
      <c r="L1530" s="2"/>
      <c r="M1530" s="2" t="s">
        <v>60</v>
      </c>
      <c r="N1530" t="s">
        <v>186</v>
      </c>
      <c r="O1530" s="3" t="s">
        <v>188</v>
      </c>
      <c r="P1530" s="130">
        <v>-0.8170411438576014</v>
      </c>
      <c r="Q1530" s="130" t="s">
        <v>201</v>
      </c>
      <c r="R1530" s="6" t="s">
        <v>184</v>
      </c>
      <c r="S1530" s="2" t="s">
        <v>183</v>
      </c>
      <c r="T1530" s="2" t="s">
        <v>183</v>
      </c>
      <c r="U1530">
        <v>32</v>
      </c>
      <c r="V1530">
        <v>26</v>
      </c>
      <c r="W1530">
        <v>0</v>
      </c>
      <c r="X1530" t="s">
        <v>184</v>
      </c>
      <c r="Y1530" s="2" t="s">
        <v>184</v>
      </c>
      <c r="Z1530" s="2" t="s">
        <v>183</v>
      </c>
      <c r="AA1530" s="2" t="s">
        <v>183</v>
      </c>
      <c r="AB1530">
        <v>1</v>
      </c>
      <c r="AC1530">
        <v>0</v>
      </c>
      <c r="AD1530">
        <v>0</v>
      </c>
      <c r="AE1530" s="2" t="s">
        <v>183</v>
      </c>
      <c r="AF1530" s="2" t="s">
        <v>184</v>
      </c>
      <c r="AG1530" s="2" t="s">
        <v>185</v>
      </c>
      <c r="AH1530" t="s">
        <v>92</v>
      </c>
      <c r="AI1530" s="8" t="s">
        <v>183</v>
      </c>
      <c r="AJ1530" s="1" t="s">
        <v>184</v>
      </c>
    </row>
    <row r="1531" spans="1:36" x14ac:dyDescent="0.3">
      <c r="A1531" s="3" t="s">
        <v>7</v>
      </c>
      <c r="B1531">
        <v>149400</v>
      </c>
      <c r="C1531">
        <v>1530</v>
      </c>
      <c r="D1531" t="s">
        <v>181</v>
      </c>
      <c r="E1531" s="2" t="s">
        <v>183</v>
      </c>
      <c r="F1531" s="2" t="s">
        <v>183</v>
      </c>
      <c r="G1531" s="2" t="s">
        <v>184</v>
      </c>
      <c r="H1531" s="3" t="s">
        <v>183</v>
      </c>
      <c r="I1531" s="2" t="s">
        <v>12</v>
      </c>
      <c r="J1531" s="2" t="s">
        <v>15</v>
      </c>
      <c r="K1531" s="8" t="s">
        <v>183</v>
      </c>
      <c r="L1531" s="2" t="s">
        <v>60</v>
      </c>
      <c r="M1531" s="2"/>
      <c r="N1531" t="s">
        <v>187</v>
      </c>
      <c r="O1531" s="3" t="s">
        <v>189</v>
      </c>
      <c r="P1531" s="130">
        <v>-1.1790714812085481</v>
      </c>
      <c r="Q1531" s="130" t="s">
        <v>203</v>
      </c>
      <c r="R1531" s="7" t="s">
        <v>183</v>
      </c>
      <c r="S1531" s="2" t="s">
        <v>184</v>
      </c>
      <c r="T1531" s="2" t="s">
        <v>184</v>
      </c>
      <c r="U1531">
        <v>38</v>
      </c>
      <c r="V1531">
        <v>43</v>
      </c>
      <c r="W1531">
        <v>50</v>
      </c>
      <c r="X1531" t="s">
        <v>183</v>
      </c>
      <c r="Y1531" s="2" t="s">
        <v>184</v>
      </c>
      <c r="Z1531" s="2" t="s">
        <v>184</v>
      </c>
      <c r="AA1531" s="2" t="s">
        <v>184</v>
      </c>
      <c r="AB1531">
        <v>30</v>
      </c>
      <c r="AC1531">
        <v>7</v>
      </c>
      <c r="AD1531">
        <v>4</v>
      </c>
      <c r="AE1531" s="2" t="s">
        <v>184</v>
      </c>
      <c r="AF1531" s="2" t="s">
        <v>184</v>
      </c>
      <c r="AG1531" s="2" t="s">
        <v>183</v>
      </c>
      <c r="AH1531" t="s">
        <v>92</v>
      </c>
      <c r="AI1531" s="8" t="s">
        <v>183</v>
      </c>
      <c r="AJ1531" s="1" t="s">
        <v>184</v>
      </c>
    </row>
    <row r="1532" spans="1:36" x14ac:dyDescent="0.3">
      <c r="A1532" s="3" t="s">
        <v>7</v>
      </c>
      <c r="B1532">
        <v>149482</v>
      </c>
      <c r="C1532">
        <v>1531</v>
      </c>
      <c r="D1532" t="s">
        <v>182</v>
      </c>
      <c r="E1532" s="2" t="s">
        <v>184</v>
      </c>
      <c r="F1532" s="2" t="s">
        <v>184</v>
      </c>
      <c r="G1532" s="2" t="s">
        <v>184</v>
      </c>
      <c r="H1532" s="3" t="s">
        <v>183</v>
      </c>
      <c r="I1532" s="2" t="s">
        <v>16</v>
      </c>
      <c r="J1532" s="2" t="s">
        <v>16</v>
      </c>
      <c r="K1532" s="8" t="s">
        <v>183</v>
      </c>
      <c r="L1532" s="2"/>
      <c r="M1532" s="2" t="s">
        <v>60</v>
      </c>
      <c r="N1532" t="s">
        <v>186</v>
      </c>
      <c r="O1532" s="2" t="s">
        <v>188</v>
      </c>
      <c r="P1532" s="128">
        <v>-0.15565009857839576</v>
      </c>
      <c r="Q1532" s="128" t="s">
        <v>203</v>
      </c>
      <c r="R1532" s="7" t="s">
        <v>185</v>
      </c>
      <c r="S1532" s="2" t="s">
        <v>184</v>
      </c>
      <c r="T1532" s="2" t="s">
        <v>184</v>
      </c>
      <c r="U1532">
        <v>0</v>
      </c>
      <c r="V1532">
        <v>0</v>
      </c>
      <c r="W1532">
        <v>3</v>
      </c>
      <c r="X1532" t="s">
        <v>184</v>
      </c>
      <c r="Y1532" s="2" t="s">
        <v>184</v>
      </c>
      <c r="Z1532" s="2" t="s">
        <v>184</v>
      </c>
      <c r="AA1532" s="2" t="s">
        <v>184</v>
      </c>
      <c r="AB1532">
        <v>2</v>
      </c>
      <c r="AC1532">
        <v>4</v>
      </c>
      <c r="AD1532">
        <v>0</v>
      </c>
      <c r="AE1532" s="2" t="s">
        <v>184</v>
      </c>
      <c r="AF1532" s="2" t="s">
        <v>184</v>
      </c>
      <c r="AG1532" s="2" t="s">
        <v>183</v>
      </c>
      <c r="AH1532" t="s">
        <v>91</v>
      </c>
      <c r="AI1532" t="s">
        <v>183</v>
      </c>
      <c r="AJ1532" s="1" t="s">
        <v>184</v>
      </c>
    </row>
    <row r="1533" spans="1:36" x14ac:dyDescent="0.3">
      <c r="A1533" s="3" t="s">
        <v>7</v>
      </c>
      <c r="B1533">
        <v>149539</v>
      </c>
      <c r="C1533">
        <v>1532</v>
      </c>
      <c r="D1533" t="s">
        <v>182</v>
      </c>
      <c r="E1533" s="2" t="s">
        <v>184</v>
      </c>
      <c r="F1533" s="2" t="s">
        <v>184</v>
      </c>
      <c r="G1533" s="2" t="s">
        <v>184</v>
      </c>
      <c r="H1533" s="3" t="s">
        <v>183</v>
      </c>
      <c r="I1533" s="2" t="s">
        <v>14</v>
      </c>
      <c r="J1533" s="2" t="s">
        <v>16</v>
      </c>
      <c r="K1533" s="8" t="s">
        <v>183</v>
      </c>
      <c r="L1533" s="2" t="s">
        <v>60</v>
      </c>
      <c r="M1533" s="2" t="s">
        <v>162</v>
      </c>
      <c r="N1533" t="s">
        <v>186</v>
      </c>
      <c r="O1533" s="2" t="s">
        <v>188</v>
      </c>
      <c r="P1533" s="128">
        <v>-2.8624691803475852</v>
      </c>
      <c r="Q1533" s="128" t="s">
        <v>203</v>
      </c>
      <c r="R1533" s="6" t="s">
        <v>185</v>
      </c>
      <c r="S1533" s="2" t="s">
        <v>184</v>
      </c>
      <c r="T1533" s="2" t="s">
        <v>184</v>
      </c>
      <c r="U1533">
        <v>0</v>
      </c>
      <c r="V1533">
        <v>0</v>
      </c>
      <c r="W1533">
        <v>0</v>
      </c>
      <c r="X1533" t="s">
        <v>183</v>
      </c>
      <c r="Y1533" s="2" t="s">
        <v>184</v>
      </c>
      <c r="Z1533" s="2" t="s">
        <v>184</v>
      </c>
      <c r="AA1533" s="2" t="s">
        <v>184</v>
      </c>
      <c r="AB1533">
        <v>0</v>
      </c>
      <c r="AC1533">
        <v>0</v>
      </c>
      <c r="AD1533">
        <v>0</v>
      </c>
      <c r="AE1533" s="2" t="s">
        <v>184</v>
      </c>
      <c r="AF1533" s="2" t="s">
        <v>185</v>
      </c>
      <c r="AG1533" s="2" t="s">
        <v>184</v>
      </c>
      <c r="AH1533" t="s">
        <v>91</v>
      </c>
      <c r="AI1533" t="s">
        <v>183</v>
      </c>
      <c r="AJ1533" s="1" t="s">
        <v>184</v>
      </c>
    </row>
    <row r="1534" spans="1:36" x14ac:dyDescent="0.3">
      <c r="A1534" s="3" t="s">
        <v>7</v>
      </c>
      <c r="B1534">
        <v>149589</v>
      </c>
      <c r="C1534">
        <v>1533</v>
      </c>
      <c r="D1534" t="s">
        <v>182</v>
      </c>
      <c r="E1534" s="2" t="s">
        <v>184</v>
      </c>
      <c r="F1534" s="2" t="s">
        <v>184</v>
      </c>
      <c r="G1534" s="2" t="s">
        <v>184</v>
      </c>
      <c r="H1534" s="3" t="s">
        <v>183</v>
      </c>
      <c r="I1534" s="2" t="s">
        <v>14</v>
      </c>
      <c r="J1534" s="2" t="s">
        <v>16</v>
      </c>
      <c r="K1534" s="8" t="s">
        <v>183</v>
      </c>
      <c r="L1534" s="2" t="s">
        <v>60</v>
      </c>
      <c r="M1534" s="2"/>
      <c r="N1534" t="s">
        <v>186</v>
      </c>
      <c r="O1534" s="3" t="s">
        <v>188</v>
      </c>
      <c r="P1534" s="130">
        <v>-1.5680684248039913</v>
      </c>
      <c r="Q1534" s="130" t="s">
        <v>203</v>
      </c>
      <c r="R1534" s="6" t="s">
        <v>185</v>
      </c>
      <c r="S1534" s="2" t="s">
        <v>184</v>
      </c>
      <c r="T1534" s="2" t="s">
        <v>184</v>
      </c>
      <c r="U1534">
        <v>47</v>
      </c>
      <c r="V1534">
        <v>21</v>
      </c>
      <c r="W1534">
        <v>29</v>
      </c>
      <c r="X1534" t="s">
        <v>184</v>
      </c>
      <c r="Y1534" s="2" t="s">
        <v>184</v>
      </c>
      <c r="Z1534" s="2" t="s">
        <v>184</v>
      </c>
      <c r="AA1534" s="2" t="s">
        <v>184</v>
      </c>
      <c r="AB1534">
        <v>7</v>
      </c>
      <c r="AC1534">
        <v>0</v>
      </c>
      <c r="AD1534">
        <v>0</v>
      </c>
      <c r="AE1534" s="2" t="s">
        <v>184</v>
      </c>
      <c r="AF1534" s="2" t="s">
        <v>185</v>
      </c>
      <c r="AG1534" s="2" t="s">
        <v>184</v>
      </c>
      <c r="AH1534" t="s">
        <v>91</v>
      </c>
      <c r="AI1534" s="8" t="s">
        <v>183</v>
      </c>
      <c r="AJ1534" s="1" t="s">
        <v>184</v>
      </c>
    </row>
    <row r="1535" spans="1:36" x14ac:dyDescent="0.3">
      <c r="A1535" s="3" t="s">
        <v>7</v>
      </c>
      <c r="B1535">
        <v>149636</v>
      </c>
      <c r="C1535">
        <v>1534</v>
      </c>
      <c r="D1535" t="s">
        <v>181</v>
      </c>
      <c r="E1535" s="2" t="s">
        <v>183</v>
      </c>
      <c r="F1535" s="2" t="s">
        <v>184</v>
      </c>
      <c r="G1535" s="2" t="s">
        <v>183</v>
      </c>
      <c r="H1535" s="2" t="s">
        <v>183</v>
      </c>
      <c r="I1535" s="2" t="s">
        <v>17</v>
      </c>
      <c r="J1535" s="2" t="s">
        <v>15</v>
      </c>
      <c r="K1535" s="8" t="s">
        <v>183</v>
      </c>
      <c r="L1535" s="2" t="s">
        <v>60</v>
      </c>
      <c r="M1535" s="2"/>
      <c r="N1535" t="s">
        <v>187</v>
      </c>
      <c r="O1535" s="3" t="s">
        <v>189</v>
      </c>
      <c r="P1535" s="130">
        <v>-1.1797164874892969</v>
      </c>
      <c r="Q1535" s="130" t="s">
        <v>203</v>
      </c>
      <c r="R1535" s="6" t="s">
        <v>183</v>
      </c>
      <c r="S1535" s="2" t="s">
        <v>184</v>
      </c>
      <c r="T1535" s="2" t="s">
        <v>184</v>
      </c>
      <c r="U1535">
        <v>0</v>
      </c>
      <c r="V1535">
        <v>0</v>
      </c>
      <c r="W1535">
        <v>0</v>
      </c>
      <c r="X1535" t="s">
        <v>184</v>
      </c>
      <c r="Y1535" s="2" t="s">
        <v>183</v>
      </c>
      <c r="Z1535" s="2" t="s">
        <v>183</v>
      </c>
      <c r="AA1535" s="2" t="s">
        <v>184</v>
      </c>
      <c r="AB1535">
        <v>0</v>
      </c>
      <c r="AC1535">
        <v>0</v>
      </c>
      <c r="AD1535">
        <v>0</v>
      </c>
      <c r="AE1535" s="2" t="s">
        <v>184</v>
      </c>
      <c r="AF1535" s="2" t="s">
        <v>184</v>
      </c>
      <c r="AG1535" s="2" t="s">
        <v>184</v>
      </c>
      <c r="AH1535" t="s">
        <v>92</v>
      </c>
      <c r="AI1535" t="s">
        <v>183</v>
      </c>
      <c r="AJ1535" s="1" t="s">
        <v>184</v>
      </c>
    </row>
    <row r="1536" spans="1:36" x14ac:dyDescent="0.3">
      <c r="A1536" s="3" t="s">
        <v>7</v>
      </c>
      <c r="B1536">
        <v>149653</v>
      </c>
      <c r="C1536">
        <v>1535</v>
      </c>
      <c r="D1536" t="s">
        <v>182</v>
      </c>
      <c r="E1536" s="2" t="s">
        <v>183</v>
      </c>
      <c r="F1536" s="2" t="s">
        <v>183</v>
      </c>
      <c r="G1536" s="2" t="s">
        <v>184</v>
      </c>
      <c r="H1536" s="3" t="s">
        <v>183</v>
      </c>
      <c r="I1536" s="2" t="s">
        <v>16</v>
      </c>
      <c r="J1536" s="2" t="s">
        <v>15</v>
      </c>
      <c r="K1536" s="8" t="s">
        <v>183</v>
      </c>
      <c r="L1536" s="2" t="s">
        <v>60</v>
      </c>
      <c r="M1536" s="2"/>
      <c r="N1536" t="s">
        <v>186</v>
      </c>
      <c r="O1536" s="3" t="s">
        <v>189</v>
      </c>
      <c r="P1536" s="130">
        <v>-0.28783517648841084</v>
      </c>
      <c r="Q1536" s="130" t="s">
        <v>203</v>
      </c>
      <c r="R1536" s="7" t="s">
        <v>185</v>
      </c>
      <c r="S1536" s="2" t="s">
        <v>184</v>
      </c>
      <c r="T1536" s="2" t="s">
        <v>184</v>
      </c>
      <c r="U1536">
        <v>38</v>
      </c>
      <c r="V1536">
        <v>53</v>
      </c>
      <c r="W1536">
        <v>53</v>
      </c>
      <c r="X1536" t="s">
        <v>184</v>
      </c>
      <c r="Y1536" s="2" t="s">
        <v>184</v>
      </c>
      <c r="Z1536" s="2" t="s">
        <v>184</v>
      </c>
      <c r="AA1536" s="2" t="s">
        <v>184</v>
      </c>
      <c r="AB1536">
        <v>25</v>
      </c>
      <c r="AC1536">
        <v>7</v>
      </c>
      <c r="AD1536">
        <v>0</v>
      </c>
      <c r="AE1536" s="2" t="s">
        <v>184</v>
      </c>
      <c r="AF1536" s="2" t="s">
        <v>184</v>
      </c>
      <c r="AG1536" s="2" t="s">
        <v>185</v>
      </c>
      <c r="AH1536" t="s">
        <v>91</v>
      </c>
      <c r="AI1536" s="8" t="s">
        <v>183</v>
      </c>
      <c r="AJ1536" s="1" t="s">
        <v>184</v>
      </c>
    </row>
    <row r="1537" spans="1:36" x14ac:dyDescent="0.3">
      <c r="A1537" s="2" t="s">
        <v>8</v>
      </c>
      <c r="B1537">
        <v>149654</v>
      </c>
      <c r="C1537">
        <v>1536</v>
      </c>
      <c r="D1537" t="s">
        <v>181</v>
      </c>
      <c r="E1537" s="2" t="s">
        <v>183</v>
      </c>
      <c r="F1537" s="2" t="s">
        <v>184</v>
      </c>
      <c r="G1537" s="2" t="s">
        <v>184</v>
      </c>
      <c r="H1537" s="3" t="s">
        <v>183</v>
      </c>
      <c r="I1537" s="2" t="s">
        <v>13</v>
      </c>
      <c r="J1537" s="2" t="s">
        <v>15</v>
      </c>
      <c r="K1537" s="8" t="s">
        <v>183</v>
      </c>
      <c r="L1537" s="2"/>
      <c r="M1537" s="2" t="s">
        <v>60</v>
      </c>
      <c r="N1537" t="s">
        <v>187</v>
      </c>
      <c r="O1537" s="2" t="s">
        <v>189</v>
      </c>
      <c r="P1537" s="128">
        <v>-1.2669765746057788</v>
      </c>
      <c r="Q1537" s="128" t="s">
        <v>203</v>
      </c>
      <c r="R1537" s="7" t="s">
        <v>183</v>
      </c>
      <c r="S1537" s="2" t="s">
        <v>183</v>
      </c>
      <c r="T1537" s="2" t="s">
        <v>184</v>
      </c>
      <c r="U1537">
        <v>28</v>
      </c>
      <c r="V1537">
        <v>21</v>
      </c>
      <c r="W1537">
        <v>10</v>
      </c>
      <c r="X1537" t="s">
        <v>183</v>
      </c>
      <c r="Y1537" s="2" t="s">
        <v>183</v>
      </c>
      <c r="Z1537" s="2" t="s">
        <v>183</v>
      </c>
      <c r="AA1537" s="2" t="s">
        <v>184</v>
      </c>
      <c r="AB1537">
        <v>8</v>
      </c>
      <c r="AC1537">
        <v>3</v>
      </c>
      <c r="AD1537">
        <v>0</v>
      </c>
      <c r="AE1537" s="2" t="s">
        <v>184</v>
      </c>
      <c r="AF1537" s="2" t="s">
        <v>183</v>
      </c>
      <c r="AG1537" s="2" t="s">
        <v>184</v>
      </c>
      <c r="AH1537" t="s">
        <v>90</v>
      </c>
      <c r="AI1537" s="8" t="s">
        <v>183</v>
      </c>
      <c r="AJ1537" s="1" t="s">
        <v>184</v>
      </c>
    </row>
    <row r="1538" spans="1:36" x14ac:dyDescent="0.3">
      <c r="A1538" s="3" t="s">
        <v>7</v>
      </c>
      <c r="B1538">
        <v>149671</v>
      </c>
      <c r="C1538">
        <v>1537</v>
      </c>
      <c r="D1538" t="s">
        <v>181</v>
      </c>
      <c r="E1538" s="2" t="s">
        <v>183</v>
      </c>
      <c r="F1538" s="2" t="s">
        <v>184</v>
      </c>
      <c r="G1538" s="2" t="s">
        <v>184</v>
      </c>
      <c r="H1538" s="3" t="s">
        <v>183</v>
      </c>
      <c r="I1538" s="2" t="s">
        <v>16</v>
      </c>
      <c r="J1538" s="2" t="s">
        <v>12</v>
      </c>
      <c r="K1538" s="8" t="s">
        <v>183</v>
      </c>
      <c r="L1538" s="2" t="s">
        <v>60</v>
      </c>
      <c r="M1538" s="2"/>
      <c r="N1538" t="s">
        <v>186</v>
      </c>
      <c r="O1538" s="3" t="s">
        <v>189</v>
      </c>
      <c r="P1538" s="130">
        <v>-1.9377051805588918</v>
      </c>
      <c r="Q1538" s="130" t="s">
        <v>203</v>
      </c>
      <c r="R1538" s="7" t="s">
        <v>183</v>
      </c>
      <c r="S1538" s="2" t="s">
        <v>184</v>
      </c>
      <c r="T1538" s="2" t="s">
        <v>184</v>
      </c>
      <c r="U1538">
        <v>0</v>
      </c>
      <c r="V1538">
        <v>0</v>
      </c>
      <c r="W1538">
        <v>13</v>
      </c>
      <c r="X1538" t="s">
        <v>183</v>
      </c>
      <c r="Y1538" s="2" t="s">
        <v>184</v>
      </c>
      <c r="Z1538" s="2" t="s">
        <v>184</v>
      </c>
      <c r="AA1538" s="2" t="s">
        <v>184</v>
      </c>
      <c r="AB1538">
        <v>3</v>
      </c>
      <c r="AC1538">
        <v>4</v>
      </c>
      <c r="AD1538">
        <v>3</v>
      </c>
      <c r="AE1538" s="2" t="s">
        <v>183</v>
      </c>
      <c r="AF1538" s="2" t="s">
        <v>184</v>
      </c>
      <c r="AG1538" s="2" t="s">
        <v>185</v>
      </c>
      <c r="AH1538" t="s">
        <v>92</v>
      </c>
      <c r="AI1538" t="s">
        <v>183</v>
      </c>
      <c r="AJ1538" s="1" t="s">
        <v>184</v>
      </c>
    </row>
    <row r="1539" spans="1:36" x14ac:dyDescent="0.3">
      <c r="A1539" s="3" t="s">
        <v>7</v>
      </c>
      <c r="B1539">
        <v>149707</v>
      </c>
      <c r="C1539">
        <v>1538</v>
      </c>
      <c r="D1539" t="s">
        <v>181</v>
      </c>
      <c r="E1539" s="2" t="s">
        <v>183</v>
      </c>
      <c r="F1539" s="2" t="s">
        <v>184</v>
      </c>
      <c r="G1539" s="2" t="s">
        <v>184</v>
      </c>
      <c r="H1539" s="3" t="s">
        <v>183</v>
      </c>
      <c r="I1539" s="2" t="s">
        <v>15</v>
      </c>
      <c r="J1539" s="2" t="s">
        <v>16</v>
      </c>
      <c r="K1539" s="8" t="s">
        <v>183</v>
      </c>
      <c r="L1539" s="2"/>
      <c r="M1539" s="2" t="s">
        <v>60</v>
      </c>
      <c r="N1539" t="s">
        <v>186</v>
      </c>
      <c r="O1539" s="3" t="s">
        <v>188</v>
      </c>
      <c r="P1539" s="130">
        <v>0.9500670848895818</v>
      </c>
      <c r="Q1539" s="130" t="s">
        <v>203</v>
      </c>
      <c r="R1539" s="6" t="s">
        <v>183</v>
      </c>
      <c r="S1539" s="2" t="s">
        <v>183</v>
      </c>
      <c r="T1539" s="2" t="s">
        <v>184</v>
      </c>
      <c r="U1539">
        <v>10</v>
      </c>
      <c r="V1539">
        <v>6</v>
      </c>
      <c r="W1539">
        <v>0</v>
      </c>
      <c r="X1539" t="s">
        <v>184</v>
      </c>
      <c r="Y1539" s="2" t="s">
        <v>184</v>
      </c>
      <c r="Z1539" s="2" t="s">
        <v>184</v>
      </c>
      <c r="AA1539" s="2" t="s">
        <v>184</v>
      </c>
      <c r="AB1539">
        <v>1</v>
      </c>
      <c r="AC1539">
        <v>0</v>
      </c>
      <c r="AD1539">
        <v>0</v>
      </c>
      <c r="AE1539" s="2" t="s">
        <v>183</v>
      </c>
      <c r="AF1539" s="2" t="s">
        <v>183</v>
      </c>
      <c r="AG1539" s="2" t="s">
        <v>184</v>
      </c>
      <c r="AH1539" t="s">
        <v>92</v>
      </c>
      <c r="AI1539" s="8" t="s">
        <v>183</v>
      </c>
      <c r="AJ1539" s="1" t="s">
        <v>184</v>
      </c>
    </row>
    <row r="1540" spans="1:36" x14ac:dyDescent="0.3">
      <c r="A1540" s="3" t="s">
        <v>7</v>
      </c>
      <c r="B1540">
        <v>149732</v>
      </c>
      <c r="C1540">
        <v>1539</v>
      </c>
      <c r="D1540" t="s">
        <v>181</v>
      </c>
      <c r="E1540" s="2" t="s">
        <v>183</v>
      </c>
      <c r="F1540" s="2" t="s">
        <v>184</v>
      </c>
      <c r="G1540" s="2" t="s">
        <v>184</v>
      </c>
      <c r="H1540" s="3" t="s">
        <v>183</v>
      </c>
      <c r="I1540" s="2" t="s">
        <v>15</v>
      </c>
      <c r="J1540" s="2" t="s">
        <v>14</v>
      </c>
      <c r="K1540" s="8" t="s">
        <v>183</v>
      </c>
      <c r="L1540" s="2" t="s">
        <v>60</v>
      </c>
      <c r="M1540" s="2"/>
      <c r="N1540" t="s">
        <v>186</v>
      </c>
      <c r="O1540" s="3" t="s">
        <v>188</v>
      </c>
      <c r="P1540" s="130">
        <v>0.76086956521739135</v>
      </c>
      <c r="Q1540" s="130" t="s">
        <v>203</v>
      </c>
      <c r="R1540" s="7" t="s">
        <v>184</v>
      </c>
      <c r="S1540" s="2" t="s">
        <v>183</v>
      </c>
      <c r="T1540" s="2" t="s">
        <v>183</v>
      </c>
      <c r="U1540">
        <v>46</v>
      </c>
      <c r="V1540">
        <v>3</v>
      </c>
      <c r="W1540">
        <v>1</v>
      </c>
      <c r="X1540" t="s">
        <v>184</v>
      </c>
      <c r="Y1540" s="2" t="s">
        <v>184</v>
      </c>
      <c r="Z1540" s="2" t="s">
        <v>184</v>
      </c>
      <c r="AA1540" s="2" t="s">
        <v>184</v>
      </c>
      <c r="AB1540">
        <v>8</v>
      </c>
      <c r="AC1540">
        <v>1</v>
      </c>
      <c r="AD1540">
        <v>0</v>
      </c>
      <c r="AE1540" s="2" t="s">
        <v>183</v>
      </c>
      <c r="AF1540" s="2" t="s">
        <v>183</v>
      </c>
      <c r="AG1540" s="2" t="s">
        <v>184</v>
      </c>
      <c r="AH1540" t="s">
        <v>92</v>
      </c>
      <c r="AI1540" s="8" t="s">
        <v>183</v>
      </c>
      <c r="AJ1540" s="1" t="s">
        <v>184</v>
      </c>
    </row>
    <row r="1541" spans="1:36" hidden="1" x14ac:dyDescent="0.3">
      <c r="A1541" s="2" t="s">
        <v>8</v>
      </c>
      <c r="B1541">
        <v>149745</v>
      </c>
      <c r="C1541">
        <v>1540</v>
      </c>
      <c r="D1541" t="s">
        <v>182</v>
      </c>
      <c r="E1541" s="2" t="s">
        <v>184</v>
      </c>
      <c r="F1541" s="2" t="s">
        <v>184</v>
      </c>
      <c r="G1541" s="2" t="s">
        <v>184</v>
      </c>
      <c r="H1541" s="3" t="s">
        <v>183</v>
      </c>
      <c r="I1541" s="2" t="s">
        <v>15</v>
      </c>
      <c r="J1541" s="2" t="s">
        <v>15</v>
      </c>
      <c r="K1541" s="8" t="s">
        <v>183</v>
      </c>
      <c r="L1541" s="2"/>
      <c r="M1541" s="2" t="s">
        <v>60</v>
      </c>
      <c r="N1541" t="s">
        <v>186</v>
      </c>
      <c r="O1541" s="2" t="s">
        <v>188</v>
      </c>
      <c r="P1541" s="128">
        <v>-1.0569791712928009</v>
      </c>
      <c r="Q1541" s="128" t="s">
        <v>201</v>
      </c>
      <c r="R1541" s="6" t="s">
        <v>185</v>
      </c>
      <c r="S1541" s="2" t="s">
        <v>184</v>
      </c>
      <c r="T1541" s="2" t="s">
        <v>184</v>
      </c>
      <c r="U1541">
        <v>14</v>
      </c>
      <c r="V1541">
        <v>0</v>
      </c>
      <c r="W1541">
        <v>0</v>
      </c>
      <c r="X1541" t="s">
        <v>184</v>
      </c>
      <c r="Y1541" s="2" t="s">
        <v>184</v>
      </c>
      <c r="Z1541" s="2" t="s">
        <v>183</v>
      </c>
      <c r="AA1541" s="2" t="s">
        <v>184</v>
      </c>
      <c r="AB1541">
        <v>1</v>
      </c>
      <c r="AC1541">
        <v>1</v>
      </c>
      <c r="AD1541">
        <v>0</v>
      </c>
      <c r="AE1541" s="2" t="s">
        <v>184</v>
      </c>
      <c r="AF1541" s="2" t="s">
        <v>184</v>
      </c>
      <c r="AG1541" s="2" t="s">
        <v>184</v>
      </c>
      <c r="AH1541" t="s">
        <v>92</v>
      </c>
      <c r="AI1541" s="8" t="s">
        <v>183</v>
      </c>
      <c r="AJ1541" s="1" t="s">
        <v>184</v>
      </c>
    </row>
    <row r="1542" spans="1:36" x14ac:dyDescent="0.3">
      <c r="A1542" s="3" t="s">
        <v>7</v>
      </c>
      <c r="B1542">
        <v>149758</v>
      </c>
      <c r="C1542">
        <v>1541</v>
      </c>
      <c r="D1542" t="s">
        <v>182</v>
      </c>
      <c r="E1542" s="2" t="s">
        <v>184</v>
      </c>
      <c r="F1542" s="2" t="s">
        <v>184</v>
      </c>
      <c r="G1542" s="2" t="s">
        <v>184</v>
      </c>
      <c r="H1542" s="3" t="s">
        <v>183</v>
      </c>
      <c r="I1542" s="2" t="s">
        <v>17</v>
      </c>
      <c r="J1542" s="2" t="s">
        <v>12</v>
      </c>
      <c r="K1542" s="8" t="s">
        <v>183</v>
      </c>
      <c r="L1542" s="2" t="s">
        <v>60</v>
      </c>
      <c r="M1542" s="2"/>
      <c r="N1542" t="s">
        <v>186</v>
      </c>
      <c r="O1542" s="3" t="s">
        <v>189</v>
      </c>
      <c r="P1542" s="130">
        <v>0.26350461133069825</v>
      </c>
      <c r="Q1542" s="130" t="s">
        <v>203</v>
      </c>
      <c r="R1542" s="7" t="s">
        <v>184</v>
      </c>
      <c r="S1542" s="2" t="s">
        <v>184</v>
      </c>
      <c r="T1542" s="2" t="s">
        <v>184</v>
      </c>
      <c r="U1542">
        <v>49</v>
      </c>
      <c r="V1542">
        <v>20</v>
      </c>
      <c r="W1542">
        <v>46</v>
      </c>
      <c r="X1542" t="s">
        <v>184</v>
      </c>
      <c r="Y1542" s="2" t="s">
        <v>184</v>
      </c>
      <c r="Z1542" s="2" t="s">
        <v>183</v>
      </c>
      <c r="AA1542" s="2" t="s">
        <v>184</v>
      </c>
      <c r="AB1542">
        <v>7</v>
      </c>
      <c r="AC1542">
        <v>0</v>
      </c>
      <c r="AD1542">
        <v>0</v>
      </c>
      <c r="AE1542" s="2" t="s">
        <v>184</v>
      </c>
      <c r="AF1542" s="2" t="s">
        <v>185</v>
      </c>
      <c r="AG1542" s="2" t="s">
        <v>183</v>
      </c>
      <c r="AH1542" t="s">
        <v>92</v>
      </c>
      <c r="AI1542" s="8" t="s">
        <v>183</v>
      </c>
      <c r="AJ1542" s="1" t="s">
        <v>184</v>
      </c>
    </row>
    <row r="1543" spans="1:36" x14ac:dyDescent="0.3">
      <c r="A1543" s="3" t="s">
        <v>7</v>
      </c>
      <c r="B1543">
        <v>149767</v>
      </c>
      <c r="C1543">
        <v>1542</v>
      </c>
      <c r="D1543" t="s">
        <v>182</v>
      </c>
      <c r="E1543" s="2" t="s">
        <v>184</v>
      </c>
      <c r="F1543" s="2" t="s">
        <v>184</v>
      </c>
      <c r="G1543" s="2" t="s">
        <v>184</v>
      </c>
      <c r="H1543" s="3" t="s">
        <v>183</v>
      </c>
      <c r="I1543" s="2" t="s">
        <v>14</v>
      </c>
      <c r="J1543" s="2" t="s">
        <v>13</v>
      </c>
      <c r="K1543" s="8" t="s">
        <v>183</v>
      </c>
      <c r="L1543" s="2" t="s">
        <v>61</v>
      </c>
      <c r="M1543" s="2"/>
      <c r="N1543" t="s">
        <v>186</v>
      </c>
      <c r="O1543" s="3" t="s">
        <v>188</v>
      </c>
      <c r="P1543" s="130">
        <v>0.37291295872531566</v>
      </c>
      <c r="Q1543" s="130" t="s">
        <v>203</v>
      </c>
      <c r="R1543" s="6" t="s">
        <v>185</v>
      </c>
      <c r="S1543" s="2" t="s">
        <v>184</v>
      </c>
      <c r="T1543" s="2" t="s">
        <v>184</v>
      </c>
      <c r="U1543">
        <v>1</v>
      </c>
      <c r="V1543">
        <v>0</v>
      </c>
      <c r="W1543">
        <v>0</v>
      </c>
      <c r="X1543" t="s">
        <v>184</v>
      </c>
      <c r="Y1543" s="2" t="s">
        <v>184</v>
      </c>
      <c r="Z1543" s="2" t="s">
        <v>184</v>
      </c>
      <c r="AA1543" s="2" t="s">
        <v>184</v>
      </c>
      <c r="AB1543">
        <v>0</v>
      </c>
      <c r="AC1543">
        <v>0</v>
      </c>
      <c r="AD1543">
        <v>0</v>
      </c>
      <c r="AE1543" s="2" t="s">
        <v>184</v>
      </c>
      <c r="AF1543" s="2" t="s">
        <v>184</v>
      </c>
      <c r="AG1543" s="2" t="s">
        <v>183</v>
      </c>
      <c r="AH1543" t="s">
        <v>92</v>
      </c>
      <c r="AI1543" t="s">
        <v>183</v>
      </c>
      <c r="AJ1543" s="1" t="s">
        <v>184</v>
      </c>
    </row>
    <row r="1544" spans="1:36" x14ac:dyDescent="0.3">
      <c r="A1544" s="2" t="s">
        <v>8</v>
      </c>
      <c r="B1544">
        <v>149783</v>
      </c>
      <c r="C1544">
        <v>1543</v>
      </c>
      <c r="D1544" t="s">
        <v>181</v>
      </c>
      <c r="E1544" s="2" t="s">
        <v>183</v>
      </c>
      <c r="F1544" s="2" t="s">
        <v>183</v>
      </c>
      <c r="G1544" s="2" t="s">
        <v>184</v>
      </c>
      <c r="H1544" s="3" t="s">
        <v>184</v>
      </c>
      <c r="I1544" s="3" t="s">
        <v>12</v>
      </c>
      <c r="J1544" s="2" t="s">
        <v>12</v>
      </c>
      <c r="K1544" s="8" t="s">
        <v>183</v>
      </c>
      <c r="L1544" s="2"/>
      <c r="M1544" s="2" t="s">
        <v>61</v>
      </c>
      <c r="N1544" t="s">
        <v>187</v>
      </c>
      <c r="O1544" s="3" t="s">
        <v>188</v>
      </c>
      <c r="P1544" s="130">
        <v>-1.2861736334405145</v>
      </c>
      <c r="Q1544" s="130" t="s">
        <v>203</v>
      </c>
      <c r="R1544" s="6" t="s">
        <v>185</v>
      </c>
      <c r="S1544" s="2" t="s">
        <v>184</v>
      </c>
      <c r="T1544" s="2" t="s">
        <v>184</v>
      </c>
      <c r="U1544">
        <v>12</v>
      </c>
      <c r="V1544">
        <v>36</v>
      </c>
      <c r="W1544">
        <v>0</v>
      </c>
      <c r="X1544" t="s">
        <v>184</v>
      </c>
      <c r="Y1544" s="2" t="s">
        <v>184</v>
      </c>
      <c r="Z1544" s="2" t="s">
        <v>184</v>
      </c>
      <c r="AA1544" s="2" t="s">
        <v>184</v>
      </c>
      <c r="AB1544">
        <v>0</v>
      </c>
      <c r="AC1544">
        <v>0</v>
      </c>
      <c r="AD1544">
        <v>0</v>
      </c>
      <c r="AE1544" s="2" t="s">
        <v>184</v>
      </c>
      <c r="AF1544" s="2" t="s">
        <v>184</v>
      </c>
      <c r="AG1544" s="2" t="s">
        <v>184</v>
      </c>
      <c r="AH1544" t="s">
        <v>92</v>
      </c>
      <c r="AI1544" s="8" t="s">
        <v>183</v>
      </c>
      <c r="AJ1544" s="1" t="s">
        <v>184</v>
      </c>
    </row>
    <row r="1545" spans="1:36" x14ac:dyDescent="0.3">
      <c r="A1545" s="3" t="s">
        <v>7</v>
      </c>
      <c r="B1545">
        <v>149809</v>
      </c>
      <c r="C1545">
        <v>1544</v>
      </c>
      <c r="D1545" t="s">
        <v>181</v>
      </c>
      <c r="E1545" s="2" t="s">
        <v>184</v>
      </c>
      <c r="F1545" s="2" t="s">
        <v>184</v>
      </c>
      <c r="G1545" s="2" t="s">
        <v>184</v>
      </c>
      <c r="H1545" s="3" t="s">
        <v>183</v>
      </c>
      <c r="I1545" s="2" t="s">
        <v>16</v>
      </c>
      <c r="J1545" s="2" t="s">
        <v>13</v>
      </c>
      <c r="K1545" s="8" t="s">
        <v>183</v>
      </c>
      <c r="L1545" s="2" t="s">
        <v>60</v>
      </c>
      <c r="M1545" s="2"/>
      <c r="N1545" t="s">
        <v>187</v>
      </c>
      <c r="O1545" s="2" t="s">
        <v>189</v>
      </c>
      <c r="P1545" s="128">
        <v>1.0364004044489383</v>
      </c>
      <c r="Q1545" s="128" t="s">
        <v>203</v>
      </c>
      <c r="R1545" s="7" t="s">
        <v>183</v>
      </c>
      <c r="S1545" s="2" t="s">
        <v>184</v>
      </c>
      <c r="T1545" s="2" t="s">
        <v>184</v>
      </c>
      <c r="U1545">
        <v>29</v>
      </c>
      <c r="V1545">
        <v>44</v>
      </c>
      <c r="W1545">
        <v>42</v>
      </c>
      <c r="X1545" t="s">
        <v>184</v>
      </c>
      <c r="Y1545" s="2" t="s">
        <v>184</v>
      </c>
      <c r="Z1545" s="2" t="s">
        <v>183</v>
      </c>
      <c r="AA1545" s="2" t="s">
        <v>184</v>
      </c>
      <c r="AB1545">
        <v>9</v>
      </c>
      <c r="AC1545">
        <v>2</v>
      </c>
      <c r="AD1545">
        <v>0</v>
      </c>
      <c r="AE1545" s="2" t="s">
        <v>184</v>
      </c>
      <c r="AF1545" s="2" t="s">
        <v>185</v>
      </c>
      <c r="AG1545" s="2" t="s">
        <v>185</v>
      </c>
      <c r="AH1545" t="s">
        <v>89</v>
      </c>
      <c r="AI1545" s="8" t="s">
        <v>184</v>
      </c>
      <c r="AJ1545" s="1" t="s">
        <v>184</v>
      </c>
    </row>
    <row r="1546" spans="1:36" x14ac:dyDescent="0.3">
      <c r="A1546" s="3" t="s">
        <v>7</v>
      </c>
      <c r="B1546">
        <v>149862</v>
      </c>
      <c r="C1546">
        <v>1545</v>
      </c>
      <c r="D1546" t="s">
        <v>182</v>
      </c>
      <c r="E1546" s="2" t="s">
        <v>183</v>
      </c>
      <c r="F1546" s="2" t="s">
        <v>184</v>
      </c>
      <c r="G1546" s="2" t="s">
        <v>184</v>
      </c>
      <c r="H1546" s="2" t="s">
        <v>183</v>
      </c>
      <c r="I1546" s="2" t="s">
        <v>16</v>
      </c>
      <c r="J1546" s="2" t="s">
        <v>17</v>
      </c>
      <c r="K1546" s="8" t="s">
        <v>183</v>
      </c>
      <c r="L1546" s="2" t="s">
        <v>61</v>
      </c>
      <c r="M1546" s="2"/>
      <c r="N1546" t="s">
        <v>186</v>
      </c>
      <c r="O1546" s="3" t="s">
        <v>188</v>
      </c>
      <c r="P1546" s="130">
        <v>-0.93343158929010073</v>
      </c>
      <c r="Q1546" s="130" t="s">
        <v>203</v>
      </c>
      <c r="R1546" s="6" t="s">
        <v>185</v>
      </c>
      <c r="S1546" s="2" t="s">
        <v>183</v>
      </c>
      <c r="T1546" s="2" t="s">
        <v>183</v>
      </c>
      <c r="U1546">
        <v>61</v>
      </c>
      <c r="V1546">
        <v>24</v>
      </c>
      <c r="W1546">
        <v>26</v>
      </c>
      <c r="X1546" t="s">
        <v>184</v>
      </c>
      <c r="Y1546" s="2" t="s">
        <v>184</v>
      </c>
      <c r="Z1546" s="2" t="s">
        <v>183</v>
      </c>
      <c r="AA1546" s="2" t="s">
        <v>184</v>
      </c>
      <c r="AB1546">
        <v>12</v>
      </c>
      <c r="AC1546">
        <v>3</v>
      </c>
      <c r="AD1546">
        <v>0</v>
      </c>
      <c r="AE1546" s="2" t="s">
        <v>183</v>
      </c>
      <c r="AF1546" s="2" t="s">
        <v>184</v>
      </c>
      <c r="AG1546" s="2" t="s">
        <v>184</v>
      </c>
      <c r="AH1546" t="s">
        <v>92</v>
      </c>
      <c r="AI1546" s="8" t="s">
        <v>183</v>
      </c>
      <c r="AJ1546" s="1" t="s">
        <v>184</v>
      </c>
    </row>
    <row r="1547" spans="1:36" hidden="1" x14ac:dyDescent="0.3">
      <c r="A1547" s="3" t="s">
        <v>7</v>
      </c>
      <c r="B1547">
        <v>149863</v>
      </c>
      <c r="C1547">
        <v>1546</v>
      </c>
      <c r="D1547" t="s">
        <v>182</v>
      </c>
      <c r="E1547" s="2" t="s">
        <v>184</v>
      </c>
      <c r="F1547" s="2" t="s">
        <v>184</v>
      </c>
      <c r="G1547" s="2" t="s">
        <v>184</v>
      </c>
      <c r="H1547" s="2" t="s">
        <v>183</v>
      </c>
      <c r="I1547" s="2" t="s">
        <v>13</v>
      </c>
      <c r="J1547" s="2" t="s">
        <v>17</v>
      </c>
      <c r="K1547" s="8" t="s">
        <v>183</v>
      </c>
      <c r="L1547" s="2" t="s">
        <v>61</v>
      </c>
      <c r="M1547" s="2"/>
      <c r="N1547" t="s">
        <v>186</v>
      </c>
      <c r="O1547" s="3" t="s">
        <v>188</v>
      </c>
      <c r="P1547" s="130">
        <v>-0.7123556865634979</v>
      </c>
      <c r="Q1547" s="130" t="s">
        <v>201</v>
      </c>
      <c r="R1547" s="7" t="s">
        <v>184</v>
      </c>
      <c r="S1547" s="2" t="s">
        <v>184</v>
      </c>
      <c r="T1547" s="2" t="s">
        <v>184</v>
      </c>
      <c r="U1547">
        <v>0</v>
      </c>
      <c r="V1547">
        <v>0</v>
      </c>
      <c r="W1547">
        <v>0</v>
      </c>
      <c r="X1547" t="s">
        <v>184</v>
      </c>
      <c r="Y1547" s="2" t="s">
        <v>184</v>
      </c>
      <c r="Z1547" s="2" t="s">
        <v>184</v>
      </c>
      <c r="AA1547" s="2" t="s">
        <v>184</v>
      </c>
      <c r="AB1547">
        <v>0</v>
      </c>
      <c r="AC1547">
        <v>0</v>
      </c>
      <c r="AD1547">
        <v>0</v>
      </c>
      <c r="AE1547" s="2" t="s">
        <v>184</v>
      </c>
      <c r="AF1547" s="2" t="s">
        <v>184</v>
      </c>
      <c r="AG1547" s="2" t="s">
        <v>183</v>
      </c>
      <c r="AH1547" t="s">
        <v>92</v>
      </c>
      <c r="AI1547" t="s">
        <v>183</v>
      </c>
      <c r="AJ1547" s="1" t="s">
        <v>184</v>
      </c>
    </row>
    <row r="1548" spans="1:36" hidden="1" x14ac:dyDescent="0.3">
      <c r="A1548" s="3" t="s">
        <v>7</v>
      </c>
      <c r="B1548">
        <v>149911</v>
      </c>
      <c r="C1548">
        <v>1547</v>
      </c>
      <c r="D1548" t="s">
        <v>181</v>
      </c>
      <c r="E1548" s="2" t="s">
        <v>184</v>
      </c>
      <c r="F1548" s="2" t="s">
        <v>184</v>
      </c>
      <c r="G1548" s="2" t="s">
        <v>183</v>
      </c>
      <c r="H1548" s="2" t="s">
        <v>184</v>
      </c>
      <c r="I1548" s="2" t="s">
        <v>13</v>
      </c>
      <c r="J1548" s="2" t="s">
        <v>15</v>
      </c>
      <c r="K1548" s="8" t="s">
        <v>184</v>
      </c>
      <c r="L1548" s="2" t="s">
        <v>60</v>
      </c>
      <c r="M1548" s="2"/>
      <c r="N1548" t="s">
        <v>186</v>
      </c>
      <c r="O1548" s="3" t="s">
        <v>188</v>
      </c>
      <c r="P1548" s="130">
        <v>-0.33894343151005141</v>
      </c>
      <c r="Q1548" s="130" t="s">
        <v>201</v>
      </c>
      <c r="R1548" s="7" t="s">
        <v>183</v>
      </c>
      <c r="S1548" s="2" t="s">
        <v>184</v>
      </c>
      <c r="T1548" s="2" t="s">
        <v>184</v>
      </c>
      <c r="U1548">
        <v>0</v>
      </c>
      <c r="V1548">
        <v>0</v>
      </c>
      <c r="W1548">
        <v>12</v>
      </c>
      <c r="X1548" t="s">
        <v>184</v>
      </c>
      <c r="Y1548" s="2" t="s">
        <v>184</v>
      </c>
      <c r="Z1548" s="2" t="s">
        <v>184</v>
      </c>
      <c r="AA1548" s="2" t="s">
        <v>184</v>
      </c>
      <c r="AB1548">
        <v>4</v>
      </c>
      <c r="AC1548">
        <v>3</v>
      </c>
      <c r="AD1548">
        <v>4</v>
      </c>
      <c r="AE1548" s="2" t="s">
        <v>183</v>
      </c>
      <c r="AF1548" s="2" t="s">
        <v>185</v>
      </c>
      <c r="AG1548" s="2" t="s">
        <v>185</v>
      </c>
      <c r="AH1548" t="s">
        <v>91</v>
      </c>
      <c r="AI1548" t="s">
        <v>184</v>
      </c>
      <c r="AJ1548" s="1" t="s">
        <v>184</v>
      </c>
    </row>
    <row r="1549" spans="1:36" x14ac:dyDescent="0.3">
      <c r="A1549" s="3" t="s">
        <v>7</v>
      </c>
      <c r="B1549">
        <v>149925</v>
      </c>
      <c r="C1549">
        <v>1548</v>
      </c>
      <c r="D1549" t="s">
        <v>181</v>
      </c>
      <c r="E1549" s="2" t="s">
        <v>184</v>
      </c>
      <c r="F1549" s="2" t="s">
        <v>184</v>
      </c>
      <c r="G1549" s="2" t="s">
        <v>184</v>
      </c>
      <c r="H1549" s="2" t="s">
        <v>183</v>
      </c>
      <c r="I1549" s="2" t="s">
        <v>14</v>
      </c>
      <c r="J1549" s="2" t="s">
        <v>12</v>
      </c>
      <c r="K1549" s="8" t="s">
        <v>183</v>
      </c>
      <c r="L1549" s="2" t="s">
        <v>60</v>
      </c>
      <c r="M1549" s="2"/>
      <c r="N1549" t="s">
        <v>186</v>
      </c>
      <c r="O1549" s="2" t="s">
        <v>188</v>
      </c>
      <c r="P1549" s="128">
        <v>0.5025712949976624</v>
      </c>
      <c r="Q1549" s="128" t="s">
        <v>203</v>
      </c>
      <c r="R1549" s="7" t="s">
        <v>185</v>
      </c>
      <c r="S1549" s="2" t="s">
        <v>184</v>
      </c>
      <c r="T1549" s="2" t="s">
        <v>184</v>
      </c>
      <c r="U1549">
        <v>2</v>
      </c>
      <c r="V1549">
        <v>0</v>
      </c>
      <c r="W1549">
        <v>9</v>
      </c>
      <c r="X1549" t="s">
        <v>184</v>
      </c>
      <c r="Y1549" s="2" t="s">
        <v>184</v>
      </c>
      <c r="Z1549" s="2" t="s">
        <v>184</v>
      </c>
      <c r="AA1549" s="2" t="s">
        <v>184</v>
      </c>
      <c r="AB1549">
        <v>5</v>
      </c>
      <c r="AC1549">
        <v>1</v>
      </c>
      <c r="AD1549">
        <v>2</v>
      </c>
      <c r="AE1549" s="2" t="s">
        <v>184</v>
      </c>
      <c r="AF1549" s="2" t="s">
        <v>183</v>
      </c>
      <c r="AG1549" s="2" t="s">
        <v>184</v>
      </c>
      <c r="AH1549" t="s">
        <v>92</v>
      </c>
      <c r="AI1549" t="s">
        <v>183</v>
      </c>
      <c r="AJ1549" s="1" t="s">
        <v>184</v>
      </c>
    </row>
    <row r="1550" spans="1:36" x14ac:dyDescent="0.3">
      <c r="A1550" s="3" t="s">
        <v>7</v>
      </c>
      <c r="B1550">
        <v>149928</v>
      </c>
      <c r="C1550">
        <v>1549</v>
      </c>
      <c r="D1550" t="s">
        <v>181</v>
      </c>
      <c r="E1550" s="2" t="s">
        <v>183</v>
      </c>
      <c r="F1550" s="2" t="s">
        <v>183</v>
      </c>
      <c r="G1550" s="2" t="s">
        <v>184</v>
      </c>
      <c r="H1550" s="3" t="s">
        <v>183</v>
      </c>
      <c r="I1550" s="2" t="s">
        <v>15</v>
      </c>
      <c r="J1550" s="2" t="s">
        <v>15</v>
      </c>
      <c r="K1550" s="8" t="s">
        <v>183</v>
      </c>
      <c r="L1550" s="2"/>
      <c r="M1550" s="2" t="s">
        <v>60</v>
      </c>
      <c r="N1550" t="s">
        <v>186</v>
      </c>
      <c r="O1550" s="2" t="s">
        <v>188</v>
      </c>
      <c r="P1550" s="128">
        <v>-1.929456958267854</v>
      </c>
      <c r="Q1550" s="128" t="s">
        <v>203</v>
      </c>
      <c r="R1550" s="6" t="s">
        <v>183</v>
      </c>
      <c r="S1550" s="2" t="s">
        <v>184</v>
      </c>
      <c r="T1550" s="2" t="s">
        <v>183</v>
      </c>
      <c r="U1550">
        <v>8</v>
      </c>
      <c r="V1550">
        <v>0</v>
      </c>
      <c r="W1550">
        <v>0</v>
      </c>
      <c r="X1550" t="s">
        <v>184</v>
      </c>
      <c r="Y1550" s="2" t="s">
        <v>184</v>
      </c>
      <c r="Z1550" s="2" t="s">
        <v>183</v>
      </c>
      <c r="AA1550" s="2" t="s">
        <v>184</v>
      </c>
      <c r="AB1550">
        <v>4</v>
      </c>
      <c r="AC1550">
        <v>0</v>
      </c>
      <c r="AD1550">
        <v>0</v>
      </c>
      <c r="AE1550" s="2" t="s">
        <v>184</v>
      </c>
      <c r="AF1550" s="2" t="s">
        <v>184</v>
      </c>
      <c r="AG1550" s="2" t="s">
        <v>185</v>
      </c>
      <c r="AH1550" t="s">
        <v>92</v>
      </c>
      <c r="AI1550" s="8" t="s">
        <v>183</v>
      </c>
      <c r="AJ1550" s="1" t="s">
        <v>184</v>
      </c>
    </row>
    <row r="1551" spans="1:36" x14ac:dyDescent="0.3">
      <c r="A1551" s="3" t="s">
        <v>7</v>
      </c>
      <c r="B1551">
        <v>149933</v>
      </c>
      <c r="C1551">
        <v>1550</v>
      </c>
      <c r="D1551" t="s">
        <v>181</v>
      </c>
      <c r="E1551" s="2" t="s">
        <v>184</v>
      </c>
      <c r="F1551" s="2" t="s">
        <v>184</v>
      </c>
      <c r="G1551" s="2" t="s">
        <v>184</v>
      </c>
      <c r="H1551" s="3" t="s">
        <v>183</v>
      </c>
      <c r="I1551" s="2" t="s">
        <v>14</v>
      </c>
      <c r="J1551" s="2" t="s">
        <v>12</v>
      </c>
      <c r="K1551" s="8" t="s">
        <v>183</v>
      </c>
      <c r="L1551" s="2" t="s">
        <v>60</v>
      </c>
      <c r="M1551" s="2"/>
      <c r="N1551" t="s">
        <v>186</v>
      </c>
      <c r="O1551" s="3" t="s">
        <v>188</v>
      </c>
      <c r="P1551" s="130">
        <v>-0.51245095684202102</v>
      </c>
      <c r="Q1551" s="130" t="s">
        <v>203</v>
      </c>
      <c r="R1551" s="7" t="s">
        <v>185</v>
      </c>
      <c r="S1551" s="2" t="s">
        <v>184</v>
      </c>
      <c r="T1551" s="2" t="s">
        <v>184</v>
      </c>
      <c r="U1551">
        <v>0</v>
      </c>
      <c r="V1551">
        <v>0</v>
      </c>
      <c r="W1551">
        <v>74</v>
      </c>
      <c r="X1551" t="s">
        <v>184</v>
      </c>
      <c r="Y1551" s="2" t="s">
        <v>184</v>
      </c>
      <c r="Z1551" s="2" t="s">
        <v>184</v>
      </c>
      <c r="AA1551" s="2" t="s">
        <v>184</v>
      </c>
      <c r="AB1551">
        <v>14</v>
      </c>
      <c r="AC1551">
        <v>5</v>
      </c>
      <c r="AD1551">
        <v>3</v>
      </c>
      <c r="AE1551" s="2" t="s">
        <v>184</v>
      </c>
      <c r="AF1551" s="2" t="s">
        <v>185</v>
      </c>
      <c r="AG1551" s="2" t="s">
        <v>183</v>
      </c>
      <c r="AH1551" t="s">
        <v>92</v>
      </c>
      <c r="AI1551" t="s">
        <v>183</v>
      </c>
      <c r="AJ1551" s="1" t="s">
        <v>184</v>
      </c>
    </row>
    <row r="1552" spans="1:36" x14ac:dyDescent="0.3">
      <c r="A1552" s="3" t="s">
        <v>7</v>
      </c>
      <c r="B1552">
        <v>149943</v>
      </c>
      <c r="C1552">
        <v>1551</v>
      </c>
      <c r="D1552" t="s">
        <v>181</v>
      </c>
      <c r="E1552" s="2" t="s">
        <v>183</v>
      </c>
      <c r="F1552" s="2" t="s">
        <v>183</v>
      </c>
      <c r="G1552" s="2" t="s">
        <v>184</v>
      </c>
      <c r="H1552" s="3" t="s">
        <v>183</v>
      </c>
      <c r="I1552" s="2" t="s">
        <v>12</v>
      </c>
      <c r="J1552" s="2" t="s">
        <v>16</v>
      </c>
      <c r="K1552" s="8" t="s">
        <v>183</v>
      </c>
      <c r="L1552" s="2"/>
      <c r="M1552" s="2" t="s">
        <v>60</v>
      </c>
      <c r="N1552" t="s">
        <v>187</v>
      </c>
      <c r="O1552" s="3" t="s">
        <v>189</v>
      </c>
      <c r="P1552" s="130">
        <v>-1.2528534267664702</v>
      </c>
      <c r="Q1552" s="130" t="s">
        <v>203</v>
      </c>
      <c r="R1552" s="7" t="s">
        <v>183</v>
      </c>
      <c r="S1552" s="2" t="s">
        <v>184</v>
      </c>
      <c r="T1552" s="2" t="s">
        <v>184</v>
      </c>
      <c r="U1552">
        <v>48</v>
      </c>
      <c r="V1552">
        <v>16</v>
      </c>
      <c r="W1552">
        <v>1</v>
      </c>
      <c r="X1552" t="s">
        <v>184</v>
      </c>
      <c r="Y1552" s="2" t="s">
        <v>184</v>
      </c>
      <c r="Z1552" s="2" t="s">
        <v>184</v>
      </c>
      <c r="AA1552" s="2" t="s">
        <v>184</v>
      </c>
      <c r="AB1552">
        <v>7</v>
      </c>
      <c r="AC1552">
        <v>1</v>
      </c>
      <c r="AD1552">
        <v>0</v>
      </c>
      <c r="AE1552" s="2" t="s">
        <v>184</v>
      </c>
      <c r="AF1552" s="2" t="s">
        <v>184</v>
      </c>
      <c r="AG1552" s="2" t="s">
        <v>183</v>
      </c>
      <c r="AH1552" t="s">
        <v>190</v>
      </c>
      <c r="AI1552" s="8" t="s">
        <v>183</v>
      </c>
      <c r="AJ1552" s="1" t="s">
        <v>184</v>
      </c>
    </row>
    <row r="1553" spans="1:36" x14ac:dyDescent="0.3">
      <c r="A1553" s="3" t="s">
        <v>7</v>
      </c>
      <c r="B1553">
        <v>149995</v>
      </c>
      <c r="C1553">
        <v>1552</v>
      </c>
      <c r="D1553" t="s">
        <v>181</v>
      </c>
      <c r="E1553" s="2" t="s">
        <v>184</v>
      </c>
      <c r="F1553" s="2" t="s">
        <v>184</v>
      </c>
      <c r="G1553" s="2" t="s">
        <v>184</v>
      </c>
      <c r="H1553" s="3" t="s">
        <v>183</v>
      </c>
      <c r="I1553" s="2" t="s">
        <v>16</v>
      </c>
      <c r="J1553" s="2" t="s">
        <v>12</v>
      </c>
      <c r="K1553" s="8" t="s">
        <v>183</v>
      </c>
      <c r="L1553" s="2" t="s">
        <v>60</v>
      </c>
      <c r="M1553" s="2"/>
      <c r="N1553" t="s">
        <v>186</v>
      </c>
      <c r="O1553" s="3" t="s">
        <v>189</v>
      </c>
      <c r="P1553" s="130">
        <v>-1.6051114227832319</v>
      </c>
      <c r="Q1553" s="130" t="s">
        <v>203</v>
      </c>
      <c r="R1553" s="6" t="s">
        <v>185</v>
      </c>
      <c r="S1553" s="2" t="s">
        <v>184</v>
      </c>
      <c r="T1553" s="2" t="s">
        <v>184</v>
      </c>
      <c r="U1553">
        <v>0</v>
      </c>
      <c r="V1553">
        <v>0</v>
      </c>
      <c r="W1553">
        <v>17</v>
      </c>
      <c r="X1553" t="s">
        <v>184</v>
      </c>
      <c r="Y1553" s="2" t="s">
        <v>184</v>
      </c>
      <c r="Z1553" s="2" t="s">
        <v>184</v>
      </c>
      <c r="AA1553" s="2" t="s">
        <v>184</v>
      </c>
      <c r="AB1553">
        <v>5</v>
      </c>
      <c r="AC1553">
        <v>0</v>
      </c>
      <c r="AD1553">
        <v>0</v>
      </c>
      <c r="AE1553" s="2" t="s">
        <v>184</v>
      </c>
      <c r="AF1553" s="2" t="s">
        <v>184</v>
      </c>
      <c r="AG1553" s="2" t="s">
        <v>183</v>
      </c>
      <c r="AH1553" t="s">
        <v>92</v>
      </c>
      <c r="AI1553" t="s">
        <v>183</v>
      </c>
      <c r="AJ1553" s="1" t="s">
        <v>184</v>
      </c>
    </row>
    <row r="1554" spans="1:36" x14ac:dyDescent="0.3">
      <c r="A1554" s="3" t="s">
        <v>7</v>
      </c>
      <c r="B1554">
        <v>149997</v>
      </c>
      <c r="C1554">
        <v>1553</v>
      </c>
      <c r="D1554" t="s">
        <v>181</v>
      </c>
      <c r="E1554" s="2" t="s">
        <v>184</v>
      </c>
      <c r="F1554" s="2" t="s">
        <v>184</v>
      </c>
      <c r="G1554" s="2" t="s">
        <v>184</v>
      </c>
      <c r="H1554" s="3" t="s">
        <v>183</v>
      </c>
      <c r="I1554" s="2" t="s">
        <v>17</v>
      </c>
      <c r="J1554" s="2" t="s">
        <v>16</v>
      </c>
      <c r="K1554" s="8" t="s">
        <v>183</v>
      </c>
      <c r="L1554" s="2" t="s">
        <v>60</v>
      </c>
      <c r="M1554" s="2"/>
      <c r="N1554" t="s">
        <v>187</v>
      </c>
      <c r="O1554" s="2" t="s">
        <v>188</v>
      </c>
      <c r="P1554" s="128">
        <v>-1.0986442262739597</v>
      </c>
      <c r="Q1554" s="128" t="s">
        <v>203</v>
      </c>
      <c r="R1554" s="7" t="s">
        <v>184</v>
      </c>
      <c r="S1554" s="2" t="s">
        <v>184</v>
      </c>
      <c r="T1554" s="2" t="s">
        <v>184</v>
      </c>
      <c r="U1554">
        <v>7</v>
      </c>
      <c r="V1554">
        <v>0</v>
      </c>
      <c r="W1554">
        <v>32</v>
      </c>
      <c r="X1554" t="s">
        <v>184</v>
      </c>
      <c r="Y1554" s="2" t="s">
        <v>184</v>
      </c>
      <c r="Z1554" s="2" t="s">
        <v>184</v>
      </c>
      <c r="AA1554" s="2" t="s">
        <v>184</v>
      </c>
      <c r="AB1554">
        <v>7</v>
      </c>
      <c r="AC1554">
        <v>3</v>
      </c>
      <c r="AD1554">
        <v>0</v>
      </c>
      <c r="AE1554" s="2" t="s">
        <v>184</v>
      </c>
      <c r="AF1554" s="2" t="s">
        <v>185</v>
      </c>
      <c r="AG1554" s="2" t="s">
        <v>185</v>
      </c>
      <c r="AH1554" t="s">
        <v>91</v>
      </c>
      <c r="AI1554" t="s">
        <v>184</v>
      </c>
      <c r="AJ1554" s="1" t="s">
        <v>184</v>
      </c>
    </row>
    <row r="1555" spans="1:36" x14ac:dyDescent="0.3">
      <c r="A1555" s="3" t="s">
        <v>7</v>
      </c>
      <c r="B1555">
        <v>150001</v>
      </c>
      <c r="C1555">
        <v>1554</v>
      </c>
      <c r="D1555" t="s">
        <v>182</v>
      </c>
      <c r="E1555" s="2" t="s">
        <v>184</v>
      </c>
      <c r="F1555" s="2" t="s">
        <v>184</v>
      </c>
      <c r="G1555" s="2" t="s">
        <v>184</v>
      </c>
      <c r="H1555" s="3" t="s">
        <v>183</v>
      </c>
      <c r="I1555" s="2" t="s">
        <v>16</v>
      </c>
      <c r="J1555" s="2" t="s">
        <v>16</v>
      </c>
      <c r="K1555" s="8" t="s">
        <v>183</v>
      </c>
      <c r="L1555" s="2" t="s">
        <v>60</v>
      </c>
      <c r="M1555" s="2"/>
      <c r="N1555" t="s">
        <v>187</v>
      </c>
      <c r="O1555" s="3" t="s">
        <v>189</v>
      </c>
      <c r="P1555" s="130">
        <v>-1.0853414303249562</v>
      </c>
      <c r="Q1555" s="130" t="s">
        <v>203</v>
      </c>
      <c r="R1555" s="7" t="s">
        <v>184</v>
      </c>
      <c r="S1555" s="2" t="s">
        <v>184</v>
      </c>
      <c r="T1555" s="2" t="s">
        <v>184</v>
      </c>
      <c r="U1555">
        <v>47</v>
      </c>
      <c r="V1555">
        <v>11</v>
      </c>
      <c r="W1555">
        <v>21</v>
      </c>
      <c r="X1555" t="s">
        <v>184</v>
      </c>
      <c r="Y1555" s="2" t="s">
        <v>184</v>
      </c>
      <c r="Z1555" s="2" t="s">
        <v>184</v>
      </c>
      <c r="AA1555" s="2" t="s">
        <v>184</v>
      </c>
      <c r="AB1555">
        <v>7</v>
      </c>
      <c r="AC1555">
        <v>0</v>
      </c>
      <c r="AD1555">
        <v>0</v>
      </c>
      <c r="AE1555" s="2" t="s">
        <v>183</v>
      </c>
      <c r="AF1555" s="2" t="s">
        <v>185</v>
      </c>
      <c r="AG1555" s="2" t="s">
        <v>185</v>
      </c>
      <c r="AH1555" t="s">
        <v>91</v>
      </c>
      <c r="AI1555" s="8" t="s">
        <v>184</v>
      </c>
      <c r="AJ1555" s="1" t="s">
        <v>184</v>
      </c>
    </row>
    <row r="1556" spans="1:36" x14ac:dyDescent="0.3">
      <c r="A1556" s="3" t="s">
        <v>7</v>
      </c>
      <c r="B1556">
        <v>150060</v>
      </c>
      <c r="C1556">
        <v>1555</v>
      </c>
      <c r="D1556" t="s">
        <v>181</v>
      </c>
      <c r="E1556" s="2" t="s">
        <v>184</v>
      </c>
      <c r="F1556" s="2" t="s">
        <v>184</v>
      </c>
      <c r="G1556" s="2" t="s">
        <v>184</v>
      </c>
      <c r="H1556" s="2" t="s">
        <v>183</v>
      </c>
      <c r="I1556" s="2" t="s">
        <v>14</v>
      </c>
      <c r="J1556" s="2" t="s">
        <v>13</v>
      </c>
      <c r="K1556" s="8" t="s">
        <v>183</v>
      </c>
      <c r="L1556" s="2" t="s">
        <v>162</v>
      </c>
      <c r="M1556" s="2" t="s">
        <v>61</v>
      </c>
      <c r="N1556" t="s">
        <v>187</v>
      </c>
      <c r="O1556" s="2" t="s">
        <v>189</v>
      </c>
      <c r="P1556" s="128">
        <v>-3.2335590998470614</v>
      </c>
      <c r="Q1556" s="128" t="s">
        <v>203</v>
      </c>
      <c r="R1556" s="6" t="s">
        <v>183</v>
      </c>
      <c r="S1556" s="2" t="s">
        <v>184</v>
      </c>
      <c r="T1556" s="2" t="s">
        <v>184</v>
      </c>
      <c r="U1556">
        <v>6</v>
      </c>
      <c r="V1556">
        <v>0</v>
      </c>
      <c r="W1556">
        <v>0</v>
      </c>
      <c r="X1556" t="s">
        <v>184</v>
      </c>
      <c r="Y1556" s="2" t="s">
        <v>184</v>
      </c>
      <c r="Z1556" s="2" t="s">
        <v>184</v>
      </c>
      <c r="AA1556" s="2" t="s">
        <v>184</v>
      </c>
      <c r="AB1556">
        <v>4</v>
      </c>
      <c r="AC1556">
        <v>1</v>
      </c>
      <c r="AD1556">
        <v>0</v>
      </c>
      <c r="AE1556" s="2" t="s">
        <v>184</v>
      </c>
      <c r="AF1556" s="2" t="s">
        <v>185</v>
      </c>
      <c r="AG1556" s="2" t="s">
        <v>185</v>
      </c>
      <c r="AH1556" t="s">
        <v>91</v>
      </c>
      <c r="AI1556" s="8" t="s">
        <v>184</v>
      </c>
      <c r="AJ1556" s="1" t="s">
        <v>184</v>
      </c>
    </row>
    <row r="1557" spans="1:36" x14ac:dyDescent="0.3">
      <c r="A1557" s="3" t="s">
        <v>7</v>
      </c>
      <c r="B1557">
        <v>150183</v>
      </c>
      <c r="C1557">
        <v>1556</v>
      </c>
      <c r="D1557" t="s">
        <v>181</v>
      </c>
      <c r="E1557" s="2" t="s">
        <v>184</v>
      </c>
      <c r="F1557" s="2" t="s">
        <v>184</v>
      </c>
      <c r="G1557" s="2" t="s">
        <v>184</v>
      </c>
      <c r="H1557" s="3" t="s">
        <v>183</v>
      </c>
      <c r="I1557" s="2" t="s">
        <v>13</v>
      </c>
      <c r="J1557" s="2" t="s">
        <v>15</v>
      </c>
      <c r="K1557" s="8" t="s">
        <v>183</v>
      </c>
      <c r="L1557" s="2"/>
      <c r="M1557" s="2" t="s">
        <v>60</v>
      </c>
      <c r="N1557" t="s">
        <v>186</v>
      </c>
      <c r="O1557" s="2" t="s">
        <v>189</v>
      </c>
      <c r="P1557" s="128">
        <v>-1.2346227294932717</v>
      </c>
      <c r="Q1557" s="128" t="s">
        <v>203</v>
      </c>
      <c r="R1557" s="6" t="s">
        <v>185</v>
      </c>
      <c r="S1557" s="2" t="s">
        <v>184</v>
      </c>
      <c r="T1557" s="2" t="s">
        <v>184</v>
      </c>
      <c r="U1557">
        <v>15</v>
      </c>
      <c r="V1557">
        <v>42</v>
      </c>
      <c r="W1557">
        <v>0</v>
      </c>
      <c r="X1557" t="s">
        <v>184</v>
      </c>
      <c r="Y1557" s="2" t="s">
        <v>184</v>
      </c>
      <c r="Z1557" s="2" t="s">
        <v>184</v>
      </c>
      <c r="AA1557" s="2" t="s">
        <v>184</v>
      </c>
      <c r="AB1557">
        <v>5</v>
      </c>
      <c r="AC1557">
        <v>0</v>
      </c>
      <c r="AD1557">
        <v>0</v>
      </c>
      <c r="AE1557" s="2" t="s">
        <v>184</v>
      </c>
      <c r="AF1557" s="2" t="s">
        <v>184</v>
      </c>
      <c r="AG1557" s="2" t="s">
        <v>183</v>
      </c>
      <c r="AH1557" t="s">
        <v>91</v>
      </c>
      <c r="AI1557" s="8" t="s">
        <v>183</v>
      </c>
      <c r="AJ1557" s="1" t="s">
        <v>184</v>
      </c>
    </row>
    <row r="1558" spans="1:36" hidden="1" x14ac:dyDescent="0.3">
      <c r="A1558" s="3" t="s">
        <v>7</v>
      </c>
      <c r="B1558">
        <v>150189</v>
      </c>
      <c r="C1558">
        <v>1557</v>
      </c>
      <c r="D1558" t="s">
        <v>181</v>
      </c>
      <c r="E1558" s="2" t="s">
        <v>183</v>
      </c>
      <c r="F1558" s="2" t="s">
        <v>184</v>
      </c>
      <c r="G1558" s="2" t="s">
        <v>184</v>
      </c>
      <c r="H1558" s="3" t="s">
        <v>183</v>
      </c>
      <c r="I1558" s="2" t="s">
        <v>16</v>
      </c>
      <c r="J1558" s="2" t="s">
        <v>15</v>
      </c>
      <c r="K1558" s="8" t="s">
        <v>183</v>
      </c>
      <c r="L1558" s="2"/>
      <c r="M1558" s="2" t="s">
        <v>60</v>
      </c>
      <c r="N1558" t="s">
        <v>186</v>
      </c>
      <c r="O1558" s="2" t="s">
        <v>188</v>
      </c>
      <c r="P1558" s="128">
        <v>-1.239993721550777</v>
      </c>
      <c r="Q1558" s="128" t="s">
        <v>201</v>
      </c>
      <c r="R1558" s="6" t="s">
        <v>183</v>
      </c>
      <c r="S1558" s="2" t="s">
        <v>184</v>
      </c>
      <c r="T1558" s="2" t="s">
        <v>183</v>
      </c>
      <c r="U1558">
        <v>1</v>
      </c>
      <c r="V1558">
        <v>47</v>
      </c>
      <c r="W1558">
        <v>3</v>
      </c>
      <c r="X1558" t="s">
        <v>184</v>
      </c>
      <c r="Y1558" s="2" t="s">
        <v>184</v>
      </c>
      <c r="Z1558" s="2" t="s">
        <v>183</v>
      </c>
      <c r="AA1558" s="2" t="s">
        <v>184</v>
      </c>
      <c r="AB1558">
        <v>3</v>
      </c>
      <c r="AC1558">
        <v>0</v>
      </c>
      <c r="AD1558">
        <v>0</v>
      </c>
      <c r="AE1558" s="2" t="s">
        <v>184</v>
      </c>
      <c r="AF1558" s="2" t="s">
        <v>183</v>
      </c>
      <c r="AG1558" s="2" t="s">
        <v>185</v>
      </c>
      <c r="AH1558" t="s">
        <v>89</v>
      </c>
      <c r="AI1558" s="8" t="s">
        <v>183</v>
      </c>
      <c r="AJ1558" s="1" t="s">
        <v>184</v>
      </c>
    </row>
    <row r="1559" spans="1:36" x14ac:dyDescent="0.3">
      <c r="A1559" s="3" t="s">
        <v>7</v>
      </c>
      <c r="B1559">
        <v>150273</v>
      </c>
      <c r="C1559">
        <v>1558</v>
      </c>
      <c r="D1559" t="s">
        <v>182</v>
      </c>
      <c r="E1559" s="2" t="s">
        <v>184</v>
      </c>
      <c r="F1559" s="2" t="s">
        <v>184</v>
      </c>
      <c r="G1559" s="2" t="s">
        <v>184</v>
      </c>
      <c r="H1559" s="2" t="s">
        <v>183</v>
      </c>
      <c r="I1559" s="2" t="s">
        <v>16</v>
      </c>
      <c r="J1559" s="2" t="s">
        <v>16</v>
      </c>
      <c r="K1559" s="8" t="s">
        <v>183</v>
      </c>
      <c r="L1559" s="2"/>
      <c r="M1559" s="2" t="s">
        <v>60</v>
      </c>
      <c r="N1559" t="s">
        <v>187</v>
      </c>
      <c r="O1559" s="2" t="s">
        <v>189</v>
      </c>
      <c r="P1559" s="128">
        <v>0.75000928229309771</v>
      </c>
      <c r="Q1559" s="128" t="s">
        <v>203</v>
      </c>
      <c r="R1559" s="6" t="s">
        <v>183</v>
      </c>
      <c r="S1559" s="2" t="s">
        <v>184</v>
      </c>
      <c r="T1559" s="2" t="s">
        <v>184</v>
      </c>
      <c r="U1559">
        <v>14</v>
      </c>
      <c r="V1559">
        <v>10</v>
      </c>
      <c r="W1559">
        <v>4</v>
      </c>
      <c r="X1559" t="s">
        <v>184</v>
      </c>
      <c r="Y1559" s="2" t="s">
        <v>184</v>
      </c>
      <c r="Z1559" s="2" t="s">
        <v>184</v>
      </c>
      <c r="AA1559" s="2" t="s">
        <v>184</v>
      </c>
      <c r="AB1559">
        <v>1</v>
      </c>
      <c r="AC1559">
        <v>0</v>
      </c>
      <c r="AD1559">
        <v>0</v>
      </c>
      <c r="AE1559" s="2" t="s">
        <v>184</v>
      </c>
      <c r="AF1559" s="2" t="s">
        <v>184</v>
      </c>
      <c r="AG1559" s="2" t="s">
        <v>183</v>
      </c>
      <c r="AH1559" t="s">
        <v>92</v>
      </c>
      <c r="AI1559" s="8" t="s">
        <v>183</v>
      </c>
      <c r="AJ1559" s="1" t="s">
        <v>184</v>
      </c>
    </row>
    <row r="1560" spans="1:36" x14ac:dyDescent="0.3">
      <c r="A1560" s="3" t="s">
        <v>7</v>
      </c>
      <c r="B1560">
        <v>150274</v>
      </c>
      <c r="C1560">
        <v>1559</v>
      </c>
      <c r="D1560" t="s">
        <v>181</v>
      </c>
      <c r="E1560" s="2" t="s">
        <v>183</v>
      </c>
      <c r="F1560" s="2" t="s">
        <v>184</v>
      </c>
      <c r="G1560" s="2" t="s">
        <v>183</v>
      </c>
      <c r="H1560" s="2" t="s">
        <v>184</v>
      </c>
      <c r="I1560" s="2" t="s">
        <v>15</v>
      </c>
      <c r="J1560" s="2" t="s">
        <v>16</v>
      </c>
      <c r="K1560" s="8" t="s">
        <v>184</v>
      </c>
      <c r="L1560" s="2" t="s">
        <v>162</v>
      </c>
      <c r="M1560" s="2" t="s">
        <v>60</v>
      </c>
      <c r="N1560" t="s">
        <v>186</v>
      </c>
      <c r="O1560" s="2" t="s">
        <v>188</v>
      </c>
      <c r="P1560" s="128">
        <v>-2.1237886607507521</v>
      </c>
      <c r="Q1560" s="128" t="s">
        <v>203</v>
      </c>
      <c r="R1560" s="7" t="s">
        <v>183</v>
      </c>
      <c r="S1560" s="2" t="s">
        <v>183</v>
      </c>
      <c r="T1560" s="2" t="s">
        <v>183</v>
      </c>
      <c r="U1560">
        <v>66</v>
      </c>
      <c r="V1560">
        <v>30</v>
      </c>
      <c r="W1560">
        <v>16</v>
      </c>
      <c r="X1560" t="s">
        <v>184</v>
      </c>
      <c r="Y1560" s="2" t="s">
        <v>184</v>
      </c>
      <c r="Z1560" s="2" t="s">
        <v>183</v>
      </c>
      <c r="AA1560" s="2" t="s">
        <v>184</v>
      </c>
      <c r="AB1560">
        <v>8</v>
      </c>
      <c r="AC1560">
        <v>0</v>
      </c>
      <c r="AD1560">
        <v>0</v>
      </c>
      <c r="AE1560" s="2" t="s">
        <v>184</v>
      </c>
      <c r="AF1560" s="2" t="s">
        <v>184</v>
      </c>
      <c r="AG1560" s="2" t="s">
        <v>183</v>
      </c>
      <c r="AH1560" t="s">
        <v>92</v>
      </c>
      <c r="AI1560" s="8" t="s">
        <v>183</v>
      </c>
      <c r="AJ1560" s="1" t="s">
        <v>184</v>
      </c>
    </row>
    <row r="1561" spans="1:36" x14ac:dyDescent="0.3">
      <c r="A1561" s="3" t="s">
        <v>7</v>
      </c>
      <c r="B1561">
        <v>150353</v>
      </c>
      <c r="C1561">
        <v>1560</v>
      </c>
      <c r="D1561" t="s">
        <v>182</v>
      </c>
      <c r="E1561" s="2" t="s">
        <v>184</v>
      </c>
      <c r="F1561" s="2" t="s">
        <v>184</v>
      </c>
      <c r="G1561" s="2" t="s">
        <v>184</v>
      </c>
      <c r="H1561" s="3" t="s">
        <v>184</v>
      </c>
      <c r="I1561" s="2" t="s">
        <v>14</v>
      </c>
      <c r="J1561" s="2" t="s">
        <v>14</v>
      </c>
      <c r="K1561" s="8" t="s">
        <v>184</v>
      </c>
      <c r="L1561" s="2"/>
      <c r="M1561" s="2" t="s">
        <v>60</v>
      </c>
      <c r="N1561" t="s">
        <v>187</v>
      </c>
      <c r="O1561" s="2" t="s">
        <v>189</v>
      </c>
      <c r="P1561" s="128">
        <v>-0.86110790758466926</v>
      </c>
      <c r="Q1561" s="128" t="s">
        <v>203</v>
      </c>
      <c r="R1561" s="6" t="s">
        <v>185</v>
      </c>
      <c r="S1561" s="2" t="s">
        <v>184</v>
      </c>
      <c r="T1561" s="2" t="s">
        <v>184</v>
      </c>
      <c r="U1561">
        <v>11</v>
      </c>
      <c r="V1561">
        <v>10</v>
      </c>
      <c r="W1561">
        <v>8</v>
      </c>
      <c r="X1561" t="s">
        <v>184</v>
      </c>
      <c r="Y1561" s="2" t="s">
        <v>184</v>
      </c>
      <c r="Z1561" s="2" t="s">
        <v>183</v>
      </c>
      <c r="AA1561" s="2" t="s">
        <v>184</v>
      </c>
      <c r="AB1561">
        <v>7</v>
      </c>
      <c r="AC1561">
        <v>5</v>
      </c>
      <c r="AD1561">
        <v>0</v>
      </c>
      <c r="AE1561" s="2" t="s">
        <v>184</v>
      </c>
      <c r="AF1561" s="2" t="s">
        <v>184</v>
      </c>
      <c r="AG1561" s="2" t="s">
        <v>183</v>
      </c>
      <c r="AH1561" t="s">
        <v>92</v>
      </c>
      <c r="AI1561" s="8" t="s">
        <v>183</v>
      </c>
      <c r="AJ1561" s="1" t="s">
        <v>184</v>
      </c>
    </row>
    <row r="1562" spans="1:36" hidden="1" x14ac:dyDescent="0.3">
      <c r="A1562" s="3" t="s">
        <v>7</v>
      </c>
      <c r="B1562">
        <v>150354</v>
      </c>
      <c r="C1562">
        <v>1561</v>
      </c>
      <c r="D1562" t="s">
        <v>181</v>
      </c>
      <c r="E1562" s="2" t="s">
        <v>183</v>
      </c>
      <c r="F1562" s="2" t="s">
        <v>184</v>
      </c>
      <c r="G1562" s="2" t="s">
        <v>184</v>
      </c>
      <c r="H1562" s="3" t="s">
        <v>183</v>
      </c>
      <c r="I1562" s="2" t="s">
        <v>16</v>
      </c>
      <c r="J1562" s="2" t="s">
        <v>14</v>
      </c>
      <c r="K1562" s="8" t="s">
        <v>183</v>
      </c>
      <c r="L1562" s="2"/>
      <c r="M1562" s="2" t="s">
        <v>60</v>
      </c>
      <c r="N1562" t="s">
        <v>186</v>
      </c>
      <c r="O1562" s="2" t="s">
        <v>189</v>
      </c>
      <c r="P1562" s="128">
        <v>-1.1071387383231461</v>
      </c>
      <c r="Q1562" s="128" t="s">
        <v>201</v>
      </c>
      <c r="R1562" s="6" t="s">
        <v>183</v>
      </c>
      <c r="S1562" s="2" t="s">
        <v>184</v>
      </c>
      <c r="T1562" s="2" t="s">
        <v>183</v>
      </c>
      <c r="U1562">
        <v>22</v>
      </c>
      <c r="V1562">
        <v>5</v>
      </c>
      <c r="W1562">
        <v>1</v>
      </c>
      <c r="X1562" t="s">
        <v>183</v>
      </c>
      <c r="Y1562" s="2" t="s">
        <v>183</v>
      </c>
      <c r="Z1562" s="2" t="s">
        <v>184</v>
      </c>
      <c r="AA1562" s="2" t="s">
        <v>184</v>
      </c>
      <c r="AB1562">
        <v>0</v>
      </c>
      <c r="AC1562">
        <v>1</v>
      </c>
      <c r="AD1562">
        <v>0</v>
      </c>
      <c r="AE1562" s="2" t="s">
        <v>184</v>
      </c>
      <c r="AF1562" s="2" t="s">
        <v>184</v>
      </c>
      <c r="AG1562" s="2" t="s">
        <v>184</v>
      </c>
      <c r="AH1562" t="s">
        <v>92</v>
      </c>
      <c r="AI1562" s="8" t="s">
        <v>183</v>
      </c>
      <c r="AJ1562" s="1" t="s">
        <v>184</v>
      </c>
    </row>
    <row r="1563" spans="1:36" hidden="1" x14ac:dyDescent="0.3">
      <c r="A1563" s="3" t="s">
        <v>7</v>
      </c>
      <c r="B1563">
        <v>150368</v>
      </c>
      <c r="C1563">
        <v>1562</v>
      </c>
      <c r="D1563" t="s">
        <v>181</v>
      </c>
      <c r="E1563" s="2" t="s">
        <v>184</v>
      </c>
      <c r="F1563" s="2" t="s">
        <v>184</v>
      </c>
      <c r="G1563" s="2" t="s">
        <v>184</v>
      </c>
      <c r="H1563" s="3" t="s">
        <v>183</v>
      </c>
      <c r="I1563" s="2" t="s">
        <v>16</v>
      </c>
      <c r="J1563" s="2" t="s">
        <v>12</v>
      </c>
      <c r="K1563" s="8" t="s">
        <v>183</v>
      </c>
      <c r="L1563" s="2" t="s">
        <v>162</v>
      </c>
      <c r="M1563" s="2" t="s">
        <v>60</v>
      </c>
      <c r="N1563" t="s">
        <v>186</v>
      </c>
      <c r="O1563" s="2" t="s">
        <v>189</v>
      </c>
      <c r="P1563" s="128">
        <v>-2.8151391929934309</v>
      </c>
      <c r="Q1563" s="128" t="s">
        <v>201</v>
      </c>
      <c r="R1563" s="7" t="s">
        <v>185</v>
      </c>
      <c r="S1563" s="2" t="s">
        <v>184</v>
      </c>
      <c r="T1563" s="2" t="s">
        <v>184</v>
      </c>
      <c r="U1563">
        <v>25</v>
      </c>
      <c r="V1563">
        <v>10</v>
      </c>
      <c r="W1563">
        <v>5</v>
      </c>
      <c r="X1563" t="s">
        <v>183</v>
      </c>
      <c r="Y1563" s="2" t="s">
        <v>184</v>
      </c>
      <c r="Z1563" s="2" t="s">
        <v>183</v>
      </c>
      <c r="AA1563" s="2" t="s">
        <v>184</v>
      </c>
      <c r="AB1563">
        <v>2</v>
      </c>
      <c r="AC1563">
        <v>0</v>
      </c>
      <c r="AD1563">
        <v>0</v>
      </c>
      <c r="AE1563" s="2" t="s">
        <v>183</v>
      </c>
      <c r="AF1563" s="2" t="s">
        <v>185</v>
      </c>
      <c r="AG1563" s="2" t="s">
        <v>185</v>
      </c>
      <c r="AH1563" t="s">
        <v>91</v>
      </c>
      <c r="AI1563" s="8" t="s">
        <v>184</v>
      </c>
      <c r="AJ1563" s="1" t="s">
        <v>184</v>
      </c>
    </row>
    <row r="1564" spans="1:36" x14ac:dyDescent="0.3">
      <c r="A1564" s="3" t="s">
        <v>7</v>
      </c>
      <c r="B1564">
        <v>150369</v>
      </c>
      <c r="C1564">
        <v>1563</v>
      </c>
      <c r="D1564" t="s">
        <v>182</v>
      </c>
      <c r="E1564" s="2" t="s">
        <v>183</v>
      </c>
      <c r="F1564" s="2" t="s">
        <v>184</v>
      </c>
      <c r="G1564" s="2" t="s">
        <v>184</v>
      </c>
      <c r="H1564" s="3" t="s">
        <v>183</v>
      </c>
      <c r="I1564" s="2" t="s">
        <v>16</v>
      </c>
      <c r="J1564" s="2" t="s">
        <v>12</v>
      </c>
      <c r="K1564" s="8" t="s">
        <v>183</v>
      </c>
      <c r="L1564" s="2"/>
      <c r="M1564" s="2" t="s">
        <v>60</v>
      </c>
      <c r="N1564" t="s">
        <v>186</v>
      </c>
      <c r="O1564" s="3" t="s">
        <v>188</v>
      </c>
      <c r="P1564" s="130">
        <v>-0.24887816282665259</v>
      </c>
      <c r="Q1564" s="130" t="s">
        <v>203</v>
      </c>
      <c r="R1564" s="6" t="s">
        <v>184</v>
      </c>
      <c r="S1564" s="2" t="s">
        <v>183</v>
      </c>
      <c r="T1564" s="2" t="s">
        <v>184</v>
      </c>
      <c r="U1564">
        <v>0</v>
      </c>
      <c r="V1564">
        <v>0</v>
      </c>
      <c r="W1564">
        <v>4</v>
      </c>
      <c r="X1564" t="s">
        <v>183</v>
      </c>
      <c r="Y1564" s="2" t="s">
        <v>184</v>
      </c>
      <c r="Z1564" s="2" t="s">
        <v>183</v>
      </c>
      <c r="AA1564" s="2" t="s">
        <v>184</v>
      </c>
      <c r="AB1564">
        <v>0</v>
      </c>
      <c r="AC1564">
        <v>0</v>
      </c>
      <c r="AD1564">
        <v>0</v>
      </c>
      <c r="AE1564" s="2" t="s">
        <v>184</v>
      </c>
      <c r="AF1564" s="2" t="s">
        <v>184</v>
      </c>
      <c r="AG1564" s="2" t="s">
        <v>185</v>
      </c>
      <c r="AH1564" t="s">
        <v>91</v>
      </c>
      <c r="AI1564" t="s">
        <v>183</v>
      </c>
      <c r="AJ1564" s="1" t="s">
        <v>184</v>
      </c>
    </row>
    <row r="1565" spans="1:36" hidden="1" x14ac:dyDescent="0.3">
      <c r="A1565" s="2" t="s">
        <v>8</v>
      </c>
      <c r="B1565">
        <v>150383</v>
      </c>
      <c r="C1565">
        <v>1564</v>
      </c>
      <c r="D1565" t="s">
        <v>182</v>
      </c>
      <c r="E1565" s="2" t="s">
        <v>184</v>
      </c>
      <c r="F1565" s="2" t="s">
        <v>184</v>
      </c>
      <c r="G1565" s="2" t="s">
        <v>184</v>
      </c>
      <c r="H1565" s="3" t="s">
        <v>183</v>
      </c>
      <c r="I1565" s="2" t="s">
        <v>16</v>
      </c>
      <c r="J1565" s="2" t="s">
        <v>15</v>
      </c>
      <c r="K1565" s="8" t="s">
        <v>183</v>
      </c>
      <c r="L1565" s="2"/>
      <c r="M1565" s="2" t="s">
        <v>60</v>
      </c>
      <c r="N1565" t="s">
        <v>186</v>
      </c>
      <c r="O1565" s="2" t="s">
        <v>188</v>
      </c>
      <c r="P1565" s="128">
        <v>-1.7943409247757074</v>
      </c>
      <c r="Q1565" s="128" t="s">
        <v>201</v>
      </c>
      <c r="R1565" s="7" t="s">
        <v>184</v>
      </c>
      <c r="S1565" s="2" t="s">
        <v>184</v>
      </c>
      <c r="T1565" s="2" t="s">
        <v>184</v>
      </c>
      <c r="U1565">
        <v>21</v>
      </c>
      <c r="V1565">
        <v>3</v>
      </c>
      <c r="W1565">
        <v>22</v>
      </c>
      <c r="X1565" t="s">
        <v>184</v>
      </c>
      <c r="Y1565" s="2" t="s">
        <v>184</v>
      </c>
      <c r="Z1565" s="2" t="s">
        <v>183</v>
      </c>
      <c r="AA1565" s="2" t="s">
        <v>184</v>
      </c>
      <c r="AB1565">
        <v>7</v>
      </c>
      <c r="AC1565">
        <v>3</v>
      </c>
      <c r="AD1565">
        <v>0</v>
      </c>
      <c r="AE1565" s="2" t="s">
        <v>184</v>
      </c>
      <c r="AF1565" s="2" t="s">
        <v>184</v>
      </c>
      <c r="AG1565" s="2" t="s">
        <v>184</v>
      </c>
      <c r="AH1565" t="s">
        <v>92</v>
      </c>
      <c r="AI1565" s="8" t="s">
        <v>183</v>
      </c>
      <c r="AJ1565" s="1" t="s">
        <v>184</v>
      </c>
    </row>
    <row r="1566" spans="1:36" x14ac:dyDescent="0.3">
      <c r="A1566" s="3" t="s">
        <v>7</v>
      </c>
      <c r="B1566">
        <v>150443</v>
      </c>
      <c r="C1566">
        <v>1565</v>
      </c>
      <c r="D1566" t="s">
        <v>181</v>
      </c>
      <c r="E1566" s="2" t="s">
        <v>184</v>
      </c>
      <c r="F1566" s="2" t="s">
        <v>184</v>
      </c>
      <c r="G1566" s="2" t="s">
        <v>184</v>
      </c>
      <c r="H1566" s="3" t="s">
        <v>183</v>
      </c>
      <c r="I1566" s="2" t="s">
        <v>13</v>
      </c>
      <c r="J1566" s="2" t="s">
        <v>16</v>
      </c>
      <c r="K1566" s="8" t="s">
        <v>183</v>
      </c>
      <c r="L1566" s="2" t="s">
        <v>60</v>
      </c>
      <c r="M1566" s="2"/>
      <c r="N1566" t="s">
        <v>186</v>
      </c>
      <c r="O1566" s="2" t="s">
        <v>189</v>
      </c>
      <c r="P1566" s="128">
        <v>-0.25706940874035988</v>
      </c>
      <c r="Q1566" s="128" t="s">
        <v>203</v>
      </c>
      <c r="R1566" s="7" t="s">
        <v>185</v>
      </c>
      <c r="S1566" s="2" t="s">
        <v>184</v>
      </c>
      <c r="T1566" s="2" t="s">
        <v>184</v>
      </c>
      <c r="U1566">
        <v>38</v>
      </c>
      <c r="V1566">
        <v>12</v>
      </c>
      <c r="W1566">
        <v>6</v>
      </c>
      <c r="X1566" t="s">
        <v>184</v>
      </c>
      <c r="Y1566" s="2" t="s">
        <v>184</v>
      </c>
      <c r="Z1566" s="2" t="s">
        <v>184</v>
      </c>
      <c r="AA1566" s="2" t="s">
        <v>184</v>
      </c>
      <c r="AB1566">
        <v>3</v>
      </c>
      <c r="AC1566">
        <v>0</v>
      </c>
      <c r="AD1566">
        <v>0</v>
      </c>
      <c r="AE1566" s="2" t="s">
        <v>184</v>
      </c>
      <c r="AF1566" s="2" t="s">
        <v>184</v>
      </c>
      <c r="AG1566" s="2" t="s">
        <v>183</v>
      </c>
      <c r="AH1566" t="s">
        <v>91</v>
      </c>
      <c r="AI1566" s="8" t="s">
        <v>183</v>
      </c>
      <c r="AJ1566" s="1" t="s">
        <v>184</v>
      </c>
    </row>
    <row r="1567" spans="1:36" x14ac:dyDescent="0.3">
      <c r="A1567" s="3" t="s">
        <v>7</v>
      </c>
      <c r="B1567">
        <v>150445</v>
      </c>
      <c r="C1567">
        <v>1566</v>
      </c>
      <c r="D1567" t="s">
        <v>181</v>
      </c>
      <c r="E1567" s="2" t="s">
        <v>183</v>
      </c>
      <c r="F1567" s="2" t="s">
        <v>184</v>
      </c>
      <c r="G1567" s="2" t="s">
        <v>184</v>
      </c>
      <c r="H1567" s="3" t="s">
        <v>183</v>
      </c>
      <c r="I1567" s="2" t="s">
        <v>16</v>
      </c>
      <c r="J1567" s="2" t="s">
        <v>16</v>
      </c>
      <c r="K1567" s="8" t="s">
        <v>183</v>
      </c>
      <c r="L1567" s="2" t="s">
        <v>60</v>
      </c>
      <c r="M1567" s="2"/>
      <c r="N1567" t="s">
        <v>187</v>
      </c>
      <c r="O1567" s="3" t="s">
        <v>189</v>
      </c>
      <c r="P1567" s="130">
        <v>-0.76003129540628145</v>
      </c>
      <c r="Q1567" s="130" t="s">
        <v>203</v>
      </c>
      <c r="R1567" s="6" t="s">
        <v>183</v>
      </c>
      <c r="S1567" s="2" t="s">
        <v>183</v>
      </c>
      <c r="T1567" s="2" t="s">
        <v>183</v>
      </c>
      <c r="U1567">
        <v>0</v>
      </c>
      <c r="V1567">
        <v>0</v>
      </c>
      <c r="W1567">
        <v>0</v>
      </c>
      <c r="X1567" t="s">
        <v>184</v>
      </c>
      <c r="Y1567" s="2" t="s">
        <v>184</v>
      </c>
      <c r="Z1567" s="2" t="s">
        <v>184</v>
      </c>
      <c r="AA1567" s="2" t="s">
        <v>184</v>
      </c>
      <c r="AB1567">
        <v>0</v>
      </c>
      <c r="AC1567">
        <v>0</v>
      </c>
      <c r="AD1567">
        <v>0</v>
      </c>
      <c r="AE1567" s="2" t="s">
        <v>184</v>
      </c>
      <c r="AF1567" s="2" t="s">
        <v>183</v>
      </c>
      <c r="AG1567" s="2" t="s">
        <v>185</v>
      </c>
      <c r="AH1567" t="s">
        <v>91</v>
      </c>
      <c r="AI1567" t="s">
        <v>183</v>
      </c>
      <c r="AJ1567" s="1" t="s">
        <v>184</v>
      </c>
    </row>
    <row r="1568" spans="1:36" x14ac:dyDescent="0.3">
      <c r="A1568" s="2" t="s">
        <v>8</v>
      </c>
      <c r="B1568">
        <v>150449</v>
      </c>
      <c r="C1568">
        <v>1567</v>
      </c>
      <c r="D1568" t="s">
        <v>182</v>
      </c>
      <c r="E1568" s="2" t="s">
        <v>184</v>
      </c>
      <c r="F1568" s="2" t="s">
        <v>184</v>
      </c>
      <c r="G1568" s="2" t="s">
        <v>183</v>
      </c>
      <c r="H1568" s="3" t="s">
        <v>183</v>
      </c>
      <c r="I1568" s="2" t="s">
        <v>13</v>
      </c>
      <c r="J1568" s="2" t="s">
        <v>16</v>
      </c>
      <c r="K1568" s="8" t="s">
        <v>183</v>
      </c>
      <c r="L1568" s="2"/>
      <c r="M1568" s="2" t="s">
        <v>60</v>
      </c>
      <c r="N1568" t="s">
        <v>187</v>
      </c>
      <c r="O1568" s="2" t="s">
        <v>189</v>
      </c>
      <c r="P1568" s="128">
        <v>-1.2572027239392352</v>
      </c>
      <c r="Q1568" s="128" t="s">
        <v>203</v>
      </c>
      <c r="R1568" s="6" t="s">
        <v>183</v>
      </c>
      <c r="S1568" s="2" t="s">
        <v>183</v>
      </c>
      <c r="T1568" s="2" t="s">
        <v>184</v>
      </c>
      <c r="U1568">
        <v>16</v>
      </c>
      <c r="V1568">
        <v>16</v>
      </c>
      <c r="W1568">
        <v>18</v>
      </c>
      <c r="X1568" t="s">
        <v>184</v>
      </c>
      <c r="Y1568" s="2" t="s">
        <v>184</v>
      </c>
      <c r="Z1568" s="2" t="s">
        <v>184</v>
      </c>
      <c r="AA1568" s="2" t="s">
        <v>184</v>
      </c>
      <c r="AB1568">
        <v>12</v>
      </c>
      <c r="AC1568">
        <v>10</v>
      </c>
      <c r="AD1568">
        <v>12</v>
      </c>
      <c r="AE1568" s="2" t="s">
        <v>184</v>
      </c>
      <c r="AF1568" s="2" t="s">
        <v>184</v>
      </c>
      <c r="AG1568" s="2" t="s">
        <v>183</v>
      </c>
      <c r="AH1568" t="s">
        <v>92</v>
      </c>
      <c r="AI1568" s="8" t="s">
        <v>183</v>
      </c>
      <c r="AJ1568" s="1" t="s">
        <v>184</v>
      </c>
    </row>
    <row r="1569" spans="1:36" x14ac:dyDescent="0.3">
      <c r="A1569" s="3" t="s">
        <v>7</v>
      </c>
      <c r="B1569">
        <v>150485</v>
      </c>
      <c r="C1569">
        <v>1568</v>
      </c>
      <c r="D1569" t="s">
        <v>182</v>
      </c>
      <c r="E1569" s="2" t="s">
        <v>184</v>
      </c>
      <c r="F1569" s="2" t="s">
        <v>184</v>
      </c>
      <c r="G1569" s="2" t="s">
        <v>184</v>
      </c>
      <c r="H1569" s="3" t="s">
        <v>183</v>
      </c>
      <c r="I1569" s="2" t="s">
        <v>15</v>
      </c>
      <c r="J1569" s="2" t="s">
        <v>16</v>
      </c>
      <c r="K1569" s="8" t="s">
        <v>183</v>
      </c>
      <c r="L1569" s="2"/>
      <c r="M1569" s="2" t="s">
        <v>60</v>
      </c>
      <c r="N1569" t="s">
        <v>186</v>
      </c>
      <c r="O1569" s="3" t="s">
        <v>189</v>
      </c>
      <c r="P1569" s="130">
        <v>7.1057423280188298E-2</v>
      </c>
      <c r="Q1569" s="130" t="s">
        <v>203</v>
      </c>
      <c r="R1569" s="7" t="s">
        <v>185</v>
      </c>
      <c r="S1569" s="2" t="s">
        <v>184</v>
      </c>
      <c r="T1569" s="2" t="s">
        <v>183</v>
      </c>
      <c r="U1569">
        <v>26</v>
      </c>
      <c r="V1569">
        <v>23</v>
      </c>
      <c r="W1569">
        <v>2</v>
      </c>
      <c r="X1569" t="s">
        <v>184</v>
      </c>
      <c r="Y1569" s="2" t="s">
        <v>184</v>
      </c>
      <c r="Z1569" s="2" t="s">
        <v>183</v>
      </c>
      <c r="AA1569" s="2" t="s">
        <v>184</v>
      </c>
      <c r="AB1569">
        <v>6</v>
      </c>
      <c r="AC1569">
        <v>3</v>
      </c>
      <c r="AD1569">
        <v>0</v>
      </c>
      <c r="AE1569" s="2" t="s">
        <v>184</v>
      </c>
      <c r="AF1569" s="2" t="s">
        <v>183</v>
      </c>
      <c r="AG1569" s="2" t="s">
        <v>183</v>
      </c>
      <c r="AH1569" t="s">
        <v>92</v>
      </c>
      <c r="AI1569" s="8" t="s">
        <v>183</v>
      </c>
      <c r="AJ1569" s="1" t="s">
        <v>184</v>
      </c>
    </row>
    <row r="1570" spans="1:36" x14ac:dyDescent="0.3">
      <c r="A1570" s="3" t="s">
        <v>7</v>
      </c>
      <c r="B1570">
        <v>150509</v>
      </c>
      <c r="C1570">
        <v>1569</v>
      </c>
      <c r="D1570" t="s">
        <v>181</v>
      </c>
      <c r="E1570" s="2" t="s">
        <v>184</v>
      </c>
      <c r="F1570" s="2" t="s">
        <v>184</v>
      </c>
      <c r="G1570" s="2" t="s">
        <v>184</v>
      </c>
      <c r="H1570" s="3" t="s">
        <v>183</v>
      </c>
      <c r="I1570" s="2" t="s">
        <v>15</v>
      </c>
      <c r="J1570" s="2" t="s">
        <v>15</v>
      </c>
      <c r="K1570" s="8" t="s">
        <v>183</v>
      </c>
      <c r="L1570" s="2"/>
      <c r="M1570" s="2" t="s">
        <v>60</v>
      </c>
      <c r="N1570" t="s">
        <v>186</v>
      </c>
      <c r="O1570" s="2" t="s">
        <v>188</v>
      </c>
      <c r="P1570" s="128">
        <v>-1.1255540614572437</v>
      </c>
      <c r="Q1570" s="128" t="s">
        <v>203</v>
      </c>
      <c r="R1570" s="7" t="s">
        <v>183</v>
      </c>
      <c r="S1570" s="2" t="s">
        <v>184</v>
      </c>
      <c r="T1570" s="2" t="s">
        <v>184</v>
      </c>
      <c r="U1570">
        <v>29</v>
      </c>
      <c r="V1570">
        <v>27</v>
      </c>
      <c r="W1570">
        <v>29</v>
      </c>
      <c r="X1570" t="s">
        <v>184</v>
      </c>
      <c r="Y1570" s="2" t="s">
        <v>184</v>
      </c>
      <c r="Z1570" s="2" t="s">
        <v>183</v>
      </c>
      <c r="AA1570" s="2" t="s">
        <v>184</v>
      </c>
      <c r="AB1570">
        <v>9</v>
      </c>
      <c r="AC1570">
        <v>2</v>
      </c>
      <c r="AD1570">
        <v>0</v>
      </c>
      <c r="AE1570" s="2" t="s">
        <v>184</v>
      </c>
      <c r="AF1570" s="2" t="s">
        <v>184</v>
      </c>
      <c r="AG1570" s="2" t="s">
        <v>183</v>
      </c>
      <c r="AH1570" t="s">
        <v>92</v>
      </c>
      <c r="AI1570" s="8" t="s">
        <v>183</v>
      </c>
      <c r="AJ1570" s="1" t="s">
        <v>184</v>
      </c>
    </row>
    <row r="1571" spans="1:36" hidden="1" x14ac:dyDescent="0.3">
      <c r="A1571" s="3" t="s">
        <v>7</v>
      </c>
      <c r="B1571">
        <v>150516</v>
      </c>
      <c r="C1571">
        <v>1570</v>
      </c>
      <c r="D1571" t="s">
        <v>181</v>
      </c>
      <c r="E1571" s="2" t="s">
        <v>184</v>
      </c>
      <c r="F1571" s="2" t="s">
        <v>184</v>
      </c>
      <c r="G1571" s="2" t="s">
        <v>184</v>
      </c>
      <c r="H1571" s="3" t="s">
        <v>183</v>
      </c>
      <c r="I1571" s="2" t="s">
        <v>16</v>
      </c>
      <c r="J1571" s="2" t="s">
        <v>14</v>
      </c>
      <c r="K1571" s="8" t="s">
        <v>183</v>
      </c>
      <c r="L1571" s="2" t="s">
        <v>60</v>
      </c>
      <c r="M1571" s="2"/>
      <c r="N1571" t="s">
        <v>187</v>
      </c>
      <c r="O1571" s="3" t="s">
        <v>189</v>
      </c>
      <c r="P1571" s="130">
        <v>-1.5213387781247498</v>
      </c>
      <c r="Q1571" s="130" t="s">
        <v>201</v>
      </c>
      <c r="R1571" s="7" t="s">
        <v>185</v>
      </c>
      <c r="S1571" s="2" t="s">
        <v>184</v>
      </c>
      <c r="T1571" s="2" t="s">
        <v>184</v>
      </c>
      <c r="U1571">
        <v>29</v>
      </c>
      <c r="V1571">
        <v>11</v>
      </c>
      <c r="W1571">
        <v>53</v>
      </c>
      <c r="X1571" t="s">
        <v>184</v>
      </c>
      <c r="Y1571" s="2" t="s">
        <v>184</v>
      </c>
      <c r="Z1571" s="2" t="s">
        <v>184</v>
      </c>
      <c r="AA1571" s="2" t="s">
        <v>184</v>
      </c>
      <c r="AB1571">
        <v>35</v>
      </c>
      <c r="AC1571">
        <v>7</v>
      </c>
      <c r="AD1571">
        <v>0</v>
      </c>
      <c r="AE1571" s="2" t="s">
        <v>184</v>
      </c>
      <c r="AF1571" s="2" t="s">
        <v>185</v>
      </c>
      <c r="AG1571" s="2" t="s">
        <v>185</v>
      </c>
      <c r="AH1571" t="s">
        <v>89</v>
      </c>
      <c r="AI1571" s="8" t="s">
        <v>184</v>
      </c>
      <c r="AJ1571" s="1" t="s">
        <v>184</v>
      </c>
    </row>
    <row r="1572" spans="1:36" hidden="1" x14ac:dyDescent="0.3">
      <c r="A1572" s="3" t="s">
        <v>7</v>
      </c>
      <c r="B1572">
        <v>150522</v>
      </c>
      <c r="C1572">
        <v>1571</v>
      </c>
      <c r="D1572" t="s">
        <v>181</v>
      </c>
      <c r="E1572" s="2" t="s">
        <v>183</v>
      </c>
      <c r="F1572" s="2" t="s">
        <v>183</v>
      </c>
      <c r="G1572" s="2" t="s">
        <v>184</v>
      </c>
      <c r="H1572" s="3" t="s">
        <v>183</v>
      </c>
      <c r="I1572" s="2" t="s">
        <v>12</v>
      </c>
      <c r="J1572" s="2" t="s">
        <v>16</v>
      </c>
      <c r="K1572" s="8" t="s">
        <v>184</v>
      </c>
      <c r="L1572" s="2"/>
      <c r="M1572" s="2" t="s">
        <v>60</v>
      </c>
      <c r="N1572" t="s">
        <v>186</v>
      </c>
      <c r="O1572" s="2" t="s">
        <v>188</v>
      </c>
      <c r="P1572" s="128">
        <v>-1.1873581281648331</v>
      </c>
      <c r="Q1572" s="128" t="s">
        <v>201</v>
      </c>
      <c r="R1572" s="7" t="s">
        <v>183</v>
      </c>
      <c r="S1572" s="2" t="s">
        <v>183</v>
      </c>
      <c r="T1572" s="2" t="s">
        <v>183</v>
      </c>
      <c r="U1572">
        <v>29</v>
      </c>
      <c r="V1572">
        <v>26</v>
      </c>
      <c r="W1572">
        <v>1</v>
      </c>
      <c r="X1572" t="s">
        <v>183</v>
      </c>
      <c r="Y1572" s="2" t="s">
        <v>184</v>
      </c>
      <c r="Z1572" s="2" t="s">
        <v>183</v>
      </c>
      <c r="AA1572" s="2" t="s">
        <v>184</v>
      </c>
      <c r="AB1572">
        <v>1</v>
      </c>
      <c r="AC1572">
        <v>0</v>
      </c>
      <c r="AD1572">
        <v>0</v>
      </c>
      <c r="AE1572" s="2" t="s">
        <v>184</v>
      </c>
      <c r="AF1572" s="2" t="s">
        <v>185</v>
      </c>
      <c r="AG1572" s="2" t="s">
        <v>183</v>
      </c>
      <c r="AH1572" t="s">
        <v>92</v>
      </c>
      <c r="AI1572" s="8" t="s">
        <v>183</v>
      </c>
      <c r="AJ1572" s="1" t="s">
        <v>184</v>
      </c>
    </row>
    <row r="1573" spans="1:36" x14ac:dyDescent="0.3">
      <c r="A1573" s="3" t="s">
        <v>7</v>
      </c>
      <c r="B1573">
        <v>150570</v>
      </c>
      <c r="C1573">
        <v>1572</v>
      </c>
      <c r="D1573" t="s">
        <v>181</v>
      </c>
      <c r="E1573" s="2" t="s">
        <v>183</v>
      </c>
      <c r="F1573" s="2" t="s">
        <v>184</v>
      </c>
      <c r="G1573" s="2" t="s">
        <v>184</v>
      </c>
      <c r="H1573" s="3" t="s">
        <v>184</v>
      </c>
      <c r="I1573" s="2" t="s">
        <v>12</v>
      </c>
      <c r="J1573" s="2" t="s">
        <v>14</v>
      </c>
      <c r="K1573" s="8" t="s">
        <v>183</v>
      </c>
      <c r="L1573" s="2"/>
      <c r="M1573" s="2" t="s">
        <v>60</v>
      </c>
      <c r="N1573" t="s">
        <v>186</v>
      </c>
      <c r="O1573" s="3" t="s">
        <v>188</v>
      </c>
      <c r="P1573" s="130">
        <v>-0.39477193918378228</v>
      </c>
      <c r="Q1573" s="130" t="s">
        <v>203</v>
      </c>
      <c r="R1573" s="6" t="s">
        <v>184</v>
      </c>
      <c r="S1573" s="2" t="s">
        <v>184</v>
      </c>
      <c r="T1573" s="2" t="s">
        <v>183</v>
      </c>
      <c r="U1573">
        <v>53</v>
      </c>
      <c r="V1573">
        <v>17</v>
      </c>
      <c r="W1573">
        <v>0</v>
      </c>
      <c r="X1573" t="s">
        <v>184</v>
      </c>
      <c r="Y1573" s="2" t="s">
        <v>184</v>
      </c>
      <c r="Z1573" s="2" t="s">
        <v>183</v>
      </c>
      <c r="AA1573" s="2" t="s">
        <v>184</v>
      </c>
      <c r="AB1573">
        <v>8</v>
      </c>
      <c r="AC1573">
        <v>0</v>
      </c>
      <c r="AD1573">
        <v>0</v>
      </c>
      <c r="AE1573" s="2" t="s">
        <v>184</v>
      </c>
      <c r="AF1573" s="2" t="s">
        <v>184</v>
      </c>
      <c r="AG1573" s="2" t="s">
        <v>184</v>
      </c>
      <c r="AH1573" t="s">
        <v>91</v>
      </c>
      <c r="AI1573" s="8" t="s">
        <v>183</v>
      </c>
      <c r="AJ1573" s="1" t="s">
        <v>184</v>
      </c>
    </row>
    <row r="1574" spans="1:36" hidden="1" x14ac:dyDescent="0.3">
      <c r="A1574" s="3" t="s">
        <v>7</v>
      </c>
      <c r="B1574">
        <v>150571</v>
      </c>
      <c r="C1574">
        <v>1573</v>
      </c>
      <c r="D1574" t="s">
        <v>182</v>
      </c>
      <c r="E1574" s="2" t="s">
        <v>184</v>
      </c>
      <c r="F1574" s="2" t="s">
        <v>184</v>
      </c>
      <c r="G1574" s="2" t="s">
        <v>184</v>
      </c>
      <c r="H1574" s="3" t="s">
        <v>183</v>
      </c>
      <c r="I1574" s="2" t="s">
        <v>15</v>
      </c>
      <c r="J1574" s="2" t="s">
        <v>12</v>
      </c>
      <c r="K1574" s="8" t="s">
        <v>183</v>
      </c>
      <c r="L1574" s="2"/>
      <c r="M1574" s="2" t="s">
        <v>60</v>
      </c>
      <c r="N1574" t="s">
        <v>187</v>
      </c>
      <c r="O1574" s="2" t="s">
        <v>188</v>
      </c>
      <c r="P1574" s="128" t="s">
        <v>67</v>
      </c>
      <c r="Q1574" s="130" t="s">
        <v>201</v>
      </c>
      <c r="R1574" s="7" t="s">
        <v>183</v>
      </c>
      <c r="S1574" s="2" t="s">
        <v>183</v>
      </c>
      <c r="T1574" s="2" t="s">
        <v>183</v>
      </c>
      <c r="U1574">
        <v>27</v>
      </c>
      <c r="V1574">
        <v>46</v>
      </c>
      <c r="W1574">
        <v>9</v>
      </c>
      <c r="X1574" t="s">
        <v>183</v>
      </c>
      <c r="Y1574" s="2" t="s">
        <v>183</v>
      </c>
      <c r="Z1574" s="2" t="s">
        <v>184</v>
      </c>
      <c r="AA1574" s="2" t="s">
        <v>184</v>
      </c>
      <c r="AB1574">
        <v>9</v>
      </c>
      <c r="AC1574">
        <v>0</v>
      </c>
      <c r="AD1574">
        <v>2</v>
      </c>
      <c r="AE1574" s="2" t="s">
        <v>183</v>
      </c>
      <c r="AF1574" s="2" t="s">
        <v>183</v>
      </c>
      <c r="AG1574" s="2" t="s">
        <v>184</v>
      </c>
      <c r="AH1574" t="s">
        <v>92</v>
      </c>
      <c r="AI1574" s="8" t="s">
        <v>183</v>
      </c>
      <c r="AJ1574" s="1" t="s">
        <v>184</v>
      </c>
    </row>
    <row r="1575" spans="1:36" x14ac:dyDescent="0.3">
      <c r="A1575" s="3" t="s">
        <v>7</v>
      </c>
      <c r="B1575">
        <v>150713</v>
      </c>
      <c r="C1575">
        <v>1574</v>
      </c>
      <c r="D1575" t="s">
        <v>182</v>
      </c>
      <c r="E1575" s="2" t="s">
        <v>183</v>
      </c>
      <c r="F1575" s="2" t="s">
        <v>184</v>
      </c>
      <c r="G1575" s="2" t="s">
        <v>184</v>
      </c>
      <c r="H1575" s="3" t="s">
        <v>183</v>
      </c>
      <c r="I1575" s="2" t="s">
        <v>16</v>
      </c>
      <c r="J1575" s="2" t="s">
        <v>16</v>
      </c>
      <c r="K1575" s="8" t="s">
        <v>183</v>
      </c>
      <c r="L1575" s="2" t="s">
        <v>162</v>
      </c>
      <c r="M1575" s="2" t="s">
        <v>60</v>
      </c>
      <c r="N1575" t="s">
        <v>186</v>
      </c>
      <c r="O1575" s="2" t="s">
        <v>189</v>
      </c>
      <c r="P1575" s="128">
        <v>-3.3949875890783892</v>
      </c>
      <c r="Q1575" s="128" t="s">
        <v>203</v>
      </c>
      <c r="R1575" s="6" t="s">
        <v>185</v>
      </c>
      <c r="S1575" s="2" t="s">
        <v>184</v>
      </c>
      <c r="T1575" s="2" t="s">
        <v>184</v>
      </c>
      <c r="U1575">
        <v>18</v>
      </c>
      <c r="V1575">
        <v>63</v>
      </c>
      <c r="W1575">
        <v>47</v>
      </c>
      <c r="X1575" t="s">
        <v>184</v>
      </c>
      <c r="Y1575" s="2" t="s">
        <v>184</v>
      </c>
      <c r="Z1575" s="2" t="s">
        <v>184</v>
      </c>
      <c r="AA1575" s="2" t="s">
        <v>184</v>
      </c>
      <c r="AB1575">
        <v>16</v>
      </c>
      <c r="AC1575">
        <v>6</v>
      </c>
      <c r="AD1575">
        <v>17</v>
      </c>
      <c r="AE1575" s="2" t="s">
        <v>184</v>
      </c>
      <c r="AF1575" s="2" t="s">
        <v>184</v>
      </c>
      <c r="AG1575" s="2" t="s">
        <v>183</v>
      </c>
      <c r="AH1575" t="s">
        <v>92</v>
      </c>
      <c r="AI1575" s="8" t="s">
        <v>183</v>
      </c>
      <c r="AJ1575" s="1" t="s">
        <v>184</v>
      </c>
    </row>
    <row r="1576" spans="1:36" x14ac:dyDescent="0.3">
      <c r="A1576" s="3" t="s">
        <v>7</v>
      </c>
      <c r="B1576">
        <v>150802</v>
      </c>
      <c r="C1576">
        <v>1575</v>
      </c>
      <c r="D1576" t="s">
        <v>181</v>
      </c>
      <c r="E1576" s="2" t="s">
        <v>183</v>
      </c>
      <c r="F1576" s="2" t="s">
        <v>184</v>
      </c>
      <c r="G1576" s="2" t="s">
        <v>184</v>
      </c>
      <c r="H1576" s="3" t="s">
        <v>183</v>
      </c>
      <c r="I1576" s="2" t="s">
        <v>13</v>
      </c>
      <c r="J1576" s="2" t="s">
        <v>12</v>
      </c>
      <c r="K1576" s="8" t="s">
        <v>183</v>
      </c>
      <c r="L1576" s="2" t="s">
        <v>60</v>
      </c>
      <c r="M1576" s="2"/>
      <c r="N1576" t="s">
        <v>187</v>
      </c>
      <c r="O1576" s="2" t="s">
        <v>189</v>
      </c>
      <c r="P1576" s="128">
        <v>0.80059120581352383</v>
      </c>
      <c r="Q1576" s="128" t="s">
        <v>203</v>
      </c>
      <c r="R1576" s="7" t="s">
        <v>183</v>
      </c>
      <c r="S1576" s="2" t="s">
        <v>183</v>
      </c>
      <c r="T1576" s="2" t="s">
        <v>184</v>
      </c>
      <c r="U1576">
        <v>40</v>
      </c>
      <c r="V1576">
        <v>13</v>
      </c>
      <c r="W1576">
        <v>23</v>
      </c>
      <c r="X1576" t="s">
        <v>184</v>
      </c>
      <c r="Y1576" s="2" t="s">
        <v>183</v>
      </c>
      <c r="Z1576" s="2" t="s">
        <v>183</v>
      </c>
      <c r="AA1576" s="2" t="s">
        <v>184</v>
      </c>
      <c r="AB1576">
        <v>1</v>
      </c>
      <c r="AC1576">
        <v>0</v>
      </c>
      <c r="AD1576">
        <v>1</v>
      </c>
      <c r="AE1576" s="2" t="s">
        <v>184</v>
      </c>
      <c r="AF1576" s="2" t="s">
        <v>184</v>
      </c>
      <c r="AG1576" s="2" t="s">
        <v>185</v>
      </c>
      <c r="AH1576" t="s">
        <v>91</v>
      </c>
      <c r="AI1576" s="8" t="s">
        <v>183</v>
      </c>
      <c r="AJ1576" s="1" t="s">
        <v>184</v>
      </c>
    </row>
    <row r="1577" spans="1:36" x14ac:dyDescent="0.3">
      <c r="A1577" s="3" t="s">
        <v>7</v>
      </c>
      <c r="B1577">
        <v>150803</v>
      </c>
      <c r="C1577">
        <v>1576</v>
      </c>
      <c r="D1577" t="s">
        <v>182</v>
      </c>
      <c r="E1577" s="2" t="s">
        <v>184</v>
      </c>
      <c r="F1577" s="2" t="s">
        <v>184</v>
      </c>
      <c r="G1577" s="2" t="s">
        <v>183</v>
      </c>
      <c r="H1577" s="3" t="s">
        <v>183</v>
      </c>
      <c r="I1577" s="2" t="s">
        <v>16</v>
      </c>
      <c r="J1577" s="2" t="s">
        <v>12</v>
      </c>
      <c r="K1577" s="8" t="s">
        <v>183</v>
      </c>
      <c r="L1577" s="2"/>
      <c r="M1577" s="2" t="s">
        <v>60</v>
      </c>
      <c r="N1577" t="s">
        <v>187</v>
      </c>
      <c r="O1577" s="2" t="s">
        <v>188</v>
      </c>
      <c r="P1577" s="128">
        <v>-2.1347754927773428E-2</v>
      </c>
      <c r="Q1577" s="128" t="s">
        <v>203</v>
      </c>
      <c r="R1577" s="6" t="s">
        <v>185</v>
      </c>
      <c r="S1577" s="2" t="s">
        <v>184</v>
      </c>
      <c r="T1577" s="2" t="s">
        <v>184</v>
      </c>
      <c r="U1577">
        <v>5</v>
      </c>
      <c r="V1577">
        <v>10</v>
      </c>
      <c r="W1577">
        <v>1</v>
      </c>
      <c r="X1577" t="s">
        <v>184</v>
      </c>
      <c r="Y1577" s="2" t="s">
        <v>183</v>
      </c>
      <c r="Z1577" s="2" t="s">
        <v>184</v>
      </c>
      <c r="AA1577" s="2" t="s">
        <v>184</v>
      </c>
      <c r="AB1577">
        <v>2</v>
      </c>
      <c r="AC1577">
        <v>0</v>
      </c>
      <c r="AD1577">
        <v>0</v>
      </c>
      <c r="AE1577" s="2" t="s">
        <v>184</v>
      </c>
      <c r="AF1577" s="2" t="s">
        <v>185</v>
      </c>
      <c r="AG1577" s="2" t="s">
        <v>185</v>
      </c>
      <c r="AH1577" t="s">
        <v>91</v>
      </c>
      <c r="AI1577" s="8" t="s">
        <v>184</v>
      </c>
      <c r="AJ1577" s="1" t="s">
        <v>184</v>
      </c>
    </row>
    <row r="1578" spans="1:36" x14ac:dyDescent="0.3">
      <c r="A1578" s="3" t="s">
        <v>7</v>
      </c>
      <c r="B1578">
        <v>150920</v>
      </c>
      <c r="C1578">
        <v>1577</v>
      </c>
      <c r="D1578" t="s">
        <v>181</v>
      </c>
      <c r="E1578" s="2" t="s">
        <v>184</v>
      </c>
      <c r="F1578" s="2" t="s">
        <v>184</v>
      </c>
      <c r="G1578" s="2" t="s">
        <v>184</v>
      </c>
      <c r="H1578" s="3" t="s">
        <v>184</v>
      </c>
      <c r="I1578" s="2" t="s">
        <v>13</v>
      </c>
      <c r="J1578" s="2" t="s">
        <v>12</v>
      </c>
      <c r="K1578" s="8" t="s">
        <v>184</v>
      </c>
      <c r="L1578" s="2" t="s">
        <v>60</v>
      </c>
      <c r="M1578" s="2"/>
      <c r="N1578" t="s">
        <v>186</v>
      </c>
      <c r="O1578" s="3" t="s">
        <v>188</v>
      </c>
      <c r="P1578" s="130">
        <v>0.69519630748190775</v>
      </c>
      <c r="Q1578" s="130" t="s">
        <v>203</v>
      </c>
      <c r="R1578" s="7" t="s">
        <v>184</v>
      </c>
      <c r="S1578" s="2" t="s">
        <v>184</v>
      </c>
      <c r="T1578" s="2" t="s">
        <v>184</v>
      </c>
      <c r="U1578">
        <v>37</v>
      </c>
      <c r="V1578">
        <v>10</v>
      </c>
      <c r="W1578">
        <v>22</v>
      </c>
      <c r="X1578" t="s">
        <v>184</v>
      </c>
      <c r="Y1578" s="2" t="s">
        <v>184</v>
      </c>
      <c r="Z1578" s="2" t="s">
        <v>184</v>
      </c>
      <c r="AA1578" s="2" t="s">
        <v>184</v>
      </c>
      <c r="AB1578">
        <v>5</v>
      </c>
      <c r="AC1578">
        <v>3</v>
      </c>
      <c r="AD1578">
        <v>0</v>
      </c>
      <c r="AE1578" s="2" t="s">
        <v>184</v>
      </c>
      <c r="AF1578" s="2" t="s">
        <v>184</v>
      </c>
      <c r="AG1578" s="2" t="s">
        <v>183</v>
      </c>
      <c r="AH1578" t="s">
        <v>91</v>
      </c>
      <c r="AI1578" s="8" t="s">
        <v>183</v>
      </c>
      <c r="AJ1578" s="1" t="s">
        <v>184</v>
      </c>
    </row>
    <row r="1579" spans="1:36" hidden="1" x14ac:dyDescent="0.3">
      <c r="A1579" s="3" t="s">
        <v>7</v>
      </c>
      <c r="B1579">
        <v>150990</v>
      </c>
      <c r="C1579">
        <v>1578</v>
      </c>
      <c r="D1579" t="s">
        <v>182</v>
      </c>
      <c r="E1579" s="2" t="s">
        <v>184</v>
      </c>
      <c r="F1579" s="2" t="s">
        <v>184</v>
      </c>
      <c r="G1579" s="2" t="s">
        <v>184</v>
      </c>
      <c r="H1579" s="2" t="s">
        <v>183</v>
      </c>
      <c r="I1579" s="3" t="s">
        <v>16</v>
      </c>
      <c r="J1579" s="2" t="s">
        <v>13</v>
      </c>
      <c r="K1579" s="8" t="s">
        <v>183</v>
      </c>
      <c r="L1579" s="2"/>
      <c r="M1579" s="2" t="s">
        <v>61</v>
      </c>
      <c r="N1579" t="s">
        <v>186</v>
      </c>
      <c r="O1579" s="3" t="s">
        <v>188</v>
      </c>
      <c r="P1579" s="130">
        <v>-1.9282469639380735</v>
      </c>
      <c r="Q1579" s="130" t="s">
        <v>201</v>
      </c>
      <c r="R1579" s="6" t="s">
        <v>184</v>
      </c>
      <c r="S1579" s="2" t="s">
        <v>184</v>
      </c>
      <c r="T1579" s="2" t="s">
        <v>184</v>
      </c>
      <c r="U1579">
        <v>0</v>
      </c>
      <c r="V1579">
        <v>0</v>
      </c>
      <c r="W1579">
        <v>5</v>
      </c>
      <c r="X1579" t="s">
        <v>184</v>
      </c>
      <c r="Y1579" s="2" t="s">
        <v>184</v>
      </c>
      <c r="Z1579" s="2" t="s">
        <v>184</v>
      </c>
      <c r="AA1579" s="2" t="s">
        <v>184</v>
      </c>
      <c r="AB1579">
        <v>3</v>
      </c>
      <c r="AC1579">
        <v>4</v>
      </c>
      <c r="AD1579">
        <v>0</v>
      </c>
      <c r="AE1579" s="2" t="s">
        <v>183</v>
      </c>
      <c r="AF1579" s="2" t="s">
        <v>185</v>
      </c>
      <c r="AG1579" s="2" t="s">
        <v>185</v>
      </c>
      <c r="AH1579" t="s">
        <v>89</v>
      </c>
      <c r="AI1579" t="s">
        <v>184</v>
      </c>
      <c r="AJ1579" s="1" t="s">
        <v>184</v>
      </c>
    </row>
    <row r="1580" spans="1:36" x14ac:dyDescent="0.3">
      <c r="A1580" s="3" t="s">
        <v>7</v>
      </c>
      <c r="B1580">
        <v>150991</v>
      </c>
      <c r="C1580">
        <v>1579</v>
      </c>
      <c r="D1580" t="s">
        <v>182</v>
      </c>
      <c r="E1580" s="2" t="s">
        <v>184</v>
      </c>
      <c r="F1580" s="2" t="s">
        <v>184</v>
      </c>
      <c r="G1580" s="2" t="s">
        <v>183</v>
      </c>
      <c r="H1580" s="2" t="s">
        <v>183</v>
      </c>
      <c r="I1580" s="3" t="s">
        <v>16</v>
      </c>
      <c r="J1580" s="2" t="s">
        <v>13</v>
      </c>
      <c r="K1580" s="8" t="s">
        <v>183</v>
      </c>
      <c r="L1580" s="2"/>
      <c r="M1580" s="2" t="s">
        <v>61</v>
      </c>
      <c r="N1580" t="s">
        <v>186</v>
      </c>
      <c r="O1580" s="3" t="s">
        <v>188</v>
      </c>
      <c r="P1580" s="130">
        <v>-1.9745990544173542</v>
      </c>
      <c r="Q1580" s="130" t="s">
        <v>203</v>
      </c>
      <c r="R1580" s="6" t="s">
        <v>184</v>
      </c>
      <c r="S1580" s="2" t="s">
        <v>184</v>
      </c>
      <c r="T1580" s="2" t="s">
        <v>184</v>
      </c>
      <c r="U1580">
        <v>8</v>
      </c>
      <c r="V1580">
        <v>26</v>
      </c>
      <c r="W1580">
        <v>1</v>
      </c>
      <c r="X1580" t="s">
        <v>183</v>
      </c>
      <c r="Y1580" s="2" t="s">
        <v>184</v>
      </c>
      <c r="Z1580" s="2" t="s">
        <v>184</v>
      </c>
      <c r="AA1580" s="2" t="s">
        <v>184</v>
      </c>
      <c r="AB1580">
        <v>16</v>
      </c>
      <c r="AC1580">
        <v>2</v>
      </c>
      <c r="AD1580">
        <v>0</v>
      </c>
      <c r="AE1580" s="2" t="s">
        <v>183</v>
      </c>
      <c r="AF1580" s="2" t="s">
        <v>185</v>
      </c>
      <c r="AG1580" s="2" t="s">
        <v>185</v>
      </c>
      <c r="AH1580" t="s">
        <v>89</v>
      </c>
      <c r="AI1580" s="8" t="s">
        <v>184</v>
      </c>
      <c r="AJ1580" s="1" t="s">
        <v>184</v>
      </c>
    </row>
    <row r="1581" spans="1:36" x14ac:dyDescent="0.3">
      <c r="A1581" s="3" t="s">
        <v>7</v>
      </c>
      <c r="B1581">
        <v>151002</v>
      </c>
      <c r="C1581">
        <v>1580</v>
      </c>
      <c r="D1581" t="s">
        <v>181</v>
      </c>
      <c r="E1581" s="2" t="s">
        <v>183</v>
      </c>
      <c r="F1581" s="2" t="s">
        <v>184</v>
      </c>
      <c r="G1581" s="2" t="s">
        <v>184</v>
      </c>
      <c r="H1581" s="3" t="s">
        <v>183</v>
      </c>
      <c r="I1581" s="2" t="s">
        <v>15</v>
      </c>
      <c r="J1581" s="2" t="s">
        <v>15</v>
      </c>
      <c r="K1581" s="8" t="s">
        <v>183</v>
      </c>
      <c r="L1581" s="2" t="s">
        <v>60</v>
      </c>
      <c r="M1581" s="2"/>
      <c r="N1581" t="s">
        <v>187</v>
      </c>
      <c r="O1581" s="3" t="s">
        <v>188</v>
      </c>
      <c r="P1581" s="130">
        <v>-0.94321338587764059</v>
      </c>
      <c r="Q1581" s="130" t="s">
        <v>203</v>
      </c>
      <c r="R1581" s="6" t="s">
        <v>183</v>
      </c>
      <c r="S1581" s="2" t="s">
        <v>183</v>
      </c>
      <c r="T1581" s="2" t="s">
        <v>184</v>
      </c>
      <c r="U1581">
        <v>61</v>
      </c>
      <c r="V1581">
        <v>15</v>
      </c>
      <c r="W1581">
        <v>20</v>
      </c>
      <c r="X1581" t="s">
        <v>183</v>
      </c>
      <c r="Y1581" s="2" t="s">
        <v>184</v>
      </c>
      <c r="Z1581" s="2" t="s">
        <v>183</v>
      </c>
      <c r="AA1581" s="2" t="s">
        <v>184</v>
      </c>
      <c r="AB1581">
        <v>14</v>
      </c>
      <c r="AC1581">
        <v>1</v>
      </c>
      <c r="AD1581">
        <v>0</v>
      </c>
      <c r="AE1581" s="2" t="s">
        <v>184</v>
      </c>
      <c r="AF1581" s="2" t="s">
        <v>185</v>
      </c>
      <c r="AG1581" s="2" t="s">
        <v>183</v>
      </c>
      <c r="AH1581" t="s">
        <v>92</v>
      </c>
      <c r="AI1581" s="8" t="s">
        <v>183</v>
      </c>
      <c r="AJ1581" s="1" t="s">
        <v>184</v>
      </c>
    </row>
    <row r="1582" spans="1:36" x14ac:dyDescent="0.3">
      <c r="A1582" s="3" t="s">
        <v>7</v>
      </c>
      <c r="B1582">
        <v>151109</v>
      </c>
      <c r="C1582">
        <v>1581</v>
      </c>
      <c r="D1582" t="s">
        <v>181</v>
      </c>
      <c r="E1582" s="2" t="s">
        <v>184</v>
      </c>
      <c r="F1582" s="2" t="s">
        <v>184</v>
      </c>
      <c r="G1582" s="2" t="s">
        <v>184</v>
      </c>
      <c r="H1582" s="3" t="s">
        <v>183</v>
      </c>
      <c r="I1582" s="2" t="s">
        <v>13</v>
      </c>
      <c r="J1582" s="2" t="s">
        <v>12</v>
      </c>
      <c r="K1582" s="8" t="s">
        <v>183</v>
      </c>
      <c r="L1582" s="2" t="s">
        <v>60</v>
      </c>
      <c r="M1582" s="2"/>
      <c r="N1582" t="s">
        <v>187</v>
      </c>
      <c r="O1582" s="3" t="s">
        <v>188</v>
      </c>
      <c r="P1582" s="130">
        <v>-0.5749191519942507</v>
      </c>
      <c r="Q1582" s="130" t="s">
        <v>203</v>
      </c>
      <c r="R1582" s="6" t="s">
        <v>183</v>
      </c>
      <c r="S1582" s="2" t="s">
        <v>184</v>
      </c>
      <c r="T1582" s="2" t="s">
        <v>184</v>
      </c>
      <c r="U1582">
        <v>33</v>
      </c>
      <c r="V1582">
        <v>20</v>
      </c>
      <c r="W1582">
        <v>32</v>
      </c>
      <c r="X1582" t="s">
        <v>184</v>
      </c>
      <c r="Y1582" s="2" t="s">
        <v>184</v>
      </c>
      <c r="Z1582" s="2" t="s">
        <v>184</v>
      </c>
      <c r="AA1582" s="2" t="s">
        <v>184</v>
      </c>
      <c r="AB1582">
        <v>7</v>
      </c>
      <c r="AC1582">
        <v>0</v>
      </c>
      <c r="AD1582">
        <v>0</v>
      </c>
      <c r="AE1582" s="2" t="s">
        <v>184</v>
      </c>
      <c r="AF1582" s="2" t="s">
        <v>185</v>
      </c>
      <c r="AG1582" s="2" t="s">
        <v>185</v>
      </c>
      <c r="AH1582" t="s">
        <v>91</v>
      </c>
      <c r="AI1582" s="8" t="s">
        <v>184</v>
      </c>
      <c r="AJ1582" s="1" t="s">
        <v>184</v>
      </c>
    </row>
    <row r="1583" spans="1:36" x14ac:dyDescent="0.3">
      <c r="A1583" s="3" t="s">
        <v>7</v>
      </c>
      <c r="B1583">
        <v>151117</v>
      </c>
      <c r="C1583">
        <v>1582</v>
      </c>
      <c r="D1583" t="s">
        <v>181</v>
      </c>
      <c r="E1583" s="2" t="s">
        <v>183</v>
      </c>
      <c r="F1583" s="2" t="s">
        <v>183</v>
      </c>
      <c r="G1583" s="2" t="s">
        <v>184</v>
      </c>
      <c r="H1583" s="3" t="s">
        <v>183</v>
      </c>
      <c r="I1583" s="2" t="s">
        <v>17</v>
      </c>
      <c r="J1583" s="2" t="s">
        <v>16</v>
      </c>
      <c r="K1583" s="8" t="s">
        <v>183</v>
      </c>
      <c r="L1583" s="2" t="s">
        <v>162</v>
      </c>
      <c r="M1583" s="2" t="s">
        <v>60</v>
      </c>
      <c r="N1583" t="s">
        <v>186</v>
      </c>
      <c r="O1583" s="2" t="s">
        <v>188</v>
      </c>
      <c r="P1583" s="128">
        <v>-4.5594623695837821</v>
      </c>
      <c r="Q1583" s="128" t="s">
        <v>203</v>
      </c>
      <c r="R1583" s="6" t="s">
        <v>183</v>
      </c>
      <c r="S1583" s="2" t="s">
        <v>184</v>
      </c>
      <c r="T1583" s="2" t="s">
        <v>184</v>
      </c>
      <c r="U1583">
        <v>18</v>
      </c>
      <c r="V1583">
        <v>7</v>
      </c>
      <c r="W1583">
        <v>13</v>
      </c>
      <c r="X1583" t="s">
        <v>184</v>
      </c>
      <c r="Y1583" s="2" t="s">
        <v>184</v>
      </c>
      <c r="Z1583" s="2" t="s">
        <v>184</v>
      </c>
      <c r="AA1583" s="2" t="s">
        <v>184</v>
      </c>
      <c r="AB1583">
        <v>8</v>
      </c>
      <c r="AC1583">
        <v>5</v>
      </c>
      <c r="AD1583">
        <v>4</v>
      </c>
      <c r="AE1583" s="2" t="s">
        <v>184</v>
      </c>
      <c r="AF1583" s="2" t="s">
        <v>184</v>
      </c>
      <c r="AG1583" s="2" t="s">
        <v>184</v>
      </c>
      <c r="AH1583" t="s">
        <v>91</v>
      </c>
      <c r="AI1583" s="8" t="s">
        <v>183</v>
      </c>
      <c r="AJ1583" s="1" t="s">
        <v>184</v>
      </c>
    </row>
    <row r="1584" spans="1:36" x14ac:dyDescent="0.3">
      <c r="A1584" s="2" t="s">
        <v>8</v>
      </c>
      <c r="B1584">
        <v>151118</v>
      </c>
      <c r="C1584">
        <v>1583</v>
      </c>
      <c r="D1584" t="s">
        <v>181</v>
      </c>
      <c r="E1584" s="2" t="s">
        <v>184</v>
      </c>
      <c r="F1584" s="2" t="s">
        <v>184</v>
      </c>
      <c r="G1584" s="2" t="s">
        <v>184</v>
      </c>
      <c r="H1584" s="3" t="s">
        <v>183</v>
      </c>
      <c r="I1584" s="2" t="s">
        <v>15</v>
      </c>
      <c r="J1584" s="2" t="s">
        <v>13</v>
      </c>
      <c r="K1584" s="8" t="s">
        <v>183</v>
      </c>
      <c r="L1584" s="2"/>
      <c r="M1584" s="2" t="s">
        <v>60</v>
      </c>
      <c r="N1584" t="s">
        <v>186</v>
      </c>
      <c r="O1584" s="2" t="s">
        <v>189</v>
      </c>
      <c r="P1584" s="128" t="s">
        <v>67</v>
      </c>
      <c r="Q1584" s="130" t="s">
        <v>203</v>
      </c>
      <c r="R1584" s="7" t="s">
        <v>185</v>
      </c>
      <c r="S1584" s="2" t="s">
        <v>184</v>
      </c>
      <c r="T1584" s="2" t="s">
        <v>184</v>
      </c>
      <c r="U1584">
        <v>0</v>
      </c>
      <c r="V1584">
        <v>0</v>
      </c>
      <c r="W1584">
        <v>4</v>
      </c>
      <c r="X1584" t="s">
        <v>184</v>
      </c>
      <c r="Y1584" s="2" t="s">
        <v>184</v>
      </c>
      <c r="Z1584" s="2" t="s">
        <v>184</v>
      </c>
      <c r="AA1584" s="2" t="s">
        <v>184</v>
      </c>
      <c r="AB1584">
        <v>3</v>
      </c>
      <c r="AC1584">
        <v>2</v>
      </c>
      <c r="AD1584">
        <v>0</v>
      </c>
      <c r="AE1584" s="2" t="s">
        <v>184</v>
      </c>
      <c r="AF1584" s="2" t="s">
        <v>184</v>
      </c>
      <c r="AG1584" s="2" t="s">
        <v>184</v>
      </c>
      <c r="AH1584" t="s">
        <v>92</v>
      </c>
      <c r="AI1584" t="s">
        <v>183</v>
      </c>
      <c r="AJ1584" s="1" t="s">
        <v>184</v>
      </c>
    </row>
    <row r="1585" spans="1:36" hidden="1" x14ac:dyDescent="0.3">
      <c r="A1585" s="2" t="s">
        <v>8</v>
      </c>
      <c r="B1585">
        <v>151135</v>
      </c>
      <c r="C1585">
        <v>1584</v>
      </c>
      <c r="D1585" t="s">
        <v>181</v>
      </c>
      <c r="E1585" s="2" t="s">
        <v>183</v>
      </c>
      <c r="F1585" s="2" t="s">
        <v>184</v>
      </c>
      <c r="G1585" s="2" t="s">
        <v>184</v>
      </c>
      <c r="H1585" s="3" t="s">
        <v>183</v>
      </c>
      <c r="I1585" s="2" t="s">
        <v>15</v>
      </c>
      <c r="J1585" s="2" t="s">
        <v>17</v>
      </c>
      <c r="K1585" s="8" t="s">
        <v>183</v>
      </c>
      <c r="L1585" s="2" t="s">
        <v>60</v>
      </c>
      <c r="M1585" s="2"/>
      <c r="N1585" t="s">
        <v>186</v>
      </c>
      <c r="O1585" s="3" t="s">
        <v>188</v>
      </c>
      <c r="P1585" s="130">
        <v>-0.91778797542194923</v>
      </c>
      <c r="Q1585" s="130" t="s">
        <v>201</v>
      </c>
      <c r="R1585" s="7" t="s">
        <v>184</v>
      </c>
      <c r="S1585" s="2" t="s">
        <v>184</v>
      </c>
      <c r="T1585" s="2" t="s">
        <v>184</v>
      </c>
      <c r="U1585">
        <v>70</v>
      </c>
      <c r="V1585">
        <v>41</v>
      </c>
      <c r="W1585">
        <v>52</v>
      </c>
      <c r="X1585" t="s">
        <v>184</v>
      </c>
      <c r="Y1585" s="2" t="s">
        <v>184</v>
      </c>
      <c r="Z1585" s="2" t="s">
        <v>183</v>
      </c>
      <c r="AA1585" s="2" t="s">
        <v>183</v>
      </c>
      <c r="AB1585">
        <v>13</v>
      </c>
      <c r="AC1585">
        <v>14</v>
      </c>
      <c r="AD1585">
        <v>1</v>
      </c>
      <c r="AE1585" s="2" t="s">
        <v>183</v>
      </c>
      <c r="AF1585" s="2" t="s">
        <v>183</v>
      </c>
      <c r="AG1585" s="2" t="s">
        <v>183</v>
      </c>
      <c r="AH1585" t="s">
        <v>92</v>
      </c>
      <c r="AI1585" s="8" t="s">
        <v>183</v>
      </c>
      <c r="AJ1585" s="1" t="s">
        <v>184</v>
      </c>
    </row>
    <row r="1586" spans="1:36" hidden="1" x14ac:dyDescent="0.3">
      <c r="A1586" s="3" t="s">
        <v>7</v>
      </c>
      <c r="B1586">
        <v>151139</v>
      </c>
      <c r="C1586">
        <v>1585</v>
      </c>
      <c r="D1586" t="s">
        <v>181</v>
      </c>
      <c r="E1586" s="2" t="s">
        <v>184</v>
      </c>
      <c r="F1586" s="2" t="s">
        <v>184</v>
      </c>
      <c r="G1586" s="2" t="s">
        <v>184</v>
      </c>
      <c r="H1586" s="3" t="s">
        <v>183</v>
      </c>
      <c r="I1586" s="2" t="s">
        <v>15</v>
      </c>
      <c r="J1586" s="2" t="s">
        <v>12</v>
      </c>
      <c r="K1586" s="8" t="s">
        <v>183</v>
      </c>
      <c r="L1586" s="2"/>
      <c r="M1586" s="2" t="s">
        <v>61</v>
      </c>
      <c r="N1586" t="s">
        <v>186</v>
      </c>
      <c r="O1586" s="3" t="s">
        <v>188</v>
      </c>
      <c r="P1586" s="130">
        <v>0.56193152054859752</v>
      </c>
      <c r="Q1586" s="130" t="s">
        <v>201</v>
      </c>
      <c r="R1586" s="7" t="s">
        <v>183</v>
      </c>
      <c r="S1586" s="2" t="s">
        <v>184</v>
      </c>
      <c r="T1586" s="2" t="s">
        <v>184</v>
      </c>
      <c r="U1586">
        <v>62</v>
      </c>
      <c r="V1586">
        <v>15</v>
      </c>
      <c r="W1586">
        <v>17</v>
      </c>
      <c r="X1586" t="s">
        <v>184</v>
      </c>
      <c r="Y1586" s="2" t="s">
        <v>184</v>
      </c>
      <c r="Z1586" s="2" t="s">
        <v>184</v>
      </c>
      <c r="AA1586" s="2" t="s">
        <v>184</v>
      </c>
      <c r="AB1586">
        <v>3</v>
      </c>
      <c r="AC1586">
        <v>0</v>
      </c>
      <c r="AD1586">
        <v>0</v>
      </c>
      <c r="AE1586" s="2" t="s">
        <v>184</v>
      </c>
      <c r="AF1586" s="2" t="s">
        <v>185</v>
      </c>
      <c r="AG1586" s="2" t="s">
        <v>185</v>
      </c>
      <c r="AH1586" t="s">
        <v>91</v>
      </c>
      <c r="AI1586" s="8" t="s">
        <v>184</v>
      </c>
      <c r="AJ1586" s="1" t="s">
        <v>184</v>
      </c>
    </row>
    <row r="1587" spans="1:36" hidden="1" x14ac:dyDescent="0.3">
      <c r="A1587" s="2" t="s">
        <v>8</v>
      </c>
      <c r="B1587">
        <v>151143</v>
      </c>
      <c r="C1587">
        <v>1586</v>
      </c>
      <c r="D1587" t="s">
        <v>182</v>
      </c>
      <c r="E1587" s="2" t="s">
        <v>184</v>
      </c>
      <c r="F1587" s="2" t="s">
        <v>184</v>
      </c>
      <c r="G1587" s="2" t="s">
        <v>184</v>
      </c>
      <c r="H1587" s="3" t="s">
        <v>183</v>
      </c>
      <c r="I1587" s="2" t="s">
        <v>12</v>
      </c>
      <c r="J1587" s="2" t="s">
        <v>13</v>
      </c>
      <c r="K1587" s="8" t="s">
        <v>183</v>
      </c>
      <c r="L1587" s="2" t="s">
        <v>162</v>
      </c>
      <c r="M1587" s="2" t="s">
        <v>60</v>
      </c>
      <c r="N1587" t="s">
        <v>186</v>
      </c>
      <c r="O1587" s="2" t="s">
        <v>188</v>
      </c>
      <c r="P1587" s="128">
        <v>-3.7359784926300175</v>
      </c>
      <c r="Q1587" s="128" t="s">
        <v>201</v>
      </c>
      <c r="R1587" s="7" t="s">
        <v>185</v>
      </c>
      <c r="S1587" s="2" t="s">
        <v>184</v>
      </c>
      <c r="T1587" s="2" t="s">
        <v>184</v>
      </c>
      <c r="U1587">
        <v>10</v>
      </c>
      <c r="V1587">
        <v>0</v>
      </c>
      <c r="W1587">
        <v>24</v>
      </c>
      <c r="X1587" t="s">
        <v>183</v>
      </c>
      <c r="Y1587" s="2" t="s">
        <v>184</v>
      </c>
      <c r="Z1587" s="2" t="s">
        <v>184</v>
      </c>
      <c r="AA1587" s="2" t="s">
        <v>184</v>
      </c>
      <c r="AB1587">
        <v>11</v>
      </c>
      <c r="AC1587">
        <v>6</v>
      </c>
      <c r="AD1587">
        <v>1</v>
      </c>
      <c r="AE1587" s="2" t="s">
        <v>184</v>
      </c>
      <c r="AF1587" s="2" t="s">
        <v>185</v>
      </c>
      <c r="AG1587" s="2" t="s">
        <v>185</v>
      </c>
      <c r="AH1587" t="s">
        <v>92</v>
      </c>
      <c r="AI1587" s="8" t="s">
        <v>183</v>
      </c>
      <c r="AJ1587" s="9" t="s">
        <v>184</v>
      </c>
    </row>
    <row r="1588" spans="1:36" x14ac:dyDescent="0.3">
      <c r="A1588" s="3" t="s">
        <v>7</v>
      </c>
      <c r="B1588">
        <v>151165</v>
      </c>
      <c r="C1588">
        <v>1587</v>
      </c>
      <c r="D1588" t="s">
        <v>182</v>
      </c>
      <c r="E1588" s="2" t="s">
        <v>183</v>
      </c>
      <c r="F1588" s="2" t="s">
        <v>184</v>
      </c>
      <c r="G1588" s="2" t="s">
        <v>184</v>
      </c>
      <c r="H1588" s="3" t="s">
        <v>183</v>
      </c>
      <c r="I1588" s="2" t="s">
        <v>16</v>
      </c>
      <c r="J1588" s="2" t="s">
        <v>12</v>
      </c>
      <c r="K1588" s="8" t="s">
        <v>183</v>
      </c>
      <c r="L1588" s="2" t="s">
        <v>162</v>
      </c>
      <c r="M1588" s="2" t="s">
        <v>60</v>
      </c>
      <c r="N1588" t="s">
        <v>186</v>
      </c>
      <c r="O1588" s="2" t="s">
        <v>189</v>
      </c>
      <c r="P1588" s="128">
        <v>-3.5347387896197477</v>
      </c>
      <c r="Q1588" s="128" t="s">
        <v>203</v>
      </c>
      <c r="R1588" s="6" t="s">
        <v>183</v>
      </c>
      <c r="S1588" s="2" t="s">
        <v>184</v>
      </c>
      <c r="T1588" s="2" t="s">
        <v>183</v>
      </c>
      <c r="U1588">
        <v>37</v>
      </c>
      <c r="V1588">
        <v>19</v>
      </c>
      <c r="W1588">
        <v>1</v>
      </c>
      <c r="X1588" t="s">
        <v>184</v>
      </c>
      <c r="Y1588" s="2" t="s">
        <v>184</v>
      </c>
      <c r="Z1588" s="2" t="s">
        <v>184</v>
      </c>
      <c r="AA1588" s="2" t="s">
        <v>184</v>
      </c>
      <c r="AB1588">
        <v>1</v>
      </c>
      <c r="AC1588">
        <v>1</v>
      </c>
      <c r="AD1588">
        <v>0</v>
      </c>
      <c r="AE1588" s="2" t="s">
        <v>184</v>
      </c>
      <c r="AF1588" s="2" t="s">
        <v>184</v>
      </c>
      <c r="AG1588" s="2" t="s">
        <v>183</v>
      </c>
      <c r="AH1588" t="s">
        <v>92</v>
      </c>
      <c r="AI1588" s="8" t="s">
        <v>183</v>
      </c>
      <c r="AJ1588" s="1" t="s">
        <v>184</v>
      </c>
    </row>
    <row r="1589" spans="1:36" hidden="1" x14ac:dyDescent="0.3">
      <c r="A1589" s="3" t="s">
        <v>7</v>
      </c>
      <c r="B1589">
        <v>151202</v>
      </c>
      <c r="C1589">
        <v>1588</v>
      </c>
      <c r="D1589" t="s">
        <v>182</v>
      </c>
      <c r="E1589" s="2" t="s">
        <v>184</v>
      </c>
      <c r="F1589" s="2" t="s">
        <v>184</v>
      </c>
      <c r="G1589" s="2" t="s">
        <v>184</v>
      </c>
      <c r="H1589" s="3" t="s">
        <v>183</v>
      </c>
      <c r="I1589" s="2" t="s">
        <v>13</v>
      </c>
      <c r="J1589" s="2" t="s">
        <v>12</v>
      </c>
      <c r="K1589" s="8" t="s">
        <v>183</v>
      </c>
      <c r="L1589" s="2" t="s">
        <v>60</v>
      </c>
      <c r="M1589" s="2"/>
      <c r="N1589" t="s">
        <v>186</v>
      </c>
      <c r="O1589" s="3" t="s">
        <v>188</v>
      </c>
      <c r="P1589" s="130">
        <v>-1.7295219793418208</v>
      </c>
      <c r="Q1589" s="130" t="s">
        <v>201</v>
      </c>
      <c r="R1589" s="6" t="s">
        <v>184</v>
      </c>
      <c r="S1589" s="2" t="s">
        <v>184</v>
      </c>
      <c r="T1589" s="2" t="s">
        <v>184</v>
      </c>
      <c r="U1589">
        <v>35</v>
      </c>
      <c r="V1589">
        <v>26</v>
      </c>
      <c r="W1589">
        <v>94</v>
      </c>
      <c r="X1589" t="s">
        <v>184</v>
      </c>
      <c r="Y1589" s="2" t="s">
        <v>183</v>
      </c>
      <c r="Z1589" s="2" t="s">
        <v>184</v>
      </c>
      <c r="AA1589" s="2" t="s">
        <v>184</v>
      </c>
      <c r="AB1589">
        <v>12</v>
      </c>
      <c r="AC1589">
        <v>0</v>
      </c>
      <c r="AD1589">
        <v>0</v>
      </c>
      <c r="AE1589" s="2" t="s">
        <v>184</v>
      </c>
      <c r="AF1589" s="2" t="s">
        <v>185</v>
      </c>
      <c r="AG1589" s="2" t="s">
        <v>185</v>
      </c>
      <c r="AH1589" t="s">
        <v>91</v>
      </c>
      <c r="AI1589" s="8" t="s">
        <v>183</v>
      </c>
      <c r="AJ1589" s="1" t="s">
        <v>184</v>
      </c>
    </row>
    <row r="1590" spans="1:36" x14ac:dyDescent="0.3">
      <c r="A1590" s="3" t="s">
        <v>7</v>
      </c>
      <c r="B1590">
        <v>151207</v>
      </c>
      <c r="C1590">
        <v>1589</v>
      </c>
      <c r="D1590" t="s">
        <v>181</v>
      </c>
      <c r="E1590" s="2" t="s">
        <v>183</v>
      </c>
      <c r="F1590" s="2" t="s">
        <v>184</v>
      </c>
      <c r="G1590" s="2" t="s">
        <v>184</v>
      </c>
      <c r="H1590" s="2" t="s">
        <v>184</v>
      </c>
      <c r="I1590" s="2" t="s">
        <v>16</v>
      </c>
      <c r="J1590" s="2" t="s">
        <v>14</v>
      </c>
      <c r="K1590" s="8" t="s">
        <v>184</v>
      </c>
      <c r="L1590" s="2" t="s">
        <v>61</v>
      </c>
      <c r="M1590" s="2"/>
      <c r="N1590" t="s">
        <v>186</v>
      </c>
      <c r="O1590" s="2" t="s">
        <v>188</v>
      </c>
      <c r="P1590" s="128"/>
      <c r="Q1590" s="130" t="s">
        <v>203</v>
      </c>
      <c r="R1590" s="6" t="s">
        <v>183</v>
      </c>
      <c r="S1590" s="2" t="s">
        <v>183</v>
      </c>
      <c r="T1590" s="2" t="s">
        <v>183</v>
      </c>
      <c r="U1590">
        <v>0</v>
      </c>
      <c r="V1590">
        <v>0</v>
      </c>
      <c r="W1590">
        <v>1</v>
      </c>
      <c r="X1590" t="s">
        <v>183</v>
      </c>
      <c r="Y1590" s="2" t="s">
        <v>184</v>
      </c>
      <c r="Z1590" s="2" t="s">
        <v>183</v>
      </c>
      <c r="AA1590" s="2" t="s">
        <v>184</v>
      </c>
      <c r="AB1590">
        <v>0</v>
      </c>
      <c r="AC1590">
        <v>0</v>
      </c>
      <c r="AD1590">
        <v>0</v>
      </c>
      <c r="AE1590" s="2" t="s">
        <v>184</v>
      </c>
      <c r="AF1590" s="2" t="s">
        <v>184</v>
      </c>
      <c r="AG1590" s="2" t="s">
        <v>183</v>
      </c>
      <c r="AH1590" t="s">
        <v>92</v>
      </c>
      <c r="AI1590" t="s">
        <v>183</v>
      </c>
      <c r="AJ1590" s="1" t="s">
        <v>184</v>
      </c>
    </row>
    <row r="1591" spans="1:36" x14ac:dyDescent="0.3">
      <c r="A1591" s="3" t="s">
        <v>7</v>
      </c>
      <c r="B1591">
        <v>151240</v>
      </c>
      <c r="C1591">
        <v>1590</v>
      </c>
      <c r="D1591" t="s">
        <v>182</v>
      </c>
      <c r="E1591" s="2" t="s">
        <v>184</v>
      </c>
      <c r="F1591" s="2" t="s">
        <v>184</v>
      </c>
      <c r="G1591" s="2" t="s">
        <v>184</v>
      </c>
      <c r="H1591" s="3" t="s">
        <v>183</v>
      </c>
      <c r="I1591" s="2" t="s">
        <v>16</v>
      </c>
      <c r="J1591" s="2" t="s">
        <v>17</v>
      </c>
      <c r="K1591" s="8" t="s">
        <v>183</v>
      </c>
      <c r="L1591" s="2" t="s">
        <v>61</v>
      </c>
      <c r="M1591" s="2"/>
      <c r="N1591" t="s">
        <v>186</v>
      </c>
      <c r="O1591" s="3" t="s">
        <v>189</v>
      </c>
      <c r="P1591" s="130">
        <v>-4.0824658093488467E-2</v>
      </c>
      <c r="Q1591" s="130" t="s">
        <v>203</v>
      </c>
      <c r="R1591" s="7" t="s">
        <v>185</v>
      </c>
      <c r="S1591" s="2" t="s">
        <v>184</v>
      </c>
      <c r="T1591" s="2" t="s">
        <v>184</v>
      </c>
      <c r="U1591">
        <v>0</v>
      </c>
      <c r="V1591">
        <v>0</v>
      </c>
      <c r="W1591">
        <v>3</v>
      </c>
      <c r="X1591" t="s">
        <v>184</v>
      </c>
      <c r="Y1591" s="2" t="s">
        <v>184</v>
      </c>
      <c r="Z1591" s="2" t="s">
        <v>184</v>
      </c>
      <c r="AA1591" s="2" t="s">
        <v>184</v>
      </c>
      <c r="AB1591">
        <v>2</v>
      </c>
      <c r="AC1591">
        <v>2</v>
      </c>
      <c r="AD1591">
        <v>1</v>
      </c>
      <c r="AE1591" s="2" t="s">
        <v>184</v>
      </c>
      <c r="AF1591" s="2" t="s">
        <v>184</v>
      </c>
      <c r="AG1591" s="2" t="s">
        <v>183</v>
      </c>
      <c r="AH1591" t="s">
        <v>91</v>
      </c>
      <c r="AI1591" t="s">
        <v>183</v>
      </c>
      <c r="AJ1591" s="1" t="s">
        <v>184</v>
      </c>
    </row>
    <row r="1592" spans="1:36" x14ac:dyDescent="0.3">
      <c r="A1592" s="3" t="s">
        <v>7</v>
      </c>
      <c r="B1592">
        <v>151380</v>
      </c>
      <c r="C1592">
        <v>1591</v>
      </c>
      <c r="D1592" t="s">
        <v>181</v>
      </c>
      <c r="E1592" s="2" t="s">
        <v>184</v>
      </c>
      <c r="F1592" s="2" t="s">
        <v>184</v>
      </c>
      <c r="G1592" s="2" t="s">
        <v>184</v>
      </c>
      <c r="H1592" s="3" t="s">
        <v>183</v>
      </c>
      <c r="I1592" s="2" t="s">
        <v>16</v>
      </c>
      <c r="J1592" s="2" t="s">
        <v>16</v>
      </c>
      <c r="K1592" s="8" t="s">
        <v>183</v>
      </c>
      <c r="L1592" s="2" t="s">
        <v>60</v>
      </c>
      <c r="M1592" s="2" t="s">
        <v>162</v>
      </c>
      <c r="N1592" t="s">
        <v>186</v>
      </c>
      <c r="O1592" s="2" t="s">
        <v>188</v>
      </c>
      <c r="P1592" s="128">
        <v>-3.9869393366557824</v>
      </c>
      <c r="Q1592" s="128" t="s">
        <v>203</v>
      </c>
      <c r="R1592" s="7" t="s">
        <v>183</v>
      </c>
      <c r="S1592" s="2" t="s">
        <v>184</v>
      </c>
      <c r="T1592" s="2" t="s">
        <v>184</v>
      </c>
      <c r="U1592">
        <v>0</v>
      </c>
      <c r="V1592">
        <v>0</v>
      </c>
      <c r="W1592">
        <v>3</v>
      </c>
      <c r="X1592" t="s">
        <v>184</v>
      </c>
      <c r="Y1592" s="2" t="s">
        <v>184</v>
      </c>
      <c r="Z1592" s="2" t="s">
        <v>184</v>
      </c>
      <c r="AA1592" s="2" t="s">
        <v>184</v>
      </c>
      <c r="AB1592">
        <v>2</v>
      </c>
      <c r="AC1592">
        <v>3</v>
      </c>
      <c r="AD1592">
        <v>0</v>
      </c>
      <c r="AE1592" s="2" t="s">
        <v>184</v>
      </c>
      <c r="AF1592" s="2" t="s">
        <v>185</v>
      </c>
      <c r="AG1592" s="2" t="s">
        <v>185</v>
      </c>
      <c r="AH1592" t="s">
        <v>91</v>
      </c>
      <c r="AI1592" t="s">
        <v>184</v>
      </c>
      <c r="AJ1592" s="1" t="s">
        <v>184</v>
      </c>
    </row>
    <row r="1593" spans="1:36" x14ac:dyDescent="0.3">
      <c r="A1593" s="3" t="s">
        <v>7</v>
      </c>
      <c r="B1593">
        <v>151386</v>
      </c>
      <c r="C1593">
        <v>1592</v>
      </c>
      <c r="D1593" t="s">
        <v>181</v>
      </c>
      <c r="E1593" s="2" t="s">
        <v>184</v>
      </c>
      <c r="F1593" s="2" t="s">
        <v>184</v>
      </c>
      <c r="G1593" s="2" t="s">
        <v>183</v>
      </c>
      <c r="H1593" s="3" t="s">
        <v>183</v>
      </c>
      <c r="I1593" s="2" t="s">
        <v>16</v>
      </c>
      <c r="J1593" s="2" t="s">
        <v>16</v>
      </c>
      <c r="K1593" s="8" t="s">
        <v>183</v>
      </c>
      <c r="L1593" s="2" t="s">
        <v>162</v>
      </c>
      <c r="M1593" s="2" t="s">
        <v>60</v>
      </c>
      <c r="N1593" t="s">
        <v>187</v>
      </c>
      <c r="O1593" s="3" t="s">
        <v>189</v>
      </c>
      <c r="P1593" s="130">
        <v>-2.3865784499054818</v>
      </c>
      <c r="Q1593" s="130" t="s">
        <v>203</v>
      </c>
      <c r="R1593" s="6" t="s">
        <v>185</v>
      </c>
      <c r="S1593" s="2" t="s">
        <v>184</v>
      </c>
      <c r="T1593" s="2" t="s">
        <v>184</v>
      </c>
      <c r="U1593">
        <v>1</v>
      </c>
      <c r="V1593">
        <v>0</v>
      </c>
      <c r="W1593">
        <v>0</v>
      </c>
      <c r="X1593" t="s">
        <v>184</v>
      </c>
      <c r="Y1593" s="2" t="s">
        <v>183</v>
      </c>
      <c r="Z1593" s="2" t="s">
        <v>184</v>
      </c>
      <c r="AA1593" s="2" t="s">
        <v>184</v>
      </c>
      <c r="AB1593">
        <v>0</v>
      </c>
      <c r="AC1593">
        <v>0</v>
      </c>
      <c r="AD1593">
        <v>0</v>
      </c>
      <c r="AE1593" s="2" t="s">
        <v>184</v>
      </c>
      <c r="AF1593" s="2" t="s">
        <v>185</v>
      </c>
      <c r="AG1593" s="2" t="s">
        <v>185</v>
      </c>
      <c r="AH1593" t="s">
        <v>91</v>
      </c>
      <c r="AI1593" t="s">
        <v>184</v>
      </c>
      <c r="AJ1593" s="1" t="s">
        <v>184</v>
      </c>
    </row>
    <row r="1594" spans="1:36" x14ac:dyDescent="0.3">
      <c r="A1594" s="2" t="s">
        <v>8</v>
      </c>
      <c r="B1594">
        <v>151409</v>
      </c>
      <c r="C1594">
        <v>1593</v>
      </c>
      <c r="D1594" t="s">
        <v>182</v>
      </c>
      <c r="E1594" s="2" t="s">
        <v>184</v>
      </c>
      <c r="F1594" s="2" t="s">
        <v>184</v>
      </c>
      <c r="G1594" s="2" t="s">
        <v>184</v>
      </c>
      <c r="H1594" s="2" t="s">
        <v>183</v>
      </c>
      <c r="I1594" s="2" t="s">
        <v>15</v>
      </c>
      <c r="J1594" s="2" t="s">
        <v>16</v>
      </c>
      <c r="K1594" s="8" t="s">
        <v>183</v>
      </c>
      <c r="L1594" s="2"/>
      <c r="M1594" s="2" t="s">
        <v>61</v>
      </c>
      <c r="N1594" t="s">
        <v>186</v>
      </c>
      <c r="O1594" s="3" t="s">
        <v>188</v>
      </c>
      <c r="P1594" s="130">
        <v>-1.225740551583248</v>
      </c>
      <c r="Q1594" s="130" t="s">
        <v>203</v>
      </c>
      <c r="R1594" s="7" t="s">
        <v>185</v>
      </c>
      <c r="S1594" s="2" t="s">
        <v>184</v>
      </c>
      <c r="T1594" s="2" t="s">
        <v>184</v>
      </c>
      <c r="U1594">
        <v>2</v>
      </c>
      <c r="V1594">
        <v>1</v>
      </c>
      <c r="W1594">
        <v>2</v>
      </c>
      <c r="X1594" t="s">
        <v>184</v>
      </c>
      <c r="Y1594" s="2" t="s">
        <v>184</v>
      </c>
      <c r="Z1594" s="2" t="s">
        <v>184</v>
      </c>
      <c r="AA1594" s="2" t="s">
        <v>184</v>
      </c>
      <c r="AB1594">
        <v>0</v>
      </c>
      <c r="AC1594">
        <v>0</v>
      </c>
      <c r="AD1594">
        <v>0</v>
      </c>
      <c r="AE1594" s="2" t="s">
        <v>184</v>
      </c>
      <c r="AF1594" s="2" t="s">
        <v>184</v>
      </c>
      <c r="AG1594" s="2" t="s">
        <v>183</v>
      </c>
      <c r="AH1594" t="s">
        <v>92</v>
      </c>
      <c r="AI1594" s="8" t="s">
        <v>183</v>
      </c>
      <c r="AJ1594" s="1" t="s">
        <v>184</v>
      </c>
    </row>
    <row r="1595" spans="1:36" x14ac:dyDescent="0.3">
      <c r="A1595" s="3" t="s">
        <v>7</v>
      </c>
      <c r="B1595">
        <v>151445</v>
      </c>
      <c r="C1595">
        <v>1594</v>
      </c>
      <c r="D1595" t="s">
        <v>181</v>
      </c>
      <c r="E1595" s="2" t="s">
        <v>183</v>
      </c>
      <c r="F1595" s="2" t="s">
        <v>184</v>
      </c>
      <c r="G1595" s="2" t="s">
        <v>184</v>
      </c>
      <c r="H1595" s="3" t="s">
        <v>183</v>
      </c>
      <c r="I1595" s="2" t="s">
        <v>16</v>
      </c>
      <c r="J1595" s="2" t="s">
        <v>16</v>
      </c>
      <c r="K1595" s="8" t="s">
        <v>183</v>
      </c>
      <c r="L1595" s="2" t="s">
        <v>60</v>
      </c>
      <c r="M1595" s="2" t="s">
        <v>162</v>
      </c>
      <c r="N1595" t="s">
        <v>187</v>
      </c>
      <c r="O1595" s="2" t="s">
        <v>189</v>
      </c>
      <c r="P1595" s="128">
        <v>-2.03752157212047</v>
      </c>
      <c r="Q1595" s="128" t="s">
        <v>203</v>
      </c>
      <c r="R1595" s="6" t="s">
        <v>185</v>
      </c>
      <c r="S1595" s="2" t="s">
        <v>184</v>
      </c>
      <c r="T1595" s="2" t="s">
        <v>183</v>
      </c>
      <c r="U1595">
        <v>1</v>
      </c>
      <c r="V1595">
        <v>0</v>
      </c>
      <c r="W1595">
        <v>2</v>
      </c>
      <c r="X1595" t="s">
        <v>184</v>
      </c>
      <c r="Y1595" s="2" t="s">
        <v>184</v>
      </c>
      <c r="Z1595" s="2" t="s">
        <v>183</v>
      </c>
      <c r="AA1595" s="2" t="s">
        <v>184</v>
      </c>
      <c r="AB1595">
        <v>5</v>
      </c>
      <c r="AC1595">
        <v>4</v>
      </c>
      <c r="AD1595">
        <v>0</v>
      </c>
      <c r="AE1595" s="2" t="s">
        <v>184</v>
      </c>
      <c r="AF1595" s="2" t="s">
        <v>183</v>
      </c>
      <c r="AG1595" s="2" t="s">
        <v>184</v>
      </c>
      <c r="AH1595" t="s">
        <v>91</v>
      </c>
      <c r="AI1595" t="s">
        <v>183</v>
      </c>
      <c r="AJ1595" s="1" t="s">
        <v>184</v>
      </c>
    </row>
    <row r="1596" spans="1:36" x14ac:dyDescent="0.3">
      <c r="A1596" s="3" t="s">
        <v>7</v>
      </c>
      <c r="B1596">
        <v>151446</v>
      </c>
      <c r="C1596">
        <v>1595</v>
      </c>
      <c r="D1596" t="s">
        <v>182</v>
      </c>
      <c r="E1596" s="2" t="s">
        <v>183</v>
      </c>
      <c r="F1596" s="2" t="s">
        <v>184</v>
      </c>
      <c r="G1596" s="2" t="s">
        <v>184</v>
      </c>
      <c r="H1596" s="3" t="s">
        <v>183</v>
      </c>
      <c r="I1596" s="2" t="s">
        <v>14</v>
      </c>
      <c r="J1596" s="2" t="s">
        <v>16</v>
      </c>
      <c r="K1596" s="8" t="s">
        <v>183</v>
      </c>
      <c r="L1596" s="2" t="s">
        <v>60</v>
      </c>
      <c r="M1596" s="2"/>
      <c r="N1596" t="s">
        <v>187</v>
      </c>
      <c r="O1596" s="2" t="s">
        <v>189</v>
      </c>
      <c r="P1596" s="128">
        <v>-0.67917385737349001</v>
      </c>
      <c r="Q1596" s="128" t="s">
        <v>203</v>
      </c>
      <c r="R1596" s="7" t="s">
        <v>183</v>
      </c>
      <c r="S1596" s="2" t="s">
        <v>183</v>
      </c>
      <c r="T1596" s="2" t="s">
        <v>183</v>
      </c>
      <c r="U1596">
        <v>48</v>
      </c>
      <c r="V1596">
        <v>15</v>
      </c>
      <c r="W1596">
        <v>25</v>
      </c>
      <c r="X1596" t="s">
        <v>183</v>
      </c>
      <c r="Y1596" s="2" t="s">
        <v>183</v>
      </c>
      <c r="Z1596" s="2" t="s">
        <v>183</v>
      </c>
      <c r="AA1596" s="2" t="s">
        <v>184</v>
      </c>
      <c r="AB1596">
        <v>5</v>
      </c>
      <c r="AC1596">
        <v>2</v>
      </c>
      <c r="AD1596">
        <v>0</v>
      </c>
      <c r="AE1596" s="2" t="s">
        <v>184</v>
      </c>
      <c r="AF1596" s="2" t="s">
        <v>185</v>
      </c>
      <c r="AG1596" s="2" t="s">
        <v>184</v>
      </c>
      <c r="AH1596" t="s">
        <v>92</v>
      </c>
      <c r="AI1596" s="8" t="s">
        <v>183</v>
      </c>
      <c r="AJ1596" s="1" t="s">
        <v>184</v>
      </c>
    </row>
    <row r="1597" spans="1:36" x14ac:dyDescent="0.3">
      <c r="A1597" s="3" t="s">
        <v>7</v>
      </c>
      <c r="B1597">
        <v>151481</v>
      </c>
      <c r="C1597">
        <v>1596</v>
      </c>
      <c r="D1597" t="s">
        <v>182</v>
      </c>
      <c r="E1597" s="2" t="s">
        <v>183</v>
      </c>
      <c r="F1597" s="2" t="s">
        <v>184</v>
      </c>
      <c r="G1597" s="2" t="s">
        <v>184</v>
      </c>
      <c r="H1597" s="3" t="s">
        <v>185</v>
      </c>
      <c r="I1597" s="2" t="s">
        <v>15</v>
      </c>
      <c r="J1597" s="2" t="s">
        <v>12</v>
      </c>
      <c r="K1597" s="8" t="s">
        <v>183</v>
      </c>
      <c r="L1597" s="2" t="s">
        <v>162</v>
      </c>
      <c r="M1597" s="2" t="s">
        <v>60</v>
      </c>
      <c r="N1597" t="s">
        <v>187</v>
      </c>
      <c r="O1597" s="2" t="s">
        <v>188</v>
      </c>
      <c r="P1597" s="128">
        <v>-4.8326011210422664</v>
      </c>
      <c r="Q1597" s="128" t="s">
        <v>203</v>
      </c>
      <c r="R1597" s="7" t="s">
        <v>183</v>
      </c>
      <c r="S1597" s="2" t="s">
        <v>184</v>
      </c>
      <c r="T1597" s="2" t="s">
        <v>184</v>
      </c>
      <c r="U1597">
        <v>58</v>
      </c>
      <c r="V1597">
        <v>12</v>
      </c>
      <c r="W1597">
        <v>5</v>
      </c>
      <c r="X1597" t="s">
        <v>183</v>
      </c>
      <c r="Y1597" s="2" t="s">
        <v>184</v>
      </c>
      <c r="Z1597" s="2" t="s">
        <v>183</v>
      </c>
      <c r="AA1597" s="2" t="s">
        <v>184</v>
      </c>
      <c r="AB1597">
        <v>5</v>
      </c>
      <c r="AC1597">
        <v>0</v>
      </c>
      <c r="AD1597">
        <v>2</v>
      </c>
      <c r="AE1597" s="2" t="s">
        <v>184</v>
      </c>
      <c r="AF1597" s="2" t="s">
        <v>184</v>
      </c>
      <c r="AG1597" s="2" t="s">
        <v>184</v>
      </c>
      <c r="AH1597" t="s">
        <v>92</v>
      </c>
      <c r="AI1597" s="8" t="s">
        <v>183</v>
      </c>
      <c r="AJ1597" s="1" t="s">
        <v>184</v>
      </c>
    </row>
    <row r="1598" spans="1:36" x14ac:dyDescent="0.3">
      <c r="A1598" s="3" t="s">
        <v>7</v>
      </c>
      <c r="B1598">
        <v>151494</v>
      </c>
      <c r="C1598">
        <v>1597</v>
      </c>
      <c r="D1598" t="s">
        <v>181</v>
      </c>
      <c r="E1598" s="2" t="s">
        <v>184</v>
      </c>
      <c r="F1598" s="2" t="s">
        <v>184</v>
      </c>
      <c r="G1598" s="2" t="s">
        <v>184</v>
      </c>
      <c r="H1598" s="3" t="s">
        <v>183</v>
      </c>
      <c r="I1598" s="2" t="s">
        <v>13</v>
      </c>
      <c r="J1598" s="2" t="s">
        <v>16</v>
      </c>
      <c r="K1598" s="8" t="s">
        <v>183</v>
      </c>
      <c r="L1598" s="2" t="s">
        <v>162</v>
      </c>
      <c r="M1598" s="2" t="s">
        <v>61</v>
      </c>
      <c r="N1598" t="s">
        <v>186</v>
      </c>
      <c r="O1598" s="2" t="s">
        <v>188</v>
      </c>
      <c r="P1598" s="128">
        <v>-2.0156075808249723</v>
      </c>
      <c r="Q1598" s="128" t="s">
        <v>203</v>
      </c>
      <c r="R1598" s="7" t="s">
        <v>185</v>
      </c>
      <c r="S1598" s="2" t="s">
        <v>184</v>
      </c>
      <c r="T1598" s="2" t="s">
        <v>184</v>
      </c>
      <c r="U1598">
        <v>19</v>
      </c>
      <c r="V1598">
        <v>4</v>
      </c>
      <c r="W1598">
        <v>7</v>
      </c>
      <c r="X1598" t="s">
        <v>184</v>
      </c>
      <c r="Y1598" s="2" t="s">
        <v>184</v>
      </c>
      <c r="Z1598" s="2" t="s">
        <v>184</v>
      </c>
      <c r="AA1598" s="2" t="s">
        <v>184</v>
      </c>
      <c r="AB1598">
        <v>1</v>
      </c>
      <c r="AC1598">
        <v>1</v>
      </c>
      <c r="AD1598">
        <v>0</v>
      </c>
      <c r="AE1598" s="2" t="s">
        <v>184</v>
      </c>
      <c r="AF1598" s="2" t="s">
        <v>184</v>
      </c>
      <c r="AG1598" s="2" t="s">
        <v>183</v>
      </c>
      <c r="AH1598" t="s">
        <v>92</v>
      </c>
      <c r="AI1598" s="8" t="s">
        <v>183</v>
      </c>
      <c r="AJ1598" s="1" t="s">
        <v>184</v>
      </c>
    </row>
    <row r="1599" spans="1:36" hidden="1" x14ac:dyDescent="0.3">
      <c r="A1599" s="3" t="s">
        <v>7</v>
      </c>
      <c r="B1599">
        <v>151495</v>
      </c>
      <c r="C1599">
        <v>1598</v>
      </c>
      <c r="D1599" t="s">
        <v>182</v>
      </c>
      <c r="E1599" s="2" t="s">
        <v>183</v>
      </c>
      <c r="F1599" s="2" t="s">
        <v>184</v>
      </c>
      <c r="G1599" s="2" t="s">
        <v>184</v>
      </c>
      <c r="H1599" s="3" t="s">
        <v>183</v>
      </c>
      <c r="I1599" s="2" t="s">
        <v>13</v>
      </c>
      <c r="J1599" s="2" t="s">
        <v>16</v>
      </c>
      <c r="K1599" s="8" t="s">
        <v>183</v>
      </c>
      <c r="L1599" s="2"/>
      <c r="M1599" s="2" t="s">
        <v>61</v>
      </c>
      <c r="N1599" t="s">
        <v>186</v>
      </c>
      <c r="O1599" s="2" t="s">
        <v>188</v>
      </c>
      <c r="P1599" s="128">
        <v>0.52619843924191745</v>
      </c>
      <c r="Q1599" s="128" t="s">
        <v>201</v>
      </c>
      <c r="R1599" s="6" t="s">
        <v>184</v>
      </c>
      <c r="S1599" s="2" t="s">
        <v>184</v>
      </c>
      <c r="T1599" s="2" t="s">
        <v>184</v>
      </c>
      <c r="U1599">
        <v>12</v>
      </c>
      <c r="V1599">
        <v>20</v>
      </c>
      <c r="W1599">
        <v>27</v>
      </c>
      <c r="X1599" t="s">
        <v>184</v>
      </c>
      <c r="Y1599" s="2" t="s">
        <v>184</v>
      </c>
      <c r="Z1599" s="2" t="s">
        <v>183</v>
      </c>
      <c r="AA1599" s="2" t="s">
        <v>184</v>
      </c>
      <c r="AB1599">
        <v>5</v>
      </c>
      <c r="AC1599">
        <v>6</v>
      </c>
      <c r="AD1599">
        <v>1</v>
      </c>
      <c r="AE1599" s="2" t="s">
        <v>184</v>
      </c>
      <c r="AF1599" s="2" t="s">
        <v>184</v>
      </c>
      <c r="AG1599" s="2" t="s">
        <v>184</v>
      </c>
      <c r="AH1599" t="s">
        <v>190</v>
      </c>
      <c r="AI1599" s="8" t="s">
        <v>183</v>
      </c>
      <c r="AJ1599" s="1" t="s">
        <v>184</v>
      </c>
    </row>
    <row r="1600" spans="1:36" x14ac:dyDescent="0.3">
      <c r="A1600" s="3" t="s">
        <v>7</v>
      </c>
      <c r="B1600">
        <v>151499</v>
      </c>
      <c r="C1600">
        <v>1599</v>
      </c>
      <c r="D1600" t="s">
        <v>181</v>
      </c>
      <c r="E1600" s="2" t="s">
        <v>184</v>
      </c>
      <c r="F1600" s="2" t="s">
        <v>184</v>
      </c>
      <c r="G1600" s="2" t="s">
        <v>183</v>
      </c>
      <c r="H1600" s="3" t="s">
        <v>183</v>
      </c>
      <c r="I1600" s="2" t="s">
        <v>14</v>
      </c>
      <c r="J1600" s="2" t="s">
        <v>12</v>
      </c>
      <c r="K1600" s="8" t="s">
        <v>183</v>
      </c>
      <c r="L1600" s="2"/>
      <c r="M1600" s="2" t="s">
        <v>60</v>
      </c>
      <c r="N1600" t="s">
        <v>187</v>
      </c>
      <c r="O1600" s="2" t="s">
        <v>188</v>
      </c>
      <c r="P1600" s="128">
        <v>-0.89578326414682108</v>
      </c>
      <c r="Q1600" s="128" t="s">
        <v>203</v>
      </c>
      <c r="R1600" s="6" t="s">
        <v>185</v>
      </c>
      <c r="S1600" s="2" t="s">
        <v>184</v>
      </c>
      <c r="T1600" s="2" t="s">
        <v>184</v>
      </c>
      <c r="U1600">
        <v>26</v>
      </c>
      <c r="V1600">
        <v>11</v>
      </c>
      <c r="W1600">
        <v>1</v>
      </c>
      <c r="X1600" t="s">
        <v>184</v>
      </c>
      <c r="Y1600" s="2" t="s">
        <v>183</v>
      </c>
      <c r="Z1600" s="2" t="s">
        <v>184</v>
      </c>
      <c r="AA1600" s="2" t="s">
        <v>184</v>
      </c>
      <c r="AB1600">
        <v>4</v>
      </c>
      <c r="AC1600">
        <v>0</v>
      </c>
      <c r="AD1600">
        <v>0</v>
      </c>
      <c r="AE1600" s="2" t="s">
        <v>183</v>
      </c>
      <c r="AF1600" s="2" t="s">
        <v>185</v>
      </c>
      <c r="AG1600" s="2" t="s">
        <v>185</v>
      </c>
      <c r="AH1600" t="s">
        <v>91</v>
      </c>
      <c r="AI1600" s="8" t="s">
        <v>184</v>
      </c>
      <c r="AJ1600" s="1" t="s">
        <v>184</v>
      </c>
    </row>
    <row r="1601" spans="1:36" x14ac:dyDescent="0.3">
      <c r="A1601" s="3" t="s">
        <v>7</v>
      </c>
      <c r="B1601">
        <v>151502</v>
      </c>
      <c r="C1601">
        <v>1600</v>
      </c>
      <c r="D1601" t="s">
        <v>181</v>
      </c>
      <c r="E1601" s="2" t="s">
        <v>184</v>
      </c>
      <c r="F1601" s="2" t="s">
        <v>184</v>
      </c>
      <c r="G1601" s="2" t="s">
        <v>184</v>
      </c>
      <c r="H1601" s="2" t="s">
        <v>183</v>
      </c>
      <c r="I1601" s="2" t="s">
        <v>15</v>
      </c>
      <c r="J1601" s="2" t="s">
        <v>12</v>
      </c>
      <c r="K1601" s="8" t="s">
        <v>183</v>
      </c>
      <c r="L1601" s="2"/>
      <c r="M1601" s="2" t="s">
        <v>61</v>
      </c>
      <c r="N1601" t="s">
        <v>186</v>
      </c>
      <c r="O1601" s="3" t="s">
        <v>189</v>
      </c>
      <c r="P1601" s="130">
        <v>-0.9133696817186262</v>
      </c>
      <c r="Q1601" s="130" t="s">
        <v>203</v>
      </c>
      <c r="R1601" s="7" t="s">
        <v>185</v>
      </c>
      <c r="S1601" s="2" t="s">
        <v>184</v>
      </c>
      <c r="T1601" s="2" t="s">
        <v>184</v>
      </c>
      <c r="U1601">
        <v>42</v>
      </c>
      <c r="V1601">
        <v>66</v>
      </c>
      <c r="W1601">
        <v>2</v>
      </c>
      <c r="X1601" t="s">
        <v>184</v>
      </c>
      <c r="Y1601" s="2" t="s">
        <v>184</v>
      </c>
      <c r="Z1601" s="2" t="s">
        <v>184</v>
      </c>
      <c r="AA1601" s="2" t="s">
        <v>184</v>
      </c>
      <c r="AB1601">
        <v>2</v>
      </c>
      <c r="AC1601">
        <v>0</v>
      </c>
      <c r="AD1601">
        <v>0</v>
      </c>
      <c r="AE1601" s="2" t="s">
        <v>184</v>
      </c>
      <c r="AF1601" s="2" t="s">
        <v>184</v>
      </c>
      <c r="AG1601" s="2" t="s">
        <v>184</v>
      </c>
      <c r="AH1601" t="s">
        <v>92</v>
      </c>
      <c r="AI1601" s="8" t="s">
        <v>183</v>
      </c>
      <c r="AJ1601" s="1" t="s">
        <v>184</v>
      </c>
    </row>
    <row r="1602" spans="1:36" x14ac:dyDescent="0.3">
      <c r="A1602" s="3" t="s">
        <v>7</v>
      </c>
      <c r="B1602">
        <v>151529</v>
      </c>
      <c r="C1602">
        <v>1601</v>
      </c>
      <c r="D1602" t="s">
        <v>182</v>
      </c>
      <c r="E1602" s="2" t="s">
        <v>184</v>
      </c>
      <c r="F1602" s="2" t="s">
        <v>184</v>
      </c>
      <c r="G1602" s="2" t="s">
        <v>184</v>
      </c>
      <c r="H1602" s="3" t="s">
        <v>183</v>
      </c>
      <c r="I1602" s="2" t="s">
        <v>15</v>
      </c>
      <c r="J1602" s="2" t="s">
        <v>14</v>
      </c>
      <c r="K1602" s="8" t="s">
        <v>183</v>
      </c>
      <c r="L1602" s="2" t="s">
        <v>60</v>
      </c>
      <c r="M1602" s="2"/>
      <c r="N1602" t="s">
        <v>186</v>
      </c>
      <c r="O1602" s="2" t="s">
        <v>188</v>
      </c>
      <c r="P1602" s="128">
        <v>-1.555572839698219E-2</v>
      </c>
      <c r="Q1602" s="128" t="s">
        <v>203</v>
      </c>
      <c r="R1602" s="7" t="s">
        <v>185</v>
      </c>
      <c r="S1602" s="2" t="s">
        <v>184</v>
      </c>
      <c r="T1602" s="2" t="s">
        <v>184</v>
      </c>
      <c r="U1602">
        <v>40</v>
      </c>
      <c r="V1602">
        <v>23</v>
      </c>
      <c r="W1602">
        <v>65</v>
      </c>
      <c r="X1602" t="s">
        <v>184</v>
      </c>
      <c r="Y1602" s="2" t="s">
        <v>184</v>
      </c>
      <c r="Z1602" s="2" t="s">
        <v>184</v>
      </c>
      <c r="AA1602" s="2" t="s">
        <v>184</v>
      </c>
      <c r="AB1602">
        <v>26</v>
      </c>
      <c r="AC1602">
        <v>2</v>
      </c>
      <c r="AD1602">
        <v>0</v>
      </c>
      <c r="AE1602" s="2" t="s">
        <v>184</v>
      </c>
      <c r="AF1602" s="2" t="s">
        <v>184</v>
      </c>
      <c r="AG1602" s="2" t="s">
        <v>183</v>
      </c>
      <c r="AH1602" t="s">
        <v>92</v>
      </c>
      <c r="AI1602" s="8" t="s">
        <v>183</v>
      </c>
      <c r="AJ1602" s="1" t="s">
        <v>184</v>
      </c>
    </row>
    <row r="1603" spans="1:36" hidden="1" x14ac:dyDescent="0.3">
      <c r="A1603" s="3" t="s">
        <v>7</v>
      </c>
      <c r="B1603">
        <v>151555</v>
      </c>
      <c r="C1603">
        <v>1602</v>
      </c>
      <c r="D1603" t="s">
        <v>182</v>
      </c>
      <c r="E1603" s="2" t="s">
        <v>184</v>
      </c>
      <c r="F1603" s="2" t="s">
        <v>184</v>
      </c>
      <c r="G1603" s="2" t="s">
        <v>184</v>
      </c>
      <c r="H1603" s="3" t="s">
        <v>183</v>
      </c>
      <c r="I1603" s="2" t="s">
        <v>16</v>
      </c>
      <c r="J1603" s="2" t="s">
        <v>12</v>
      </c>
      <c r="K1603" s="8" t="s">
        <v>183</v>
      </c>
      <c r="L1603" s="2" t="s">
        <v>60</v>
      </c>
      <c r="M1603" s="2" t="s">
        <v>162</v>
      </c>
      <c r="N1603" t="s">
        <v>186</v>
      </c>
      <c r="O1603" s="2" t="s">
        <v>188</v>
      </c>
      <c r="P1603" s="128">
        <v>-2.968564027165161</v>
      </c>
      <c r="Q1603" s="128" t="s">
        <v>201</v>
      </c>
      <c r="R1603" s="6" t="s">
        <v>184</v>
      </c>
      <c r="S1603" s="2" t="s">
        <v>184</v>
      </c>
      <c r="T1603" s="2" t="s">
        <v>183</v>
      </c>
      <c r="U1603">
        <v>32</v>
      </c>
      <c r="V1603">
        <v>0</v>
      </c>
      <c r="W1603">
        <v>42</v>
      </c>
      <c r="X1603" t="s">
        <v>184</v>
      </c>
      <c r="Y1603" s="2" t="s">
        <v>184</v>
      </c>
      <c r="Z1603" s="2" t="s">
        <v>184</v>
      </c>
      <c r="AA1603" s="2" t="s">
        <v>184</v>
      </c>
      <c r="AB1603">
        <v>6</v>
      </c>
      <c r="AC1603">
        <v>0</v>
      </c>
      <c r="AD1603">
        <v>0</v>
      </c>
      <c r="AE1603" s="2" t="s">
        <v>184</v>
      </c>
      <c r="AF1603" s="2" t="s">
        <v>184</v>
      </c>
      <c r="AG1603" s="2" t="s">
        <v>183</v>
      </c>
      <c r="AH1603" t="s">
        <v>91</v>
      </c>
      <c r="AI1603" t="s">
        <v>183</v>
      </c>
      <c r="AJ1603" s="1" t="s">
        <v>184</v>
      </c>
    </row>
    <row r="1604" spans="1:36" hidden="1" x14ac:dyDescent="0.3">
      <c r="A1604" s="3" t="s">
        <v>7</v>
      </c>
      <c r="B1604">
        <v>151587</v>
      </c>
      <c r="C1604">
        <v>1603</v>
      </c>
      <c r="D1604" t="s">
        <v>181</v>
      </c>
      <c r="E1604" s="2" t="s">
        <v>184</v>
      </c>
      <c r="F1604" s="2" t="s">
        <v>184</v>
      </c>
      <c r="G1604" s="2" t="s">
        <v>184</v>
      </c>
      <c r="H1604" s="3" t="s">
        <v>183</v>
      </c>
      <c r="I1604" s="2" t="s">
        <v>13</v>
      </c>
      <c r="J1604" s="2" t="s">
        <v>16</v>
      </c>
      <c r="K1604" s="8" t="s">
        <v>183</v>
      </c>
      <c r="L1604" s="2"/>
      <c r="M1604" s="2" t="s">
        <v>60</v>
      </c>
      <c r="N1604" t="s">
        <v>186</v>
      </c>
      <c r="O1604" s="2" t="s">
        <v>188</v>
      </c>
      <c r="P1604" s="128">
        <v>-1.0562816751133635</v>
      </c>
      <c r="Q1604" s="128" t="s">
        <v>201</v>
      </c>
      <c r="R1604" s="7" t="s">
        <v>183</v>
      </c>
      <c r="S1604" s="2" t="s">
        <v>184</v>
      </c>
      <c r="T1604" s="2" t="s">
        <v>184</v>
      </c>
      <c r="U1604">
        <v>26</v>
      </c>
      <c r="V1604">
        <v>24</v>
      </c>
      <c r="W1604">
        <v>18</v>
      </c>
      <c r="X1604" t="s">
        <v>184</v>
      </c>
      <c r="Y1604" s="2" t="s">
        <v>184</v>
      </c>
      <c r="Z1604" s="2" t="s">
        <v>184</v>
      </c>
      <c r="AA1604" s="2" t="s">
        <v>184</v>
      </c>
      <c r="AB1604">
        <v>4</v>
      </c>
      <c r="AC1604">
        <v>1</v>
      </c>
      <c r="AD1604">
        <v>1</v>
      </c>
      <c r="AE1604" s="2" t="s">
        <v>184</v>
      </c>
      <c r="AF1604" s="2" t="s">
        <v>184</v>
      </c>
      <c r="AG1604" s="2" t="s">
        <v>184</v>
      </c>
      <c r="AH1604" t="s">
        <v>92</v>
      </c>
      <c r="AI1604" s="8" t="s">
        <v>183</v>
      </c>
      <c r="AJ1604" s="1" t="s">
        <v>184</v>
      </c>
    </row>
    <row r="1605" spans="1:36" hidden="1" x14ac:dyDescent="0.3">
      <c r="A1605" s="3" t="s">
        <v>7</v>
      </c>
      <c r="B1605">
        <v>151593</v>
      </c>
      <c r="C1605">
        <v>1604</v>
      </c>
      <c r="D1605" t="s">
        <v>182</v>
      </c>
      <c r="E1605" s="2" t="s">
        <v>183</v>
      </c>
      <c r="F1605" s="2" t="s">
        <v>184</v>
      </c>
      <c r="G1605" s="2" t="s">
        <v>184</v>
      </c>
      <c r="H1605" s="2" t="s">
        <v>183</v>
      </c>
      <c r="I1605" s="3" t="s">
        <v>16</v>
      </c>
      <c r="J1605" s="2" t="s">
        <v>15</v>
      </c>
      <c r="K1605" s="8" t="s">
        <v>183</v>
      </c>
      <c r="L1605" s="2"/>
      <c r="M1605" s="2" t="s">
        <v>61</v>
      </c>
      <c r="N1605" t="s">
        <v>186</v>
      </c>
      <c r="O1605" s="3" t="s">
        <v>188</v>
      </c>
      <c r="P1605" s="130">
        <v>-0.89186176142697882</v>
      </c>
      <c r="Q1605" s="130" t="s">
        <v>201</v>
      </c>
      <c r="R1605" s="7" t="s">
        <v>184</v>
      </c>
      <c r="S1605" s="2" t="s">
        <v>184</v>
      </c>
      <c r="T1605" s="2" t="s">
        <v>184</v>
      </c>
      <c r="U1605">
        <v>25</v>
      </c>
      <c r="V1605">
        <v>24</v>
      </c>
      <c r="W1605">
        <v>13</v>
      </c>
      <c r="X1605" t="s">
        <v>184</v>
      </c>
      <c r="Y1605" s="2" t="s">
        <v>184</v>
      </c>
      <c r="Z1605" s="2" t="s">
        <v>183</v>
      </c>
      <c r="AA1605" s="2" t="s">
        <v>184</v>
      </c>
      <c r="AB1605">
        <v>6</v>
      </c>
      <c r="AC1605">
        <v>1</v>
      </c>
      <c r="AD1605">
        <v>0</v>
      </c>
      <c r="AE1605" s="2" t="s">
        <v>184</v>
      </c>
      <c r="AF1605" s="2" t="s">
        <v>185</v>
      </c>
      <c r="AG1605" s="2" t="s">
        <v>185</v>
      </c>
      <c r="AH1605" t="s">
        <v>92</v>
      </c>
      <c r="AI1605" s="8" t="s">
        <v>183</v>
      </c>
      <c r="AJ1605" s="1" t="s">
        <v>184</v>
      </c>
    </row>
    <row r="1606" spans="1:36" hidden="1" x14ac:dyDescent="0.3">
      <c r="A1606" s="2" t="s">
        <v>8</v>
      </c>
      <c r="B1606">
        <v>151594</v>
      </c>
      <c r="C1606">
        <v>1605</v>
      </c>
      <c r="D1606" t="s">
        <v>182</v>
      </c>
      <c r="E1606" s="2" t="s">
        <v>183</v>
      </c>
      <c r="F1606" s="2" t="s">
        <v>184</v>
      </c>
      <c r="G1606" s="2" t="s">
        <v>184</v>
      </c>
      <c r="H1606" s="3" t="s">
        <v>183</v>
      </c>
      <c r="I1606" s="2" t="s">
        <v>16</v>
      </c>
      <c r="J1606" s="2" t="s">
        <v>15</v>
      </c>
      <c r="K1606" s="8" t="s">
        <v>183</v>
      </c>
      <c r="L1606" s="2"/>
      <c r="M1606" s="2" t="s">
        <v>60</v>
      </c>
      <c r="N1606" t="s">
        <v>186</v>
      </c>
      <c r="O1606" s="3" t="s">
        <v>188</v>
      </c>
      <c r="P1606" s="130">
        <v>-9.3684793254694879E-2</v>
      </c>
      <c r="Q1606" s="130" t="s">
        <v>201</v>
      </c>
      <c r="R1606" s="6" t="s">
        <v>185</v>
      </c>
      <c r="S1606" s="2" t="s">
        <v>184</v>
      </c>
      <c r="T1606" s="2" t="s">
        <v>184</v>
      </c>
      <c r="U1606">
        <v>28</v>
      </c>
      <c r="V1606">
        <v>27</v>
      </c>
      <c r="W1606">
        <v>0</v>
      </c>
      <c r="X1606" t="s">
        <v>184</v>
      </c>
      <c r="Y1606" s="2" t="s">
        <v>184</v>
      </c>
      <c r="Z1606" s="2" t="s">
        <v>184</v>
      </c>
      <c r="AA1606" s="2" t="s">
        <v>184</v>
      </c>
      <c r="AB1606">
        <v>1</v>
      </c>
      <c r="AC1606">
        <v>0</v>
      </c>
      <c r="AD1606">
        <v>0</v>
      </c>
      <c r="AE1606" s="2" t="s">
        <v>184</v>
      </c>
      <c r="AF1606" s="2" t="s">
        <v>184</v>
      </c>
      <c r="AG1606" s="2" t="s">
        <v>183</v>
      </c>
      <c r="AH1606" t="s">
        <v>92</v>
      </c>
      <c r="AI1606" s="8" t="s">
        <v>183</v>
      </c>
      <c r="AJ1606" s="1" t="s">
        <v>184</v>
      </c>
    </row>
    <row r="1607" spans="1:36" x14ac:dyDescent="0.3">
      <c r="A1607" s="3" t="s">
        <v>7</v>
      </c>
      <c r="B1607">
        <v>151595</v>
      </c>
      <c r="C1607">
        <v>1606</v>
      </c>
      <c r="D1607" t="s">
        <v>181</v>
      </c>
      <c r="E1607" s="2" t="s">
        <v>184</v>
      </c>
      <c r="F1607" s="2" t="s">
        <v>184</v>
      </c>
      <c r="G1607" s="2" t="s">
        <v>184</v>
      </c>
      <c r="H1607" s="3" t="s">
        <v>183</v>
      </c>
      <c r="I1607" s="2" t="s">
        <v>13</v>
      </c>
      <c r="J1607" s="2" t="s">
        <v>15</v>
      </c>
      <c r="K1607" s="8" t="s">
        <v>183</v>
      </c>
      <c r="L1607" s="2"/>
      <c r="M1607" s="2" t="s">
        <v>60</v>
      </c>
      <c r="N1607" t="s">
        <v>186</v>
      </c>
      <c r="O1607" s="2" t="s">
        <v>188</v>
      </c>
      <c r="P1607" s="128">
        <v>-0.27064780862580756</v>
      </c>
      <c r="Q1607" s="128" t="s">
        <v>203</v>
      </c>
      <c r="R1607" s="6" t="s">
        <v>183</v>
      </c>
      <c r="S1607" s="2" t="s">
        <v>183</v>
      </c>
      <c r="T1607" s="2" t="s">
        <v>184</v>
      </c>
      <c r="U1607">
        <v>20</v>
      </c>
      <c r="V1607">
        <v>25</v>
      </c>
      <c r="W1607">
        <v>0</v>
      </c>
      <c r="X1607" t="s">
        <v>184</v>
      </c>
      <c r="Y1607" s="2" t="s">
        <v>184</v>
      </c>
      <c r="Z1607" s="2" t="s">
        <v>183</v>
      </c>
      <c r="AA1607" s="2" t="s">
        <v>184</v>
      </c>
      <c r="AB1607">
        <v>1</v>
      </c>
      <c r="AC1607">
        <v>0</v>
      </c>
      <c r="AD1607">
        <v>0</v>
      </c>
      <c r="AE1607" s="2" t="s">
        <v>184</v>
      </c>
      <c r="AF1607" s="2" t="s">
        <v>184</v>
      </c>
      <c r="AG1607" s="2" t="s">
        <v>184</v>
      </c>
      <c r="AH1607" t="s">
        <v>92</v>
      </c>
      <c r="AI1607" s="8" t="s">
        <v>183</v>
      </c>
      <c r="AJ1607" s="1" t="s">
        <v>184</v>
      </c>
    </row>
    <row r="1608" spans="1:36" x14ac:dyDescent="0.3">
      <c r="A1608" s="3" t="s">
        <v>7</v>
      </c>
      <c r="B1608">
        <v>151629</v>
      </c>
      <c r="C1608">
        <v>1607</v>
      </c>
      <c r="D1608" t="s">
        <v>181</v>
      </c>
      <c r="E1608" s="2" t="s">
        <v>184</v>
      </c>
      <c r="F1608" s="2" t="s">
        <v>184</v>
      </c>
      <c r="G1608" s="2" t="s">
        <v>184</v>
      </c>
      <c r="H1608" s="3" t="s">
        <v>183</v>
      </c>
      <c r="I1608" s="2" t="s">
        <v>12</v>
      </c>
      <c r="J1608" s="2" t="s">
        <v>16</v>
      </c>
      <c r="K1608" s="8" t="s">
        <v>183</v>
      </c>
      <c r="L1608" s="2"/>
      <c r="M1608" s="2" t="s">
        <v>60</v>
      </c>
      <c r="N1608" t="s">
        <v>186</v>
      </c>
      <c r="O1608" s="3" t="s">
        <v>189</v>
      </c>
      <c r="P1608" s="130">
        <v>1.1838351147638717</v>
      </c>
      <c r="Q1608" s="130" t="s">
        <v>203</v>
      </c>
      <c r="R1608" s="6" t="s">
        <v>185</v>
      </c>
      <c r="S1608" s="2" t="s">
        <v>184</v>
      </c>
      <c r="T1608" s="2" t="s">
        <v>184</v>
      </c>
      <c r="U1608">
        <v>25</v>
      </c>
      <c r="V1608">
        <v>18</v>
      </c>
      <c r="W1608">
        <v>6</v>
      </c>
      <c r="X1608" t="s">
        <v>184</v>
      </c>
      <c r="Y1608" s="2" t="s">
        <v>184</v>
      </c>
      <c r="Z1608" s="2" t="s">
        <v>184</v>
      </c>
      <c r="AA1608" s="2" t="s">
        <v>184</v>
      </c>
      <c r="AB1608">
        <v>3</v>
      </c>
      <c r="AC1608">
        <v>1</v>
      </c>
      <c r="AD1608">
        <v>0</v>
      </c>
      <c r="AE1608" s="2" t="s">
        <v>183</v>
      </c>
      <c r="AF1608" s="2" t="s">
        <v>185</v>
      </c>
      <c r="AG1608" s="2" t="s">
        <v>185</v>
      </c>
      <c r="AH1608" t="s">
        <v>92</v>
      </c>
      <c r="AI1608" s="8" t="s">
        <v>184</v>
      </c>
      <c r="AJ1608" s="1" t="s">
        <v>184</v>
      </c>
    </row>
    <row r="1609" spans="1:36" x14ac:dyDescent="0.3">
      <c r="A1609" s="3" t="s">
        <v>7</v>
      </c>
      <c r="B1609">
        <v>151654</v>
      </c>
      <c r="C1609">
        <v>1608</v>
      </c>
      <c r="D1609" t="s">
        <v>181</v>
      </c>
      <c r="E1609" s="2" t="s">
        <v>184</v>
      </c>
      <c r="F1609" s="2" t="s">
        <v>184</v>
      </c>
      <c r="G1609" s="2" t="s">
        <v>184</v>
      </c>
      <c r="H1609" s="3" t="s">
        <v>183</v>
      </c>
      <c r="I1609" s="2" t="s">
        <v>13</v>
      </c>
      <c r="J1609" s="2" t="s">
        <v>12</v>
      </c>
      <c r="K1609" s="8" t="s">
        <v>183</v>
      </c>
      <c r="L1609" s="2" t="s">
        <v>60</v>
      </c>
      <c r="M1609" s="2"/>
      <c r="N1609" t="s">
        <v>186</v>
      </c>
      <c r="O1609" s="2" t="s">
        <v>189</v>
      </c>
      <c r="P1609" s="128">
        <v>-0.47876189946000114</v>
      </c>
      <c r="Q1609" s="128" t="s">
        <v>203</v>
      </c>
      <c r="R1609" s="7" t="s">
        <v>185</v>
      </c>
      <c r="S1609" s="2" t="s">
        <v>184</v>
      </c>
      <c r="T1609" s="2" t="s">
        <v>184</v>
      </c>
      <c r="U1609">
        <v>49</v>
      </c>
      <c r="V1609">
        <v>0</v>
      </c>
      <c r="W1609">
        <v>4</v>
      </c>
      <c r="X1609" t="s">
        <v>184</v>
      </c>
      <c r="Y1609" s="2" t="s">
        <v>184</v>
      </c>
      <c r="Z1609" s="2" t="s">
        <v>184</v>
      </c>
      <c r="AA1609" s="2" t="s">
        <v>184</v>
      </c>
      <c r="AB1609">
        <v>6</v>
      </c>
      <c r="AC1609">
        <v>1</v>
      </c>
      <c r="AD1609">
        <v>0</v>
      </c>
      <c r="AE1609" s="2" t="s">
        <v>184</v>
      </c>
      <c r="AF1609" s="2" t="s">
        <v>184</v>
      </c>
      <c r="AG1609" s="2" t="s">
        <v>184</v>
      </c>
      <c r="AH1609" t="s">
        <v>92</v>
      </c>
      <c r="AI1609" s="8" t="s">
        <v>183</v>
      </c>
      <c r="AJ1609" s="1" t="s">
        <v>184</v>
      </c>
    </row>
    <row r="1610" spans="1:36" x14ac:dyDescent="0.3">
      <c r="A1610" s="3" t="s">
        <v>7</v>
      </c>
      <c r="B1610">
        <v>151730</v>
      </c>
      <c r="C1610">
        <v>1609</v>
      </c>
      <c r="D1610" t="s">
        <v>182</v>
      </c>
      <c r="E1610" s="2" t="s">
        <v>184</v>
      </c>
      <c r="F1610" s="2" t="s">
        <v>184</v>
      </c>
      <c r="G1610" s="2" t="s">
        <v>184</v>
      </c>
      <c r="H1610" s="3" t="s">
        <v>183</v>
      </c>
      <c r="I1610" s="2" t="s">
        <v>16</v>
      </c>
      <c r="J1610" s="2" t="s">
        <v>16</v>
      </c>
      <c r="K1610" s="8" t="s">
        <v>183</v>
      </c>
      <c r="L1610" s="2"/>
      <c r="M1610" s="2" t="s">
        <v>60</v>
      </c>
      <c r="N1610" t="s">
        <v>186</v>
      </c>
      <c r="O1610" s="3" t="s">
        <v>188</v>
      </c>
      <c r="P1610" s="130">
        <v>-0.59893522626441875</v>
      </c>
      <c r="Q1610" s="130" t="s">
        <v>203</v>
      </c>
      <c r="R1610" s="6" t="s">
        <v>185</v>
      </c>
      <c r="S1610" s="2" t="s">
        <v>184</v>
      </c>
      <c r="T1610" s="2" t="s">
        <v>184</v>
      </c>
      <c r="U1610">
        <v>36</v>
      </c>
      <c r="V1610">
        <v>22</v>
      </c>
      <c r="W1610">
        <v>0</v>
      </c>
      <c r="X1610" t="s">
        <v>184</v>
      </c>
      <c r="Y1610" s="2" t="s">
        <v>184</v>
      </c>
      <c r="Z1610" s="2" t="s">
        <v>184</v>
      </c>
      <c r="AA1610" s="2" t="s">
        <v>184</v>
      </c>
      <c r="AB1610">
        <v>1</v>
      </c>
      <c r="AC1610">
        <v>0</v>
      </c>
      <c r="AD1610">
        <v>0</v>
      </c>
      <c r="AE1610" s="2" t="s">
        <v>184</v>
      </c>
      <c r="AF1610" s="2" t="s">
        <v>184</v>
      </c>
      <c r="AG1610" s="2" t="s">
        <v>185</v>
      </c>
      <c r="AH1610" t="s">
        <v>92</v>
      </c>
      <c r="AI1610" s="8" t="s">
        <v>183</v>
      </c>
      <c r="AJ1610" s="1" t="s">
        <v>184</v>
      </c>
    </row>
    <row r="1611" spans="1:36" x14ac:dyDescent="0.3">
      <c r="A1611" s="2" t="s">
        <v>8</v>
      </c>
      <c r="B1611">
        <v>151757</v>
      </c>
      <c r="C1611">
        <v>1610</v>
      </c>
      <c r="D1611" t="s">
        <v>181</v>
      </c>
      <c r="E1611" s="2" t="s">
        <v>184</v>
      </c>
      <c r="F1611" s="2" t="s">
        <v>184</v>
      </c>
      <c r="G1611" s="2" t="s">
        <v>184</v>
      </c>
      <c r="H1611" s="3" t="s">
        <v>183</v>
      </c>
      <c r="I1611" s="2" t="s">
        <v>16</v>
      </c>
      <c r="J1611" s="2" t="s">
        <v>14</v>
      </c>
      <c r="K1611" s="8" t="s">
        <v>183</v>
      </c>
      <c r="L1611" s="2" t="s">
        <v>61</v>
      </c>
      <c r="M1611" s="2"/>
      <c r="N1611" t="s">
        <v>186</v>
      </c>
      <c r="O1611" s="2" t="s">
        <v>188</v>
      </c>
      <c r="P1611" s="128">
        <v>-2.3954964666427114E-2</v>
      </c>
      <c r="Q1611" s="128" t="s">
        <v>203</v>
      </c>
      <c r="R1611" s="7" t="s">
        <v>185</v>
      </c>
      <c r="S1611" s="2" t="s">
        <v>184</v>
      </c>
      <c r="T1611" s="2" t="s">
        <v>184</v>
      </c>
      <c r="U1611">
        <v>66</v>
      </c>
      <c r="V1611">
        <v>2</v>
      </c>
      <c r="W1611">
        <v>31</v>
      </c>
      <c r="X1611" t="s">
        <v>184</v>
      </c>
      <c r="Y1611" s="2" t="s">
        <v>184</v>
      </c>
      <c r="Z1611" s="2" t="s">
        <v>184</v>
      </c>
      <c r="AA1611" s="2" t="s">
        <v>184</v>
      </c>
      <c r="AB1611">
        <v>17</v>
      </c>
      <c r="AC1611">
        <v>1</v>
      </c>
      <c r="AD1611">
        <v>0</v>
      </c>
      <c r="AE1611" s="2" t="s">
        <v>184</v>
      </c>
      <c r="AF1611" s="2" t="s">
        <v>185</v>
      </c>
      <c r="AG1611" s="2" t="s">
        <v>185</v>
      </c>
      <c r="AH1611" t="s">
        <v>92</v>
      </c>
      <c r="AI1611" s="8" t="s">
        <v>184</v>
      </c>
      <c r="AJ1611" s="1" t="s">
        <v>184</v>
      </c>
    </row>
    <row r="1612" spans="1:36" x14ac:dyDescent="0.3">
      <c r="A1612" s="3" t="s">
        <v>7</v>
      </c>
      <c r="B1612">
        <v>151806</v>
      </c>
      <c r="C1612">
        <v>1611</v>
      </c>
      <c r="D1612" t="s">
        <v>181</v>
      </c>
      <c r="E1612" s="2" t="s">
        <v>184</v>
      </c>
      <c r="F1612" s="2" t="s">
        <v>184</v>
      </c>
      <c r="G1612" s="2" t="s">
        <v>184</v>
      </c>
      <c r="H1612" s="3" t="s">
        <v>183</v>
      </c>
      <c r="I1612" s="2" t="s">
        <v>16</v>
      </c>
      <c r="J1612" s="2" t="s">
        <v>13</v>
      </c>
      <c r="K1612" s="8" t="s">
        <v>183</v>
      </c>
      <c r="L1612" s="2"/>
      <c r="M1612" s="2" t="s">
        <v>60</v>
      </c>
      <c r="N1612" t="s">
        <v>186</v>
      </c>
      <c r="O1612" s="3" t="s">
        <v>188</v>
      </c>
      <c r="P1612" s="130">
        <v>6.9503436558807627E-2</v>
      </c>
      <c r="Q1612" s="130" t="s">
        <v>203</v>
      </c>
      <c r="R1612" s="7" t="s">
        <v>184</v>
      </c>
      <c r="S1612" s="2" t="s">
        <v>184</v>
      </c>
      <c r="T1612" s="2" t="s">
        <v>184</v>
      </c>
      <c r="U1612">
        <v>44</v>
      </c>
      <c r="V1612">
        <v>19</v>
      </c>
      <c r="W1612">
        <v>0</v>
      </c>
      <c r="X1612" t="s">
        <v>183</v>
      </c>
      <c r="Y1612" s="2" t="s">
        <v>184</v>
      </c>
      <c r="Z1612" s="2" t="s">
        <v>184</v>
      </c>
      <c r="AA1612" s="2" t="s">
        <v>184</v>
      </c>
      <c r="AB1612">
        <v>2</v>
      </c>
      <c r="AC1612">
        <v>0</v>
      </c>
      <c r="AD1612">
        <v>0</v>
      </c>
      <c r="AE1612" s="2" t="s">
        <v>184</v>
      </c>
      <c r="AF1612" s="2" t="s">
        <v>183</v>
      </c>
      <c r="AG1612" s="2" t="s">
        <v>184</v>
      </c>
      <c r="AH1612" t="s">
        <v>91</v>
      </c>
      <c r="AI1612" s="8" t="s">
        <v>183</v>
      </c>
      <c r="AJ1612" s="1" t="s">
        <v>184</v>
      </c>
    </row>
    <row r="1613" spans="1:36" x14ac:dyDescent="0.3">
      <c r="A1613" s="3" t="s">
        <v>7</v>
      </c>
      <c r="B1613">
        <v>151840</v>
      </c>
      <c r="C1613">
        <v>1612</v>
      </c>
      <c r="D1613" t="s">
        <v>182</v>
      </c>
      <c r="E1613" s="2" t="s">
        <v>184</v>
      </c>
      <c r="F1613" s="2" t="s">
        <v>184</v>
      </c>
      <c r="G1613" s="2" t="s">
        <v>184</v>
      </c>
      <c r="H1613" s="3" t="s">
        <v>183</v>
      </c>
      <c r="I1613" s="2" t="s">
        <v>17</v>
      </c>
      <c r="J1613" s="2" t="s">
        <v>12</v>
      </c>
      <c r="K1613" s="8" t="s">
        <v>183</v>
      </c>
      <c r="L1613" s="2" t="s">
        <v>60</v>
      </c>
      <c r="M1613" s="2"/>
      <c r="N1613" t="s">
        <v>186</v>
      </c>
      <c r="O1613" s="3" t="s">
        <v>189</v>
      </c>
      <c r="P1613" s="130">
        <v>-1.1100832562442182</v>
      </c>
      <c r="Q1613" s="130" t="s">
        <v>203</v>
      </c>
      <c r="R1613" s="7" t="s">
        <v>185</v>
      </c>
      <c r="S1613" s="2" t="s">
        <v>184</v>
      </c>
      <c r="T1613" s="2" t="s">
        <v>184</v>
      </c>
      <c r="U1613">
        <v>15</v>
      </c>
      <c r="V1613">
        <v>19</v>
      </c>
      <c r="W1613">
        <v>63</v>
      </c>
      <c r="X1613" t="s">
        <v>184</v>
      </c>
      <c r="Y1613" s="2" t="s">
        <v>184</v>
      </c>
      <c r="Z1613" s="2" t="s">
        <v>183</v>
      </c>
      <c r="AA1613" s="2" t="s">
        <v>184</v>
      </c>
      <c r="AB1613">
        <v>10</v>
      </c>
      <c r="AC1613">
        <v>0</v>
      </c>
      <c r="AD1613">
        <v>0</v>
      </c>
      <c r="AE1613" s="2" t="s">
        <v>184</v>
      </c>
      <c r="AF1613" s="2" t="s">
        <v>184</v>
      </c>
      <c r="AG1613" s="2" t="s">
        <v>185</v>
      </c>
      <c r="AH1613" t="s">
        <v>92</v>
      </c>
      <c r="AI1613" s="8" t="s">
        <v>183</v>
      </c>
      <c r="AJ1613" s="1" t="s">
        <v>184</v>
      </c>
    </row>
    <row r="1614" spans="1:36" x14ac:dyDescent="0.3">
      <c r="A1614" s="3" t="s">
        <v>7</v>
      </c>
      <c r="B1614">
        <v>151945</v>
      </c>
      <c r="C1614">
        <v>1613</v>
      </c>
      <c r="D1614" t="s">
        <v>182</v>
      </c>
      <c r="E1614" s="2" t="s">
        <v>184</v>
      </c>
      <c r="F1614" s="2" t="s">
        <v>184</v>
      </c>
      <c r="G1614" s="2" t="s">
        <v>184</v>
      </c>
      <c r="H1614" s="3" t="s">
        <v>183</v>
      </c>
      <c r="I1614" s="2" t="s">
        <v>16</v>
      </c>
      <c r="J1614" s="2" t="s">
        <v>13</v>
      </c>
      <c r="K1614" s="8" t="s">
        <v>183</v>
      </c>
      <c r="L1614" s="2"/>
      <c r="M1614" s="2" t="s">
        <v>60</v>
      </c>
      <c r="N1614" t="s">
        <v>187</v>
      </c>
      <c r="O1614" s="3" t="s">
        <v>188</v>
      </c>
      <c r="P1614" s="130">
        <v>-1.1943776855290946</v>
      </c>
      <c r="Q1614" s="130" t="s">
        <v>203</v>
      </c>
      <c r="R1614" s="6" t="s">
        <v>183</v>
      </c>
      <c r="S1614" s="2" t="s">
        <v>184</v>
      </c>
      <c r="T1614" s="2" t="s">
        <v>184</v>
      </c>
      <c r="U1614">
        <v>14</v>
      </c>
      <c r="V1614">
        <v>20</v>
      </c>
      <c r="W1614">
        <v>0</v>
      </c>
      <c r="X1614" t="s">
        <v>183</v>
      </c>
      <c r="Y1614" s="2" t="s">
        <v>184</v>
      </c>
      <c r="Z1614" s="2" t="s">
        <v>184</v>
      </c>
      <c r="AA1614" s="2" t="s">
        <v>184</v>
      </c>
      <c r="AB1614">
        <v>0</v>
      </c>
      <c r="AC1614">
        <v>0</v>
      </c>
      <c r="AD1614">
        <v>0</v>
      </c>
      <c r="AE1614" s="2" t="s">
        <v>184</v>
      </c>
      <c r="AF1614" s="2" t="s">
        <v>184</v>
      </c>
      <c r="AG1614" s="2" t="s">
        <v>184</v>
      </c>
      <c r="AH1614" t="s">
        <v>91</v>
      </c>
      <c r="AI1614" s="8" t="s">
        <v>183</v>
      </c>
      <c r="AJ1614" s="1" t="s">
        <v>184</v>
      </c>
    </row>
    <row r="1615" spans="1:36" x14ac:dyDescent="0.3">
      <c r="A1615" s="3" t="s">
        <v>7</v>
      </c>
      <c r="B1615">
        <v>151979</v>
      </c>
      <c r="C1615">
        <v>1614</v>
      </c>
      <c r="D1615" t="s">
        <v>181</v>
      </c>
      <c r="E1615" s="2" t="s">
        <v>184</v>
      </c>
      <c r="F1615" s="2" t="s">
        <v>184</v>
      </c>
      <c r="G1615" s="2" t="s">
        <v>183</v>
      </c>
      <c r="H1615" s="3" t="s">
        <v>183</v>
      </c>
      <c r="I1615" s="2" t="s">
        <v>16</v>
      </c>
      <c r="J1615" s="2" t="s">
        <v>15</v>
      </c>
      <c r="K1615" s="8" t="s">
        <v>183</v>
      </c>
      <c r="L1615" s="2" t="s">
        <v>60</v>
      </c>
      <c r="M1615" s="2"/>
      <c r="N1615" t="s">
        <v>186</v>
      </c>
      <c r="O1615" s="3" t="s">
        <v>188</v>
      </c>
      <c r="P1615" s="130">
        <v>-4.9407114624505921E-2</v>
      </c>
      <c r="Q1615" s="130" t="s">
        <v>203</v>
      </c>
      <c r="R1615" s="7" t="s">
        <v>185</v>
      </c>
      <c r="S1615" s="2" t="s">
        <v>183</v>
      </c>
      <c r="T1615" s="2" t="s">
        <v>183</v>
      </c>
      <c r="U1615">
        <v>0</v>
      </c>
      <c r="V1615">
        <v>0</v>
      </c>
      <c r="W1615">
        <v>2</v>
      </c>
      <c r="X1615" t="s">
        <v>184</v>
      </c>
      <c r="Y1615" s="2" t="s">
        <v>184</v>
      </c>
      <c r="Z1615" s="2" t="s">
        <v>183</v>
      </c>
      <c r="AA1615" s="2" t="s">
        <v>184</v>
      </c>
      <c r="AB1615">
        <v>1</v>
      </c>
      <c r="AC1615">
        <v>0</v>
      </c>
      <c r="AD1615">
        <v>0</v>
      </c>
      <c r="AE1615" s="2" t="s">
        <v>183</v>
      </c>
      <c r="AF1615" s="2" t="s">
        <v>185</v>
      </c>
      <c r="AG1615" s="2" t="s">
        <v>185</v>
      </c>
      <c r="AH1615" t="s">
        <v>92</v>
      </c>
      <c r="AI1615" t="s">
        <v>184</v>
      </c>
      <c r="AJ1615" s="1" t="s">
        <v>184</v>
      </c>
    </row>
    <row r="1616" spans="1:36" x14ac:dyDescent="0.3">
      <c r="A1616" s="2" t="s">
        <v>8</v>
      </c>
      <c r="B1616">
        <v>152037</v>
      </c>
      <c r="C1616">
        <v>1615</v>
      </c>
      <c r="D1616" t="s">
        <v>181</v>
      </c>
      <c r="E1616" s="2" t="s">
        <v>184</v>
      </c>
      <c r="F1616" s="2" t="s">
        <v>184</v>
      </c>
      <c r="G1616" s="2" t="s">
        <v>184</v>
      </c>
      <c r="H1616" s="2" t="s">
        <v>183</v>
      </c>
      <c r="I1616" s="3" t="s">
        <v>16</v>
      </c>
      <c r="J1616" s="2" t="s">
        <v>12</v>
      </c>
      <c r="K1616" s="8" t="s">
        <v>183</v>
      </c>
      <c r="L1616" s="2"/>
      <c r="M1616" s="2" t="s">
        <v>61</v>
      </c>
      <c r="N1616" t="s">
        <v>186</v>
      </c>
      <c r="O1616" s="3" t="s">
        <v>188</v>
      </c>
      <c r="P1616" s="130">
        <v>-0.60861228062862138</v>
      </c>
      <c r="Q1616" s="130" t="s">
        <v>203</v>
      </c>
      <c r="R1616" s="6" t="s">
        <v>183</v>
      </c>
      <c r="S1616" s="2" t="s">
        <v>184</v>
      </c>
      <c r="T1616" s="2" t="s">
        <v>184</v>
      </c>
      <c r="U1616">
        <v>32</v>
      </c>
      <c r="V1616">
        <v>32</v>
      </c>
      <c r="W1616">
        <v>0</v>
      </c>
      <c r="X1616" t="s">
        <v>184</v>
      </c>
      <c r="Y1616" s="2" t="s">
        <v>184</v>
      </c>
      <c r="Z1616" s="2" t="s">
        <v>184</v>
      </c>
      <c r="AA1616" s="2" t="s">
        <v>184</v>
      </c>
      <c r="AB1616">
        <v>1</v>
      </c>
      <c r="AC1616">
        <v>0</v>
      </c>
      <c r="AD1616">
        <v>0</v>
      </c>
      <c r="AE1616" s="2" t="s">
        <v>184</v>
      </c>
      <c r="AF1616" s="2" t="s">
        <v>184</v>
      </c>
      <c r="AG1616" s="2" t="s">
        <v>183</v>
      </c>
      <c r="AH1616" t="s">
        <v>92</v>
      </c>
      <c r="AI1616" s="8" t="s">
        <v>183</v>
      </c>
      <c r="AJ1616" s="1" t="s">
        <v>184</v>
      </c>
    </row>
    <row r="1617" spans="1:36" x14ac:dyDescent="0.3">
      <c r="A1617" s="3" t="s">
        <v>7</v>
      </c>
      <c r="B1617">
        <v>152075</v>
      </c>
      <c r="C1617">
        <v>1616</v>
      </c>
      <c r="D1617" t="s">
        <v>181</v>
      </c>
      <c r="E1617" s="2" t="s">
        <v>184</v>
      </c>
      <c r="F1617" s="2" t="s">
        <v>184</v>
      </c>
      <c r="G1617" s="2" t="s">
        <v>184</v>
      </c>
      <c r="H1617" s="2" t="s">
        <v>183</v>
      </c>
      <c r="I1617" s="2" t="s">
        <v>13</v>
      </c>
      <c r="J1617" s="2" t="s">
        <v>15</v>
      </c>
      <c r="K1617" s="8" t="s">
        <v>183</v>
      </c>
      <c r="L1617" s="2"/>
      <c r="M1617" s="2" t="s">
        <v>61</v>
      </c>
      <c r="N1617" t="s">
        <v>186</v>
      </c>
      <c r="O1617" s="3" t="s">
        <v>188</v>
      </c>
      <c r="P1617" s="130">
        <v>0.25030128858811529</v>
      </c>
      <c r="Q1617" s="130" t="s">
        <v>203</v>
      </c>
      <c r="R1617" s="7" t="s">
        <v>183</v>
      </c>
      <c r="S1617" s="2" t="s">
        <v>184</v>
      </c>
      <c r="T1617" s="2" t="s">
        <v>184</v>
      </c>
      <c r="U1617">
        <v>8</v>
      </c>
      <c r="V1617">
        <v>39</v>
      </c>
      <c r="W1617">
        <v>5</v>
      </c>
      <c r="X1617" t="s">
        <v>184</v>
      </c>
      <c r="Y1617" s="2" t="s">
        <v>184</v>
      </c>
      <c r="Z1617" s="2" t="s">
        <v>183</v>
      </c>
      <c r="AA1617" s="2" t="s">
        <v>184</v>
      </c>
      <c r="AB1617">
        <v>2</v>
      </c>
      <c r="AC1617">
        <v>2</v>
      </c>
      <c r="AD1617">
        <v>0</v>
      </c>
      <c r="AE1617" s="2" t="s">
        <v>184</v>
      </c>
      <c r="AF1617" s="2" t="s">
        <v>184</v>
      </c>
      <c r="AG1617" s="2" t="s">
        <v>184</v>
      </c>
      <c r="AH1617" t="s">
        <v>92</v>
      </c>
      <c r="AI1617" s="8" t="s">
        <v>183</v>
      </c>
      <c r="AJ1617" s="1" t="s">
        <v>184</v>
      </c>
    </row>
    <row r="1618" spans="1:36" x14ac:dyDescent="0.3">
      <c r="A1618" s="3" t="s">
        <v>7</v>
      </c>
      <c r="B1618">
        <v>152147</v>
      </c>
      <c r="C1618">
        <v>1617</v>
      </c>
      <c r="D1618" t="s">
        <v>182</v>
      </c>
      <c r="E1618" s="2" t="s">
        <v>184</v>
      </c>
      <c r="F1618" s="2" t="s">
        <v>184</v>
      </c>
      <c r="G1618" s="2" t="s">
        <v>183</v>
      </c>
      <c r="H1618" s="3" t="s">
        <v>185</v>
      </c>
      <c r="I1618" s="2" t="s">
        <v>17</v>
      </c>
      <c r="J1618" s="2" t="s">
        <v>16</v>
      </c>
      <c r="K1618" s="8" t="s">
        <v>183</v>
      </c>
      <c r="L1618" s="2" t="s">
        <v>162</v>
      </c>
      <c r="M1618" s="2" t="s">
        <v>60</v>
      </c>
      <c r="N1618" t="s">
        <v>187</v>
      </c>
      <c r="O1618" s="3" t="s">
        <v>189</v>
      </c>
      <c r="P1618" s="130">
        <v>-2.8531087199961047</v>
      </c>
      <c r="Q1618" s="130" t="s">
        <v>203</v>
      </c>
      <c r="R1618" s="6" t="s">
        <v>184</v>
      </c>
      <c r="S1618" s="2" t="s">
        <v>184</v>
      </c>
      <c r="T1618" s="2" t="s">
        <v>184</v>
      </c>
      <c r="U1618">
        <v>44</v>
      </c>
      <c r="V1618">
        <v>31</v>
      </c>
      <c r="W1618">
        <v>8</v>
      </c>
      <c r="X1618" t="s">
        <v>184</v>
      </c>
      <c r="Y1618" s="2" t="s">
        <v>184</v>
      </c>
      <c r="Z1618" s="2" t="s">
        <v>183</v>
      </c>
      <c r="AA1618" s="2" t="s">
        <v>184</v>
      </c>
      <c r="AB1618">
        <v>6</v>
      </c>
      <c r="AC1618">
        <v>0</v>
      </c>
      <c r="AD1618">
        <v>0</v>
      </c>
      <c r="AE1618" s="2" t="s">
        <v>184</v>
      </c>
      <c r="AF1618" s="2" t="s">
        <v>185</v>
      </c>
      <c r="AG1618" s="2" t="s">
        <v>183</v>
      </c>
      <c r="AH1618" t="s">
        <v>92</v>
      </c>
      <c r="AI1618" s="8" t="s">
        <v>183</v>
      </c>
      <c r="AJ1618" s="1" t="s">
        <v>184</v>
      </c>
    </row>
    <row r="1619" spans="1:36" x14ac:dyDescent="0.3">
      <c r="A1619" s="3" t="s">
        <v>7</v>
      </c>
      <c r="B1619">
        <v>152165</v>
      </c>
      <c r="C1619">
        <v>1618</v>
      </c>
      <c r="D1619" t="s">
        <v>181</v>
      </c>
      <c r="E1619" s="2" t="s">
        <v>184</v>
      </c>
      <c r="F1619" s="2" t="s">
        <v>184</v>
      </c>
      <c r="G1619" s="2" t="s">
        <v>184</v>
      </c>
      <c r="H1619" s="3" t="s">
        <v>183</v>
      </c>
      <c r="I1619" s="2" t="s">
        <v>16</v>
      </c>
      <c r="J1619" s="2" t="s">
        <v>13</v>
      </c>
      <c r="K1619" s="8" t="s">
        <v>183</v>
      </c>
      <c r="L1619" s="2"/>
      <c r="M1619" s="2" t="s">
        <v>60</v>
      </c>
      <c r="N1619" t="s">
        <v>187</v>
      </c>
      <c r="O1619" s="3" t="s">
        <v>189</v>
      </c>
      <c r="P1619" s="130">
        <v>1.5696123057604771E-2</v>
      </c>
      <c r="Q1619" s="130" t="s">
        <v>203</v>
      </c>
      <c r="R1619" s="7" t="s">
        <v>183</v>
      </c>
      <c r="S1619" s="2" t="s">
        <v>184</v>
      </c>
      <c r="T1619" s="2" t="s">
        <v>184</v>
      </c>
      <c r="U1619">
        <v>41</v>
      </c>
      <c r="V1619">
        <v>35</v>
      </c>
      <c r="W1619">
        <v>0</v>
      </c>
      <c r="X1619" t="s">
        <v>184</v>
      </c>
      <c r="Y1619" s="2" t="s">
        <v>183</v>
      </c>
      <c r="Z1619" s="2" t="s">
        <v>183</v>
      </c>
      <c r="AA1619" s="2" t="s">
        <v>184</v>
      </c>
      <c r="AB1619">
        <v>0</v>
      </c>
      <c r="AC1619">
        <v>0</v>
      </c>
      <c r="AD1619">
        <v>0</v>
      </c>
      <c r="AE1619" s="2" t="s">
        <v>184</v>
      </c>
      <c r="AF1619" s="2" t="s">
        <v>184</v>
      </c>
      <c r="AG1619" s="2" t="s">
        <v>184</v>
      </c>
      <c r="AH1619" t="s">
        <v>92</v>
      </c>
      <c r="AI1619" s="8" t="s">
        <v>183</v>
      </c>
      <c r="AJ1619" s="1" t="s">
        <v>184</v>
      </c>
    </row>
    <row r="1620" spans="1:36" x14ac:dyDescent="0.3">
      <c r="A1620" s="3" t="s">
        <v>7</v>
      </c>
      <c r="B1620">
        <v>152170</v>
      </c>
      <c r="C1620">
        <v>1619</v>
      </c>
      <c r="D1620" t="s">
        <v>181</v>
      </c>
      <c r="E1620" s="2" t="s">
        <v>184</v>
      </c>
      <c r="F1620" s="2" t="s">
        <v>184</v>
      </c>
      <c r="G1620" s="2" t="s">
        <v>184</v>
      </c>
      <c r="H1620" s="3" t="s">
        <v>183</v>
      </c>
      <c r="I1620" s="2" t="s">
        <v>13</v>
      </c>
      <c r="J1620" s="2" t="s">
        <v>13</v>
      </c>
      <c r="K1620" s="8" t="s">
        <v>183</v>
      </c>
      <c r="L1620" s="2"/>
      <c r="M1620" s="2" t="s">
        <v>60</v>
      </c>
      <c r="N1620" t="s">
        <v>186</v>
      </c>
      <c r="O1620" s="3" t="s">
        <v>189</v>
      </c>
      <c r="P1620" s="130">
        <v>-1.485689316145947</v>
      </c>
      <c r="Q1620" s="130" t="s">
        <v>203</v>
      </c>
      <c r="R1620" s="6" t="s">
        <v>185</v>
      </c>
      <c r="S1620" s="2" t="s">
        <v>184</v>
      </c>
      <c r="T1620" s="2" t="s">
        <v>184</v>
      </c>
      <c r="U1620">
        <v>0</v>
      </c>
      <c r="V1620">
        <v>0</v>
      </c>
      <c r="W1620">
        <v>13</v>
      </c>
      <c r="X1620" t="s">
        <v>183</v>
      </c>
      <c r="Y1620" s="2" t="s">
        <v>184</v>
      </c>
      <c r="Z1620" s="2" t="s">
        <v>184</v>
      </c>
      <c r="AA1620" s="2" t="s">
        <v>184</v>
      </c>
      <c r="AB1620">
        <v>5</v>
      </c>
      <c r="AC1620">
        <v>2</v>
      </c>
      <c r="AD1620">
        <v>0</v>
      </c>
      <c r="AE1620" s="2" t="s">
        <v>184</v>
      </c>
      <c r="AF1620" s="2" t="s">
        <v>184</v>
      </c>
      <c r="AG1620" s="2" t="s">
        <v>183</v>
      </c>
      <c r="AH1620" t="s">
        <v>92</v>
      </c>
      <c r="AI1620" t="s">
        <v>183</v>
      </c>
      <c r="AJ1620" s="1" t="s">
        <v>184</v>
      </c>
    </row>
    <row r="1621" spans="1:36" hidden="1" x14ac:dyDescent="0.3">
      <c r="A1621" s="3" t="s">
        <v>7</v>
      </c>
      <c r="B1621">
        <v>152175</v>
      </c>
      <c r="C1621">
        <v>1620</v>
      </c>
      <c r="D1621" t="s">
        <v>182</v>
      </c>
      <c r="E1621" s="2" t="s">
        <v>184</v>
      </c>
      <c r="F1621" s="2" t="s">
        <v>184</v>
      </c>
      <c r="G1621" s="2" t="s">
        <v>184</v>
      </c>
      <c r="H1621" s="3" t="s">
        <v>183</v>
      </c>
      <c r="I1621" s="2" t="s">
        <v>16</v>
      </c>
      <c r="J1621" s="2" t="s">
        <v>13</v>
      </c>
      <c r="K1621" s="8" t="s">
        <v>183</v>
      </c>
      <c r="L1621" s="2" t="s">
        <v>162</v>
      </c>
      <c r="M1621" s="2" t="s">
        <v>60</v>
      </c>
      <c r="N1621" t="s">
        <v>186</v>
      </c>
      <c r="O1621" s="3" t="s">
        <v>188</v>
      </c>
      <c r="P1621" s="130">
        <v>-2.1411404850338651</v>
      </c>
      <c r="Q1621" s="130" t="s">
        <v>201</v>
      </c>
      <c r="R1621" s="6" t="s">
        <v>185</v>
      </c>
      <c r="S1621" s="2" t="s">
        <v>184</v>
      </c>
      <c r="T1621" s="2" t="s">
        <v>184</v>
      </c>
      <c r="U1621">
        <v>6</v>
      </c>
      <c r="V1621">
        <v>27</v>
      </c>
      <c r="W1621">
        <v>0</v>
      </c>
      <c r="X1621" t="s">
        <v>183</v>
      </c>
      <c r="Y1621" s="2" t="s">
        <v>184</v>
      </c>
      <c r="Z1621" s="2" t="s">
        <v>184</v>
      </c>
      <c r="AA1621" s="2" t="s">
        <v>184</v>
      </c>
      <c r="AB1621">
        <v>1</v>
      </c>
      <c r="AC1621">
        <v>0</v>
      </c>
      <c r="AD1621">
        <v>0</v>
      </c>
      <c r="AE1621" s="2" t="s">
        <v>183</v>
      </c>
      <c r="AF1621" s="2" t="s">
        <v>184</v>
      </c>
      <c r="AG1621" s="2" t="s">
        <v>185</v>
      </c>
      <c r="AH1621" t="s">
        <v>190</v>
      </c>
      <c r="AI1621" s="8" t="s">
        <v>183</v>
      </c>
      <c r="AJ1621" s="1" t="s">
        <v>184</v>
      </c>
    </row>
    <row r="1622" spans="1:36" x14ac:dyDescent="0.3">
      <c r="A1622" s="3" t="s">
        <v>7</v>
      </c>
      <c r="B1622">
        <v>152180</v>
      </c>
      <c r="C1622">
        <v>1621</v>
      </c>
      <c r="D1622" t="s">
        <v>182</v>
      </c>
      <c r="E1622" s="2" t="s">
        <v>184</v>
      </c>
      <c r="F1622" s="2" t="s">
        <v>184</v>
      </c>
      <c r="G1622" s="2" t="s">
        <v>184</v>
      </c>
      <c r="H1622" s="3" t="s">
        <v>183</v>
      </c>
      <c r="I1622" s="2" t="s">
        <v>12</v>
      </c>
      <c r="J1622" s="2" t="s">
        <v>16</v>
      </c>
      <c r="K1622" s="8" t="s">
        <v>183</v>
      </c>
      <c r="L1622" s="2"/>
      <c r="M1622" s="2" t="s">
        <v>60</v>
      </c>
      <c r="N1622" t="s">
        <v>187</v>
      </c>
      <c r="O1622" s="2" t="s">
        <v>189</v>
      </c>
      <c r="P1622" s="128">
        <v>-0.49576124138614841</v>
      </c>
      <c r="Q1622" s="128" t="s">
        <v>203</v>
      </c>
      <c r="R1622" s="6" t="s">
        <v>183</v>
      </c>
      <c r="S1622" s="2" t="s">
        <v>184</v>
      </c>
      <c r="T1622" s="2" t="s">
        <v>184</v>
      </c>
      <c r="U1622">
        <v>40</v>
      </c>
      <c r="V1622">
        <v>28</v>
      </c>
      <c r="W1622">
        <v>5</v>
      </c>
      <c r="X1622" t="s">
        <v>184</v>
      </c>
      <c r="Y1622" s="2" t="s">
        <v>184</v>
      </c>
      <c r="Z1622" s="2" t="s">
        <v>184</v>
      </c>
      <c r="AA1622" s="2" t="s">
        <v>184</v>
      </c>
      <c r="AB1622">
        <v>5</v>
      </c>
      <c r="AC1622">
        <v>0</v>
      </c>
      <c r="AD1622">
        <v>0</v>
      </c>
      <c r="AE1622" s="2" t="s">
        <v>184</v>
      </c>
      <c r="AF1622" s="2" t="s">
        <v>184</v>
      </c>
      <c r="AG1622" s="2" t="s">
        <v>185</v>
      </c>
      <c r="AH1622" t="s">
        <v>92</v>
      </c>
      <c r="AI1622" s="8" t="s">
        <v>183</v>
      </c>
      <c r="AJ1622" s="1" t="s">
        <v>184</v>
      </c>
    </row>
    <row r="1623" spans="1:36" x14ac:dyDescent="0.3">
      <c r="A1623" s="3" t="s">
        <v>7</v>
      </c>
      <c r="B1623">
        <v>152208</v>
      </c>
      <c r="C1623">
        <v>1622</v>
      </c>
      <c r="D1623" t="s">
        <v>181</v>
      </c>
      <c r="E1623" s="2" t="s">
        <v>184</v>
      </c>
      <c r="F1623" s="2" t="s">
        <v>184</v>
      </c>
      <c r="G1623" s="2" t="s">
        <v>184</v>
      </c>
      <c r="H1623" s="3" t="s">
        <v>183</v>
      </c>
      <c r="I1623" s="2" t="s">
        <v>12</v>
      </c>
      <c r="J1623" s="2" t="s">
        <v>12</v>
      </c>
      <c r="K1623" s="8" t="s">
        <v>183</v>
      </c>
      <c r="L1623" s="2"/>
      <c r="M1623" s="2" t="s">
        <v>60</v>
      </c>
      <c r="N1623" t="s">
        <v>187</v>
      </c>
      <c r="O1623" s="3" t="s">
        <v>189</v>
      </c>
      <c r="P1623" s="130">
        <v>-0.67575093751160287</v>
      </c>
      <c r="Q1623" s="130" t="s">
        <v>203</v>
      </c>
      <c r="R1623" s="6" t="s">
        <v>185</v>
      </c>
      <c r="S1623" s="2" t="s">
        <v>184</v>
      </c>
      <c r="T1623" s="2" t="s">
        <v>184</v>
      </c>
      <c r="U1623">
        <v>12</v>
      </c>
      <c r="V1623">
        <v>19</v>
      </c>
      <c r="W1623">
        <v>0</v>
      </c>
      <c r="X1623" t="s">
        <v>184</v>
      </c>
      <c r="Y1623" s="2" t="s">
        <v>184</v>
      </c>
      <c r="Z1623" s="2" t="s">
        <v>184</v>
      </c>
      <c r="AA1623" s="2" t="s">
        <v>184</v>
      </c>
      <c r="AB1623">
        <v>0</v>
      </c>
      <c r="AC1623">
        <v>0</v>
      </c>
      <c r="AD1623">
        <v>0</v>
      </c>
      <c r="AE1623" s="2" t="s">
        <v>183</v>
      </c>
      <c r="AF1623" s="2" t="s">
        <v>185</v>
      </c>
      <c r="AG1623" s="2" t="s">
        <v>185</v>
      </c>
      <c r="AH1623" t="s">
        <v>92</v>
      </c>
      <c r="AI1623" s="8" t="s">
        <v>184</v>
      </c>
      <c r="AJ1623" s="1" t="s">
        <v>184</v>
      </c>
    </row>
    <row r="1624" spans="1:36" x14ac:dyDescent="0.3">
      <c r="A1624" s="3" t="s">
        <v>7</v>
      </c>
      <c r="B1624">
        <v>152209</v>
      </c>
      <c r="C1624">
        <v>1623</v>
      </c>
      <c r="D1624" t="s">
        <v>182</v>
      </c>
      <c r="E1624" s="2" t="s">
        <v>184</v>
      </c>
      <c r="F1624" s="2" t="s">
        <v>184</v>
      </c>
      <c r="G1624" s="2" t="s">
        <v>184</v>
      </c>
      <c r="H1624" s="3" t="s">
        <v>183</v>
      </c>
      <c r="I1624" s="2" t="s">
        <v>16</v>
      </c>
      <c r="J1624" s="2" t="s">
        <v>12</v>
      </c>
      <c r="K1624" s="8" t="s">
        <v>183</v>
      </c>
      <c r="L1624" s="2"/>
      <c r="M1624" s="2" t="s">
        <v>60</v>
      </c>
      <c r="N1624" t="s">
        <v>186</v>
      </c>
      <c r="O1624" s="3" t="s">
        <v>189</v>
      </c>
      <c r="P1624" s="130">
        <v>-0.93556224389890108</v>
      </c>
      <c r="Q1624" s="130" t="s">
        <v>203</v>
      </c>
      <c r="R1624" s="6" t="s">
        <v>184</v>
      </c>
      <c r="S1624" s="2" t="s">
        <v>184</v>
      </c>
      <c r="T1624" s="2" t="s">
        <v>184</v>
      </c>
      <c r="U1624">
        <v>8</v>
      </c>
      <c r="V1624">
        <v>17</v>
      </c>
      <c r="W1624">
        <v>0</v>
      </c>
      <c r="X1624" t="s">
        <v>184</v>
      </c>
      <c r="Y1624" s="2" t="s">
        <v>184</v>
      </c>
      <c r="Z1624" s="2" t="s">
        <v>184</v>
      </c>
      <c r="AA1624" s="2" t="s">
        <v>184</v>
      </c>
      <c r="AB1624">
        <v>0</v>
      </c>
      <c r="AC1624">
        <v>0</v>
      </c>
      <c r="AD1624">
        <v>0</v>
      </c>
      <c r="AE1624" s="2" t="s">
        <v>184</v>
      </c>
      <c r="AF1624" s="2" t="s">
        <v>184</v>
      </c>
      <c r="AG1624" s="2" t="s">
        <v>184</v>
      </c>
      <c r="AH1624" t="s">
        <v>92</v>
      </c>
      <c r="AI1624" s="8" t="s">
        <v>183</v>
      </c>
      <c r="AJ1624" s="1" t="s">
        <v>184</v>
      </c>
    </row>
    <row r="1625" spans="1:36" hidden="1" x14ac:dyDescent="0.3">
      <c r="A1625" s="3" t="s">
        <v>7</v>
      </c>
      <c r="B1625">
        <v>152240</v>
      </c>
      <c r="C1625">
        <v>1624</v>
      </c>
      <c r="D1625" t="s">
        <v>182</v>
      </c>
      <c r="E1625" s="2" t="s">
        <v>184</v>
      </c>
      <c r="F1625" s="2" t="s">
        <v>184</v>
      </c>
      <c r="G1625" s="2" t="s">
        <v>184</v>
      </c>
      <c r="H1625" s="3" t="s">
        <v>183</v>
      </c>
      <c r="I1625" s="2" t="s">
        <v>13</v>
      </c>
      <c r="J1625" s="2" t="s">
        <v>12</v>
      </c>
      <c r="K1625" s="8" t="s">
        <v>183</v>
      </c>
      <c r="L1625" s="2" t="s">
        <v>60</v>
      </c>
      <c r="M1625" s="2"/>
      <c r="N1625" t="s">
        <v>187</v>
      </c>
      <c r="O1625" s="3" t="s">
        <v>189</v>
      </c>
      <c r="P1625" s="130">
        <v>1.2217031979877828</v>
      </c>
      <c r="Q1625" s="130" t="s">
        <v>201</v>
      </c>
      <c r="R1625" s="7" t="s">
        <v>183</v>
      </c>
      <c r="S1625" s="2" t="s">
        <v>183</v>
      </c>
      <c r="T1625" s="2" t="s">
        <v>184</v>
      </c>
      <c r="U1625">
        <v>37</v>
      </c>
      <c r="V1625">
        <v>0</v>
      </c>
      <c r="W1625">
        <v>28</v>
      </c>
      <c r="X1625" t="s">
        <v>184</v>
      </c>
      <c r="Y1625" s="2" t="s">
        <v>183</v>
      </c>
      <c r="Z1625" s="2" t="s">
        <v>184</v>
      </c>
      <c r="AA1625" s="2" t="s">
        <v>184</v>
      </c>
      <c r="AB1625">
        <v>7</v>
      </c>
      <c r="AC1625">
        <v>5</v>
      </c>
      <c r="AD1625">
        <v>0</v>
      </c>
      <c r="AE1625" s="2" t="s">
        <v>184</v>
      </c>
      <c r="AF1625" s="2" t="s">
        <v>185</v>
      </c>
      <c r="AG1625" s="2" t="s">
        <v>185</v>
      </c>
      <c r="AH1625" t="s">
        <v>91</v>
      </c>
      <c r="AI1625" s="8" t="s">
        <v>184</v>
      </c>
      <c r="AJ1625" s="1" t="s">
        <v>184</v>
      </c>
    </row>
    <row r="1626" spans="1:36" x14ac:dyDescent="0.3">
      <c r="A1626" s="3" t="s">
        <v>7</v>
      </c>
      <c r="B1626">
        <v>152242</v>
      </c>
      <c r="C1626">
        <v>1625</v>
      </c>
      <c r="D1626" t="s">
        <v>181</v>
      </c>
      <c r="E1626" s="2" t="s">
        <v>184</v>
      </c>
      <c r="F1626" s="2" t="s">
        <v>184</v>
      </c>
      <c r="G1626" s="2" t="s">
        <v>184</v>
      </c>
      <c r="H1626" s="3" t="s">
        <v>183</v>
      </c>
      <c r="I1626" s="2" t="s">
        <v>16</v>
      </c>
      <c r="J1626" s="2" t="s">
        <v>16</v>
      </c>
      <c r="K1626" s="8" t="s">
        <v>183</v>
      </c>
      <c r="L1626" s="2" t="s">
        <v>60</v>
      </c>
      <c r="M1626" s="2"/>
      <c r="N1626" t="s">
        <v>187</v>
      </c>
      <c r="O1626" s="2" t="s">
        <v>188</v>
      </c>
      <c r="P1626" s="128">
        <v>-1.5077138849929874</v>
      </c>
      <c r="Q1626" s="128" t="s">
        <v>203</v>
      </c>
      <c r="R1626" s="6" t="s">
        <v>183</v>
      </c>
      <c r="S1626" s="2" t="s">
        <v>183</v>
      </c>
      <c r="T1626" s="2" t="s">
        <v>183</v>
      </c>
      <c r="U1626">
        <v>36</v>
      </c>
      <c r="V1626">
        <v>75</v>
      </c>
      <c r="W1626">
        <v>19</v>
      </c>
      <c r="X1626" t="s">
        <v>183</v>
      </c>
      <c r="Y1626" s="2" t="s">
        <v>183</v>
      </c>
      <c r="Z1626" s="2" t="s">
        <v>184</v>
      </c>
      <c r="AA1626" s="2" t="s">
        <v>184</v>
      </c>
      <c r="AB1626">
        <v>4</v>
      </c>
      <c r="AC1626">
        <v>1</v>
      </c>
      <c r="AD1626">
        <v>0</v>
      </c>
      <c r="AE1626" s="2" t="s">
        <v>184</v>
      </c>
      <c r="AF1626" s="2" t="s">
        <v>185</v>
      </c>
      <c r="AG1626" s="2" t="s">
        <v>185</v>
      </c>
      <c r="AH1626" t="s">
        <v>190</v>
      </c>
      <c r="AI1626" s="8" t="s">
        <v>183</v>
      </c>
      <c r="AJ1626" s="1" t="s">
        <v>184</v>
      </c>
    </row>
    <row r="1627" spans="1:36" x14ac:dyDescent="0.3">
      <c r="A1627" s="2" t="s">
        <v>8</v>
      </c>
      <c r="B1627">
        <v>152285</v>
      </c>
      <c r="C1627">
        <v>1626</v>
      </c>
      <c r="D1627" t="s">
        <v>181</v>
      </c>
      <c r="E1627" s="2" t="s">
        <v>184</v>
      </c>
      <c r="F1627" s="2" t="s">
        <v>184</v>
      </c>
      <c r="G1627" s="2" t="s">
        <v>184</v>
      </c>
      <c r="H1627" s="3" t="s">
        <v>185</v>
      </c>
      <c r="I1627" s="2" t="s">
        <v>17</v>
      </c>
      <c r="J1627" s="2" t="s">
        <v>17</v>
      </c>
      <c r="K1627" s="8" t="s">
        <v>183</v>
      </c>
      <c r="L1627" s="2" t="s">
        <v>60</v>
      </c>
      <c r="M1627" s="2"/>
      <c r="N1627" t="s">
        <v>187</v>
      </c>
      <c r="O1627" s="3" t="s">
        <v>189</v>
      </c>
      <c r="P1627" s="130">
        <v>-1.8388655134798191</v>
      </c>
      <c r="Q1627" s="130" t="s">
        <v>203</v>
      </c>
      <c r="R1627" s="7" t="s">
        <v>185</v>
      </c>
      <c r="S1627" s="2" t="s">
        <v>184</v>
      </c>
      <c r="T1627" s="2" t="s">
        <v>184</v>
      </c>
      <c r="U1627">
        <v>0</v>
      </c>
      <c r="V1627">
        <v>0</v>
      </c>
      <c r="W1627">
        <v>1</v>
      </c>
      <c r="X1627" t="s">
        <v>184</v>
      </c>
      <c r="Y1627" s="2" t="s">
        <v>183</v>
      </c>
      <c r="Z1627" s="2" t="s">
        <v>184</v>
      </c>
      <c r="AA1627" s="2" t="s">
        <v>184</v>
      </c>
      <c r="AB1627">
        <v>0</v>
      </c>
      <c r="AC1627">
        <v>0</v>
      </c>
      <c r="AD1627">
        <v>0</v>
      </c>
      <c r="AE1627" s="2" t="s">
        <v>184</v>
      </c>
      <c r="AF1627" s="2" t="s">
        <v>185</v>
      </c>
      <c r="AG1627" s="2" t="s">
        <v>185</v>
      </c>
      <c r="AH1627" t="s">
        <v>92</v>
      </c>
      <c r="AI1627" t="s">
        <v>184</v>
      </c>
      <c r="AJ1627" s="1" t="s">
        <v>184</v>
      </c>
    </row>
    <row r="1628" spans="1:36" x14ac:dyDescent="0.3">
      <c r="A1628" s="2" t="s">
        <v>8</v>
      </c>
      <c r="B1628">
        <v>152287</v>
      </c>
      <c r="C1628">
        <v>1627</v>
      </c>
      <c r="D1628" t="s">
        <v>181</v>
      </c>
      <c r="E1628" s="2" t="s">
        <v>184</v>
      </c>
      <c r="F1628" s="2" t="s">
        <v>184</v>
      </c>
      <c r="G1628" s="2" t="s">
        <v>184</v>
      </c>
      <c r="H1628" s="3" t="s">
        <v>183</v>
      </c>
      <c r="I1628" s="2" t="s">
        <v>17</v>
      </c>
      <c r="J1628" s="2" t="s">
        <v>17</v>
      </c>
      <c r="K1628" s="8" t="s">
        <v>184</v>
      </c>
      <c r="L1628" s="2" t="s">
        <v>60</v>
      </c>
      <c r="M1628" s="2"/>
      <c r="N1628" t="s">
        <v>186</v>
      </c>
      <c r="O1628" s="3" t="s">
        <v>188</v>
      </c>
      <c r="P1628" s="130">
        <v>-0.81805787001969388</v>
      </c>
      <c r="Q1628" s="130" t="s">
        <v>203</v>
      </c>
      <c r="R1628" s="7" t="s">
        <v>183</v>
      </c>
      <c r="S1628" s="2" t="s">
        <v>184</v>
      </c>
      <c r="T1628" s="2" t="s">
        <v>184</v>
      </c>
      <c r="U1628">
        <v>0</v>
      </c>
      <c r="V1628">
        <v>0</v>
      </c>
      <c r="W1628">
        <v>1</v>
      </c>
      <c r="X1628" t="s">
        <v>184</v>
      </c>
      <c r="Y1628" s="2" t="s">
        <v>184</v>
      </c>
      <c r="Z1628" s="2" t="s">
        <v>184</v>
      </c>
      <c r="AA1628" s="2" t="s">
        <v>184</v>
      </c>
      <c r="AB1628">
        <v>0</v>
      </c>
      <c r="AC1628">
        <v>0</v>
      </c>
      <c r="AD1628">
        <v>0</v>
      </c>
      <c r="AE1628" s="2" t="s">
        <v>184</v>
      </c>
      <c r="AF1628" s="2" t="s">
        <v>185</v>
      </c>
      <c r="AG1628" s="2" t="s">
        <v>185</v>
      </c>
      <c r="AH1628" t="s">
        <v>91</v>
      </c>
      <c r="AI1628" t="s">
        <v>184</v>
      </c>
      <c r="AJ1628" s="1" t="s">
        <v>184</v>
      </c>
    </row>
    <row r="1629" spans="1:36" x14ac:dyDescent="0.3">
      <c r="A1629" s="3" t="s">
        <v>7</v>
      </c>
      <c r="B1629">
        <v>152298</v>
      </c>
      <c r="C1629">
        <v>1628</v>
      </c>
      <c r="D1629" t="s">
        <v>181</v>
      </c>
      <c r="E1629" s="2" t="s">
        <v>183</v>
      </c>
      <c r="F1629" s="2" t="s">
        <v>183</v>
      </c>
      <c r="G1629" s="2" t="s">
        <v>184</v>
      </c>
      <c r="H1629" s="3" t="s">
        <v>183</v>
      </c>
      <c r="I1629" s="2" t="s">
        <v>16</v>
      </c>
      <c r="J1629" s="2" t="s">
        <v>16</v>
      </c>
      <c r="K1629" s="8" t="s">
        <v>183</v>
      </c>
      <c r="L1629" s="2"/>
      <c r="M1629" s="2" t="s">
        <v>60</v>
      </c>
      <c r="N1629" t="s">
        <v>186</v>
      </c>
      <c r="O1629" s="2" t="s">
        <v>189</v>
      </c>
      <c r="P1629" s="128">
        <v>-1.6062664220911209</v>
      </c>
      <c r="Q1629" s="128" t="s">
        <v>203</v>
      </c>
      <c r="R1629" s="6" t="s">
        <v>184</v>
      </c>
      <c r="S1629" s="2" t="s">
        <v>183</v>
      </c>
      <c r="T1629" s="2" t="s">
        <v>184</v>
      </c>
      <c r="U1629">
        <v>39</v>
      </c>
      <c r="V1629">
        <v>40</v>
      </c>
      <c r="W1629">
        <v>11</v>
      </c>
      <c r="X1629" t="s">
        <v>184</v>
      </c>
      <c r="Y1629" s="2" t="s">
        <v>184</v>
      </c>
      <c r="Z1629" s="2" t="s">
        <v>184</v>
      </c>
      <c r="AA1629" s="2" t="s">
        <v>184</v>
      </c>
      <c r="AB1629">
        <v>5</v>
      </c>
      <c r="AC1629">
        <v>1</v>
      </c>
      <c r="AD1629">
        <v>0</v>
      </c>
      <c r="AE1629" s="2" t="s">
        <v>184</v>
      </c>
      <c r="AF1629" s="2" t="s">
        <v>184</v>
      </c>
      <c r="AG1629" s="2" t="s">
        <v>183</v>
      </c>
      <c r="AH1629" t="s">
        <v>190</v>
      </c>
      <c r="AI1629" s="8" t="s">
        <v>183</v>
      </c>
      <c r="AJ1629" s="1" t="s">
        <v>184</v>
      </c>
    </row>
    <row r="1630" spans="1:36" x14ac:dyDescent="0.3">
      <c r="A1630" s="3" t="s">
        <v>7</v>
      </c>
      <c r="B1630">
        <v>152299</v>
      </c>
      <c r="C1630">
        <v>1629</v>
      </c>
      <c r="D1630" t="s">
        <v>182</v>
      </c>
      <c r="E1630" s="2" t="s">
        <v>183</v>
      </c>
      <c r="F1630" s="2" t="s">
        <v>183</v>
      </c>
      <c r="G1630" s="2" t="s">
        <v>184</v>
      </c>
      <c r="H1630" s="3" t="s">
        <v>183</v>
      </c>
      <c r="I1630" s="2" t="s">
        <v>16</v>
      </c>
      <c r="J1630" s="2" t="s">
        <v>12</v>
      </c>
      <c r="K1630" s="8" t="s">
        <v>183</v>
      </c>
      <c r="L1630" s="2"/>
      <c r="M1630" s="2" t="s">
        <v>60</v>
      </c>
      <c r="N1630" t="s">
        <v>187</v>
      </c>
      <c r="O1630" s="3" t="s">
        <v>189</v>
      </c>
      <c r="P1630" s="130">
        <v>0.69686411149825778</v>
      </c>
      <c r="Q1630" s="130" t="s">
        <v>203</v>
      </c>
      <c r="R1630" s="6" t="s">
        <v>185</v>
      </c>
      <c r="S1630" s="2" t="s">
        <v>184</v>
      </c>
      <c r="T1630" s="2" t="s">
        <v>183</v>
      </c>
      <c r="U1630">
        <v>19</v>
      </c>
      <c r="V1630">
        <v>37</v>
      </c>
      <c r="W1630">
        <v>6</v>
      </c>
      <c r="X1630" t="s">
        <v>184</v>
      </c>
      <c r="Y1630" s="2" t="s">
        <v>184</v>
      </c>
      <c r="Z1630" s="2" t="s">
        <v>184</v>
      </c>
      <c r="AA1630" s="2" t="s">
        <v>184</v>
      </c>
      <c r="AB1630">
        <v>1</v>
      </c>
      <c r="AC1630">
        <v>0</v>
      </c>
      <c r="AD1630">
        <v>0</v>
      </c>
      <c r="AE1630" s="2" t="s">
        <v>184</v>
      </c>
      <c r="AF1630" s="2" t="s">
        <v>185</v>
      </c>
      <c r="AG1630" s="2" t="s">
        <v>185</v>
      </c>
      <c r="AH1630" t="s">
        <v>92</v>
      </c>
      <c r="AI1630" s="8" t="s">
        <v>184</v>
      </c>
      <c r="AJ1630" s="1" t="s">
        <v>184</v>
      </c>
    </row>
    <row r="1631" spans="1:36" x14ac:dyDescent="0.3">
      <c r="A1631" s="3" t="s">
        <v>7</v>
      </c>
      <c r="B1631">
        <v>152315</v>
      </c>
      <c r="C1631">
        <v>1630</v>
      </c>
      <c r="D1631" t="s">
        <v>182</v>
      </c>
      <c r="E1631" s="2" t="s">
        <v>183</v>
      </c>
      <c r="F1631" s="2" t="s">
        <v>184</v>
      </c>
      <c r="G1631" s="2" t="s">
        <v>184</v>
      </c>
      <c r="H1631" s="3" t="s">
        <v>183</v>
      </c>
      <c r="I1631" s="2" t="s">
        <v>14</v>
      </c>
      <c r="J1631" s="2" t="s">
        <v>15</v>
      </c>
      <c r="K1631" s="8" t="s">
        <v>183</v>
      </c>
      <c r="L1631" s="2"/>
      <c r="M1631" s="2" t="s">
        <v>60</v>
      </c>
      <c r="N1631" t="s">
        <v>187</v>
      </c>
      <c r="O1631" s="3" t="s">
        <v>188</v>
      </c>
      <c r="P1631" s="130">
        <v>-0.7273618829682903</v>
      </c>
      <c r="Q1631" s="130" t="s">
        <v>203</v>
      </c>
      <c r="R1631" s="6" t="s">
        <v>183</v>
      </c>
      <c r="S1631" s="2" t="s">
        <v>183</v>
      </c>
      <c r="T1631" s="2" t="s">
        <v>183</v>
      </c>
      <c r="U1631">
        <v>2</v>
      </c>
      <c r="V1631">
        <v>32</v>
      </c>
      <c r="W1631">
        <v>0</v>
      </c>
      <c r="X1631" t="s">
        <v>183</v>
      </c>
      <c r="Y1631" s="2" t="s">
        <v>183</v>
      </c>
      <c r="Z1631" s="2" t="s">
        <v>184</v>
      </c>
      <c r="AA1631" s="2" t="s">
        <v>184</v>
      </c>
      <c r="AB1631">
        <v>0</v>
      </c>
      <c r="AC1631">
        <v>0</v>
      </c>
      <c r="AD1631">
        <v>0</v>
      </c>
      <c r="AE1631" s="2" t="s">
        <v>184</v>
      </c>
      <c r="AF1631" s="2" t="s">
        <v>183</v>
      </c>
      <c r="AG1631" s="2" t="s">
        <v>185</v>
      </c>
      <c r="AH1631" t="s">
        <v>190</v>
      </c>
      <c r="AI1631" s="8" t="s">
        <v>183</v>
      </c>
      <c r="AJ1631" s="1" t="s">
        <v>184</v>
      </c>
    </row>
    <row r="1632" spans="1:36" x14ac:dyDescent="0.3">
      <c r="A1632" s="2" t="s">
        <v>8</v>
      </c>
      <c r="B1632">
        <v>152324</v>
      </c>
      <c r="C1632">
        <v>1631</v>
      </c>
      <c r="D1632" t="s">
        <v>181</v>
      </c>
      <c r="E1632" s="2" t="s">
        <v>184</v>
      </c>
      <c r="F1632" s="2" t="s">
        <v>184</v>
      </c>
      <c r="G1632" s="2" t="s">
        <v>184</v>
      </c>
      <c r="H1632" s="3" t="s">
        <v>183</v>
      </c>
      <c r="I1632" s="2" t="s">
        <v>12</v>
      </c>
      <c r="J1632" s="2" t="s">
        <v>17</v>
      </c>
      <c r="K1632" s="8" t="s">
        <v>183</v>
      </c>
      <c r="L1632" s="2" t="s">
        <v>60</v>
      </c>
      <c r="M1632" s="2"/>
      <c r="N1632" t="s">
        <v>187</v>
      </c>
      <c r="O1632" s="3" t="s">
        <v>189</v>
      </c>
      <c r="P1632" s="130">
        <v>-0.36406917314289711</v>
      </c>
      <c r="Q1632" s="130" t="s">
        <v>203</v>
      </c>
      <c r="R1632" s="7" t="s">
        <v>185</v>
      </c>
      <c r="S1632" s="2" t="s">
        <v>184</v>
      </c>
      <c r="T1632" s="2" t="s">
        <v>184</v>
      </c>
      <c r="U1632">
        <v>64</v>
      </c>
      <c r="V1632">
        <v>12</v>
      </c>
      <c r="W1632">
        <v>32</v>
      </c>
      <c r="X1632" t="s">
        <v>183</v>
      </c>
      <c r="Y1632" s="2" t="s">
        <v>184</v>
      </c>
      <c r="Z1632" s="2" t="s">
        <v>184</v>
      </c>
      <c r="AA1632" s="2" t="s">
        <v>184</v>
      </c>
      <c r="AB1632">
        <v>14</v>
      </c>
      <c r="AC1632">
        <v>11</v>
      </c>
      <c r="AD1632">
        <v>0</v>
      </c>
      <c r="AE1632" s="2" t="s">
        <v>184</v>
      </c>
      <c r="AF1632" s="2" t="s">
        <v>185</v>
      </c>
      <c r="AG1632" s="2" t="s">
        <v>184</v>
      </c>
      <c r="AH1632" t="s">
        <v>190</v>
      </c>
      <c r="AI1632" s="8" t="s">
        <v>183</v>
      </c>
      <c r="AJ1632" s="1" t="s">
        <v>184</v>
      </c>
    </row>
    <row r="1633" spans="1:36" x14ac:dyDescent="0.3">
      <c r="A1633" s="3" t="s">
        <v>7</v>
      </c>
      <c r="B1633">
        <v>152331</v>
      </c>
      <c r="C1633">
        <v>1632</v>
      </c>
      <c r="D1633" t="s">
        <v>181</v>
      </c>
      <c r="E1633" s="2" t="s">
        <v>183</v>
      </c>
      <c r="F1633" s="2" t="s">
        <v>184</v>
      </c>
      <c r="G1633" s="2" t="s">
        <v>183</v>
      </c>
      <c r="H1633" s="3" t="s">
        <v>183</v>
      </c>
      <c r="I1633" s="2" t="s">
        <v>12</v>
      </c>
      <c r="J1633" s="2" t="s">
        <v>15</v>
      </c>
      <c r="K1633" s="8" t="s">
        <v>184</v>
      </c>
      <c r="L1633" s="2"/>
      <c r="M1633" s="2" t="s">
        <v>61</v>
      </c>
      <c r="N1633" t="s">
        <v>186</v>
      </c>
      <c r="O1633" s="2" t="s">
        <v>188</v>
      </c>
      <c r="P1633" s="128">
        <v>-7.6884634605774039E-3</v>
      </c>
      <c r="Q1633" s="128" t="s">
        <v>203</v>
      </c>
      <c r="R1633" s="6" t="s">
        <v>185</v>
      </c>
      <c r="S1633" s="2" t="s">
        <v>183</v>
      </c>
      <c r="T1633" s="2" t="s">
        <v>183</v>
      </c>
      <c r="U1633">
        <v>0</v>
      </c>
      <c r="V1633">
        <v>0</v>
      </c>
      <c r="W1633">
        <v>2</v>
      </c>
      <c r="X1633" t="s">
        <v>184</v>
      </c>
      <c r="Y1633" s="2" t="s">
        <v>184</v>
      </c>
      <c r="Z1633" s="2" t="s">
        <v>184</v>
      </c>
      <c r="AA1633" s="2" t="s">
        <v>183</v>
      </c>
      <c r="AB1633">
        <v>2</v>
      </c>
      <c r="AC1633">
        <v>0</v>
      </c>
      <c r="AD1633">
        <v>0</v>
      </c>
      <c r="AE1633" s="2" t="s">
        <v>184</v>
      </c>
      <c r="AF1633" s="2" t="s">
        <v>183</v>
      </c>
      <c r="AG1633" s="2" t="s">
        <v>184</v>
      </c>
      <c r="AH1633" t="s">
        <v>190</v>
      </c>
      <c r="AI1633" t="s">
        <v>183</v>
      </c>
      <c r="AJ1633" s="1" t="s">
        <v>184</v>
      </c>
    </row>
    <row r="1634" spans="1:36" hidden="1" x14ac:dyDescent="0.3">
      <c r="A1634" s="3" t="s">
        <v>7</v>
      </c>
      <c r="B1634">
        <v>152346</v>
      </c>
      <c r="C1634">
        <v>1633</v>
      </c>
      <c r="D1634" t="s">
        <v>182</v>
      </c>
      <c r="E1634" s="2" t="s">
        <v>184</v>
      </c>
      <c r="F1634" s="2" t="s">
        <v>184</v>
      </c>
      <c r="G1634" s="2" t="s">
        <v>184</v>
      </c>
      <c r="H1634" s="3" t="s">
        <v>183</v>
      </c>
      <c r="I1634" s="2" t="s">
        <v>17</v>
      </c>
      <c r="J1634" s="2" t="s">
        <v>16</v>
      </c>
      <c r="K1634" s="8" t="s">
        <v>184</v>
      </c>
      <c r="L1634" s="2"/>
      <c r="M1634" s="2" t="s">
        <v>60</v>
      </c>
      <c r="N1634" t="s">
        <v>186</v>
      </c>
      <c r="O1634" s="3" t="s">
        <v>188</v>
      </c>
      <c r="P1634" s="130">
        <v>0.20451446750492347</v>
      </c>
      <c r="Q1634" s="130" t="s">
        <v>201</v>
      </c>
      <c r="R1634" s="6" t="s">
        <v>185</v>
      </c>
      <c r="S1634" s="2" t="s">
        <v>184</v>
      </c>
      <c r="T1634" s="2" t="s">
        <v>184</v>
      </c>
      <c r="U1634">
        <v>6</v>
      </c>
      <c r="V1634">
        <v>0</v>
      </c>
      <c r="W1634">
        <v>0</v>
      </c>
      <c r="X1634" t="s">
        <v>184</v>
      </c>
      <c r="Y1634" s="2" t="s">
        <v>184</v>
      </c>
      <c r="Z1634" s="2" t="s">
        <v>184</v>
      </c>
      <c r="AA1634" s="2" t="s">
        <v>184</v>
      </c>
      <c r="AB1634">
        <v>0</v>
      </c>
      <c r="AC1634">
        <v>0</v>
      </c>
      <c r="AD1634">
        <v>0</v>
      </c>
      <c r="AE1634" s="2" t="s">
        <v>184</v>
      </c>
      <c r="AF1634" s="2" t="s">
        <v>185</v>
      </c>
      <c r="AG1634" s="2" t="s">
        <v>185</v>
      </c>
      <c r="AH1634" t="s">
        <v>92</v>
      </c>
      <c r="AI1634" s="8" t="s">
        <v>183</v>
      </c>
      <c r="AJ1634" s="1" t="s">
        <v>184</v>
      </c>
    </row>
    <row r="1635" spans="1:36" x14ac:dyDescent="0.3">
      <c r="A1635" s="3" t="s">
        <v>7</v>
      </c>
      <c r="B1635">
        <v>152445</v>
      </c>
      <c r="C1635">
        <v>1634</v>
      </c>
      <c r="D1635" t="s">
        <v>182</v>
      </c>
      <c r="E1635" s="2" t="s">
        <v>183</v>
      </c>
      <c r="F1635" s="2" t="s">
        <v>184</v>
      </c>
      <c r="G1635" s="2" t="s">
        <v>184</v>
      </c>
      <c r="H1635" s="3" t="s">
        <v>183</v>
      </c>
      <c r="I1635" s="2" t="s">
        <v>13</v>
      </c>
      <c r="J1635" s="2" t="s">
        <v>13</v>
      </c>
      <c r="K1635" s="8" t="s">
        <v>183</v>
      </c>
      <c r="L1635" s="2" t="s">
        <v>60</v>
      </c>
      <c r="M1635" s="2"/>
      <c r="N1635" t="s">
        <v>187</v>
      </c>
      <c r="O1635" s="2" t="s">
        <v>188</v>
      </c>
      <c r="P1635" s="128">
        <v>-1.3590715015936015</v>
      </c>
      <c r="Q1635" s="128" t="s">
        <v>203</v>
      </c>
      <c r="R1635" s="6" t="s">
        <v>183</v>
      </c>
      <c r="S1635" s="2" t="s">
        <v>183</v>
      </c>
      <c r="T1635" s="2" t="s">
        <v>184</v>
      </c>
      <c r="U1635">
        <v>54</v>
      </c>
      <c r="V1635">
        <v>10</v>
      </c>
      <c r="W1635">
        <v>15</v>
      </c>
      <c r="X1635" t="s">
        <v>184</v>
      </c>
      <c r="Y1635" s="2" t="s">
        <v>184</v>
      </c>
      <c r="Z1635" s="2" t="s">
        <v>183</v>
      </c>
      <c r="AA1635" s="2" t="s">
        <v>184</v>
      </c>
      <c r="AB1635">
        <v>9</v>
      </c>
      <c r="AC1635">
        <v>1</v>
      </c>
      <c r="AD1635">
        <v>0</v>
      </c>
      <c r="AE1635" s="2" t="s">
        <v>184</v>
      </c>
      <c r="AF1635" s="2" t="s">
        <v>183</v>
      </c>
      <c r="AG1635" s="2" t="s">
        <v>184</v>
      </c>
      <c r="AH1635" t="s">
        <v>92</v>
      </c>
      <c r="AI1635" s="8" t="s">
        <v>183</v>
      </c>
      <c r="AJ1635" s="1" t="s">
        <v>184</v>
      </c>
    </row>
    <row r="1636" spans="1:36" x14ac:dyDescent="0.3">
      <c r="A1636" s="3" t="s">
        <v>7</v>
      </c>
      <c r="B1636">
        <v>152506</v>
      </c>
      <c r="C1636">
        <v>1635</v>
      </c>
      <c r="D1636" t="s">
        <v>181</v>
      </c>
      <c r="E1636" s="2" t="s">
        <v>184</v>
      </c>
      <c r="F1636" s="2" t="s">
        <v>184</v>
      </c>
      <c r="G1636" s="2" t="s">
        <v>184</v>
      </c>
      <c r="H1636" s="3" t="s">
        <v>183</v>
      </c>
      <c r="I1636" s="2" t="s">
        <v>16</v>
      </c>
      <c r="J1636" s="2" t="s">
        <v>16</v>
      </c>
      <c r="K1636" s="8" t="s">
        <v>184</v>
      </c>
      <c r="L1636" s="2" t="s">
        <v>162</v>
      </c>
      <c r="M1636" s="2" t="s">
        <v>60</v>
      </c>
      <c r="N1636" t="s">
        <v>186</v>
      </c>
      <c r="O1636" s="2" t="s">
        <v>188</v>
      </c>
      <c r="P1636" s="128">
        <v>-4.6567302494401108</v>
      </c>
      <c r="Q1636" s="128" t="s">
        <v>203</v>
      </c>
      <c r="R1636" s="6" t="s">
        <v>185</v>
      </c>
      <c r="S1636" s="2" t="s">
        <v>184</v>
      </c>
      <c r="T1636" s="2" t="s">
        <v>184</v>
      </c>
      <c r="U1636">
        <v>11</v>
      </c>
      <c r="V1636">
        <v>27</v>
      </c>
      <c r="W1636">
        <v>0</v>
      </c>
      <c r="X1636" t="s">
        <v>184</v>
      </c>
      <c r="Y1636" s="2" t="s">
        <v>184</v>
      </c>
      <c r="Z1636" s="2" t="s">
        <v>184</v>
      </c>
      <c r="AA1636" s="2" t="s">
        <v>184</v>
      </c>
      <c r="AB1636">
        <v>2</v>
      </c>
      <c r="AC1636">
        <v>0</v>
      </c>
      <c r="AD1636">
        <v>0</v>
      </c>
      <c r="AE1636" s="2" t="s">
        <v>184</v>
      </c>
      <c r="AF1636" s="2" t="s">
        <v>185</v>
      </c>
      <c r="AG1636" s="2" t="s">
        <v>185</v>
      </c>
      <c r="AH1636" t="s">
        <v>92</v>
      </c>
      <c r="AI1636" s="8" t="s">
        <v>183</v>
      </c>
      <c r="AJ1636" s="1" t="s">
        <v>184</v>
      </c>
    </row>
    <row r="1637" spans="1:36" hidden="1" x14ac:dyDescent="0.3">
      <c r="A1637" s="3" t="s">
        <v>7</v>
      </c>
      <c r="B1637">
        <v>152545</v>
      </c>
      <c r="C1637">
        <v>1636</v>
      </c>
      <c r="D1637" t="s">
        <v>182</v>
      </c>
      <c r="E1637" s="2" t="s">
        <v>184</v>
      </c>
      <c r="F1637" s="2" t="s">
        <v>184</v>
      </c>
      <c r="G1637" s="2" t="s">
        <v>184</v>
      </c>
      <c r="H1637" s="3" t="s">
        <v>183</v>
      </c>
      <c r="I1637" s="2" t="s">
        <v>16</v>
      </c>
      <c r="J1637" s="2" t="s">
        <v>13</v>
      </c>
      <c r="K1637" s="8" t="s">
        <v>183</v>
      </c>
      <c r="L1637" s="2"/>
      <c r="M1637" s="2" t="s">
        <v>60</v>
      </c>
      <c r="N1637" t="s">
        <v>186</v>
      </c>
      <c r="O1637" s="3" t="s">
        <v>188</v>
      </c>
      <c r="P1637" s="130">
        <v>-1.9005149439932048</v>
      </c>
      <c r="Q1637" s="130" t="s">
        <v>201</v>
      </c>
      <c r="R1637" s="7" t="s">
        <v>183</v>
      </c>
      <c r="S1637" s="2" t="s">
        <v>183</v>
      </c>
      <c r="T1637" s="2" t="s">
        <v>183</v>
      </c>
      <c r="U1637">
        <v>0</v>
      </c>
      <c r="V1637">
        <v>0</v>
      </c>
      <c r="W1637">
        <v>13</v>
      </c>
      <c r="X1637" t="s">
        <v>184</v>
      </c>
      <c r="Y1637" s="2" t="s">
        <v>184</v>
      </c>
      <c r="Z1637" s="2" t="s">
        <v>184</v>
      </c>
      <c r="AA1637" s="2" t="s">
        <v>184</v>
      </c>
      <c r="AB1637">
        <v>4</v>
      </c>
      <c r="AC1637">
        <v>1</v>
      </c>
      <c r="AD1637">
        <v>0</v>
      </c>
      <c r="AE1637" s="2" t="s">
        <v>184</v>
      </c>
      <c r="AF1637" s="2" t="s">
        <v>184</v>
      </c>
      <c r="AG1637" s="2" t="s">
        <v>183</v>
      </c>
      <c r="AH1637" t="s">
        <v>92</v>
      </c>
      <c r="AI1637" t="s">
        <v>183</v>
      </c>
      <c r="AJ1637" s="1" t="s">
        <v>184</v>
      </c>
    </row>
    <row r="1638" spans="1:36" x14ac:dyDescent="0.3">
      <c r="A1638" s="2" t="s">
        <v>8</v>
      </c>
      <c r="B1638">
        <v>152576</v>
      </c>
      <c r="C1638">
        <v>1637</v>
      </c>
      <c r="D1638" t="s">
        <v>182</v>
      </c>
      <c r="E1638" s="2" t="s">
        <v>184</v>
      </c>
      <c r="F1638" s="2" t="s">
        <v>184</v>
      </c>
      <c r="G1638" s="2" t="s">
        <v>184</v>
      </c>
      <c r="H1638" s="3" t="s">
        <v>184</v>
      </c>
      <c r="I1638" s="2" t="s">
        <v>17</v>
      </c>
      <c r="J1638" s="2" t="s">
        <v>12</v>
      </c>
      <c r="K1638" s="8" t="s">
        <v>183</v>
      </c>
      <c r="L1638" s="2" t="s">
        <v>60</v>
      </c>
      <c r="M1638" s="2"/>
      <c r="N1638" t="s">
        <v>186</v>
      </c>
      <c r="O1638" s="3" t="s">
        <v>189</v>
      </c>
      <c r="P1638" s="130">
        <v>-0.64412238325281801</v>
      </c>
      <c r="Q1638" s="130" t="s">
        <v>203</v>
      </c>
      <c r="R1638" s="6" t="s">
        <v>184</v>
      </c>
      <c r="S1638" s="2" t="s">
        <v>183</v>
      </c>
      <c r="T1638" s="2" t="s">
        <v>183</v>
      </c>
      <c r="U1638">
        <v>25</v>
      </c>
      <c r="V1638">
        <v>1</v>
      </c>
      <c r="W1638">
        <v>80</v>
      </c>
      <c r="X1638" t="s">
        <v>184</v>
      </c>
      <c r="Y1638" s="2" t="s">
        <v>184</v>
      </c>
      <c r="Z1638" s="2" t="s">
        <v>183</v>
      </c>
      <c r="AA1638" s="2" t="s">
        <v>184</v>
      </c>
      <c r="AB1638">
        <v>15</v>
      </c>
      <c r="AC1638">
        <v>4</v>
      </c>
      <c r="AD1638">
        <v>1</v>
      </c>
      <c r="AE1638" s="2" t="s">
        <v>184</v>
      </c>
      <c r="AF1638" s="2" t="s">
        <v>184</v>
      </c>
      <c r="AG1638" s="2" t="s">
        <v>185</v>
      </c>
      <c r="AH1638" t="s">
        <v>92</v>
      </c>
      <c r="AI1638" s="8" t="s">
        <v>183</v>
      </c>
      <c r="AJ1638" s="1" t="s">
        <v>184</v>
      </c>
    </row>
    <row r="1639" spans="1:36" x14ac:dyDescent="0.3">
      <c r="A1639" s="3" t="s">
        <v>7</v>
      </c>
      <c r="B1639">
        <v>152680</v>
      </c>
      <c r="C1639">
        <v>1638</v>
      </c>
      <c r="D1639" t="s">
        <v>181</v>
      </c>
      <c r="E1639" s="2" t="s">
        <v>184</v>
      </c>
      <c r="F1639" s="2" t="s">
        <v>184</v>
      </c>
      <c r="G1639" s="2" t="s">
        <v>183</v>
      </c>
      <c r="H1639" s="3" t="s">
        <v>184</v>
      </c>
      <c r="I1639" s="2" t="s">
        <v>12</v>
      </c>
      <c r="J1639" s="2" t="s">
        <v>13</v>
      </c>
      <c r="K1639" s="8" t="s">
        <v>184</v>
      </c>
      <c r="L1639" s="2"/>
      <c r="M1639" s="2" t="s">
        <v>60</v>
      </c>
      <c r="N1639" t="s">
        <v>187</v>
      </c>
      <c r="O1639" s="2" t="s">
        <v>189</v>
      </c>
      <c r="P1639" s="128">
        <v>-1.3800975407284424</v>
      </c>
      <c r="Q1639" s="128" t="s">
        <v>203</v>
      </c>
      <c r="R1639" s="7" t="s">
        <v>183</v>
      </c>
      <c r="S1639" s="2" t="s">
        <v>184</v>
      </c>
      <c r="T1639" s="2" t="s">
        <v>184</v>
      </c>
      <c r="U1639">
        <v>48</v>
      </c>
      <c r="V1639">
        <v>10</v>
      </c>
      <c r="W1639">
        <v>45</v>
      </c>
      <c r="X1639" t="s">
        <v>184</v>
      </c>
      <c r="Y1639" s="2" t="s">
        <v>184</v>
      </c>
      <c r="Z1639" s="2" t="s">
        <v>184</v>
      </c>
      <c r="AA1639" s="2" t="s">
        <v>184</v>
      </c>
      <c r="AB1639">
        <v>18</v>
      </c>
      <c r="AC1639">
        <v>2</v>
      </c>
      <c r="AD1639">
        <v>0</v>
      </c>
      <c r="AE1639" s="2" t="s">
        <v>184</v>
      </c>
      <c r="AF1639" s="2" t="s">
        <v>185</v>
      </c>
      <c r="AG1639" s="2" t="s">
        <v>185</v>
      </c>
      <c r="AH1639" t="s">
        <v>92</v>
      </c>
      <c r="AI1639" s="8" t="s">
        <v>184</v>
      </c>
      <c r="AJ1639" s="1" t="s">
        <v>184</v>
      </c>
    </row>
    <row r="1640" spans="1:36" hidden="1" x14ac:dyDescent="0.3">
      <c r="A1640" s="3" t="s">
        <v>7</v>
      </c>
      <c r="B1640">
        <v>152688</v>
      </c>
      <c r="C1640">
        <v>1639</v>
      </c>
      <c r="D1640" t="s">
        <v>181</v>
      </c>
      <c r="E1640" s="2" t="s">
        <v>184</v>
      </c>
      <c r="F1640" s="2" t="s">
        <v>184</v>
      </c>
      <c r="G1640" s="2" t="s">
        <v>184</v>
      </c>
      <c r="H1640" s="2" t="s">
        <v>183</v>
      </c>
      <c r="I1640" s="2" t="s">
        <v>15</v>
      </c>
      <c r="J1640" s="2" t="s">
        <v>15</v>
      </c>
      <c r="K1640" s="8" t="s">
        <v>183</v>
      </c>
      <c r="L1640" s="2" t="s">
        <v>60</v>
      </c>
      <c r="M1640" s="2"/>
      <c r="N1640" t="s">
        <v>186</v>
      </c>
      <c r="O1640" s="3" t="s">
        <v>189</v>
      </c>
      <c r="P1640" s="130">
        <v>-1.5989938914840101</v>
      </c>
      <c r="Q1640" s="130" t="s">
        <v>201</v>
      </c>
      <c r="R1640" s="6" t="s">
        <v>184</v>
      </c>
      <c r="S1640" s="2" t="s">
        <v>184</v>
      </c>
      <c r="T1640" s="2" t="s">
        <v>183</v>
      </c>
      <c r="U1640">
        <v>0</v>
      </c>
      <c r="V1640">
        <v>0</v>
      </c>
      <c r="W1640">
        <v>0</v>
      </c>
      <c r="X1640" t="s">
        <v>184</v>
      </c>
      <c r="Y1640" s="2" t="s">
        <v>184</v>
      </c>
      <c r="Z1640" s="2" t="s">
        <v>183</v>
      </c>
      <c r="AA1640" s="2" t="s">
        <v>184</v>
      </c>
      <c r="AB1640">
        <v>0</v>
      </c>
      <c r="AC1640">
        <v>0</v>
      </c>
      <c r="AD1640">
        <v>0</v>
      </c>
      <c r="AE1640" s="2" t="s">
        <v>184</v>
      </c>
      <c r="AF1640" s="2" t="s">
        <v>184</v>
      </c>
      <c r="AG1640" s="2" t="s">
        <v>184</v>
      </c>
      <c r="AH1640" t="s">
        <v>92</v>
      </c>
      <c r="AI1640" t="s">
        <v>183</v>
      </c>
      <c r="AJ1640" s="1" t="s">
        <v>184</v>
      </c>
    </row>
    <row r="1641" spans="1:36" hidden="1" x14ac:dyDescent="0.3">
      <c r="A1641" s="3" t="s">
        <v>7</v>
      </c>
      <c r="B1641">
        <v>152731</v>
      </c>
      <c r="C1641">
        <v>1640</v>
      </c>
      <c r="D1641" t="s">
        <v>182</v>
      </c>
      <c r="E1641" s="2" t="s">
        <v>184</v>
      </c>
      <c r="F1641" s="2" t="s">
        <v>184</v>
      </c>
      <c r="G1641" s="2" t="s">
        <v>184</v>
      </c>
      <c r="H1641" s="3" t="s">
        <v>184</v>
      </c>
      <c r="I1641" s="2" t="s">
        <v>17</v>
      </c>
      <c r="J1641" s="2" t="s">
        <v>13</v>
      </c>
      <c r="K1641" s="8" t="s">
        <v>183</v>
      </c>
      <c r="L1641" s="2" t="s">
        <v>162</v>
      </c>
      <c r="M1641" s="2" t="s">
        <v>60</v>
      </c>
      <c r="N1641" t="s">
        <v>186</v>
      </c>
      <c r="O1641" s="3" t="s">
        <v>188</v>
      </c>
      <c r="P1641" s="130">
        <v>-3.8113539915125312</v>
      </c>
      <c r="Q1641" s="130" t="s">
        <v>201</v>
      </c>
      <c r="R1641" s="6" t="s">
        <v>185</v>
      </c>
      <c r="S1641" s="2" t="s">
        <v>184</v>
      </c>
      <c r="T1641" s="2" t="s">
        <v>184</v>
      </c>
      <c r="U1641">
        <v>98</v>
      </c>
      <c r="V1641">
        <v>56</v>
      </c>
      <c r="W1641">
        <v>0</v>
      </c>
      <c r="X1641" t="s">
        <v>184</v>
      </c>
      <c r="Y1641" s="2" t="s">
        <v>184</v>
      </c>
      <c r="Z1641" s="2" t="s">
        <v>184</v>
      </c>
      <c r="AA1641" s="2" t="s">
        <v>184</v>
      </c>
      <c r="AB1641">
        <v>1</v>
      </c>
      <c r="AC1641">
        <v>0</v>
      </c>
      <c r="AD1641">
        <v>0</v>
      </c>
      <c r="AE1641" s="2" t="s">
        <v>184</v>
      </c>
      <c r="AF1641" s="2" t="s">
        <v>184</v>
      </c>
      <c r="AG1641" s="2" t="s">
        <v>183</v>
      </c>
      <c r="AH1641" t="s">
        <v>92</v>
      </c>
      <c r="AI1641" s="8" t="s">
        <v>183</v>
      </c>
      <c r="AJ1641" s="1" t="s">
        <v>184</v>
      </c>
    </row>
    <row r="1642" spans="1:36" x14ac:dyDescent="0.3">
      <c r="A1642" s="3" t="s">
        <v>7</v>
      </c>
      <c r="B1642">
        <v>152756</v>
      </c>
      <c r="C1642">
        <v>1641</v>
      </c>
      <c r="D1642" t="s">
        <v>182</v>
      </c>
      <c r="E1642" s="2" t="s">
        <v>183</v>
      </c>
      <c r="F1642" s="2" t="s">
        <v>184</v>
      </c>
      <c r="G1642" s="2" t="s">
        <v>183</v>
      </c>
      <c r="H1642" s="3" t="s">
        <v>184</v>
      </c>
      <c r="I1642" s="2" t="s">
        <v>12</v>
      </c>
      <c r="J1642" s="2" t="s">
        <v>14</v>
      </c>
      <c r="K1642" s="8" t="s">
        <v>183</v>
      </c>
      <c r="L1642" s="2" t="s">
        <v>162</v>
      </c>
      <c r="M1642" s="2" t="s">
        <v>61</v>
      </c>
      <c r="N1642" t="s">
        <v>187</v>
      </c>
      <c r="O1642" s="2" t="s">
        <v>189</v>
      </c>
      <c r="P1642" s="128">
        <v>-3.1175059952038366</v>
      </c>
      <c r="Q1642" s="128" t="s">
        <v>203</v>
      </c>
      <c r="R1642" s="6" t="s">
        <v>183</v>
      </c>
      <c r="S1642" s="2" t="s">
        <v>184</v>
      </c>
      <c r="T1642" s="2" t="s">
        <v>184</v>
      </c>
      <c r="U1642">
        <v>48</v>
      </c>
      <c r="V1642">
        <v>0</v>
      </c>
      <c r="W1642">
        <v>5</v>
      </c>
      <c r="X1642" t="s">
        <v>184</v>
      </c>
      <c r="Y1642" s="2" t="s">
        <v>184</v>
      </c>
      <c r="Z1642" s="2" t="s">
        <v>184</v>
      </c>
      <c r="AA1642" s="2" t="s">
        <v>184</v>
      </c>
      <c r="AB1642">
        <v>6</v>
      </c>
      <c r="AC1642">
        <v>1</v>
      </c>
      <c r="AD1642">
        <v>0</v>
      </c>
      <c r="AE1642" s="2" t="s">
        <v>184</v>
      </c>
      <c r="AF1642" s="2" t="s">
        <v>184</v>
      </c>
      <c r="AG1642" s="2" t="s">
        <v>185</v>
      </c>
      <c r="AH1642" t="s">
        <v>190</v>
      </c>
      <c r="AI1642" s="8" t="s">
        <v>183</v>
      </c>
      <c r="AJ1642" s="1" t="s">
        <v>184</v>
      </c>
    </row>
    <row r="1643" spans="1:36" hidden="1" x14ac:dyDescent="0.3">
      <c r="A1643" s="3" t="s">
        <v>7</v>
      </c>
      <c r="B1643">
        <v>152767</v>
      </c>
      <c r="C1643">
        <v>1642</v>
      </c>
      <c r="D1643" t="s">
        <v>182</v>
      </c>
      <c r="E1643" s="2" t="s">
        <v>184</v>
      </c>
      <c r="F1643" s="2" t="s">
        <v>184</v>
      </c>
      <c r="G1643" s="2" t="s">
        <v>184</v>
      </c>
      <c r="H1643" s="3" t="s">
        <v>183</v>
      </c>
      <c r="I1643" s="2" t="s">
        <v>16</v>
      </c>
      <c r="J1643" s="2" t="s">
        <v>14</v>
      </c>
      <c r="K1643" s="8" t="s">
        <v>183</v>
      </c>
      <c r="L1643" s="2" t="s">
        <v>60</v>
      </c>
      <c r="M1643" s="2"/>
      <c r="N1643" t="s">
        <v>187</v>
      </c>
      <c r="O1643" s="3" t="s">
        <v>188</v>
      </c>
      <c r="P1643" s="130">
        <v>0.18203458657144855</v>
      </c>
      <c r="Q1643" s="130" t="s">
        <v>201</v>
      </c>
      <c r="R1643" s="7" t="s">
        <v>184</v>
      </c>
      <c r="S1643" s="2" t="s">
        <v>184</v>
      </c>
      <c r="T1643" s="2" t="s">
        <v>184</v>
      </c>
      <c r="U1643">
        <v>56</v>
      </c>
      <c r="V1643">
        <v>4</v>
      </c>
      <c r="W1643">
        <v>31</v>
      </c>
      <c r="X1643" t="s">
        <v>184</v>
      </c>
      <c r="Y1643" s="2" t="s">
        <v>184</v>
      </c>
      <c r="Z1643" s="2" t="s">
        <v>183</v>
      </c>
      <c r="AA1643" s="2" t="s">
        <v>184</v>
      </c>
      <c r="AB1643">
        <v>10</v>
      </c>
      <c r="AC1643">
        <v>2</v>
      </c>
      <c r="AD1643">
        <v>0</v>
      </c>
      <c r="AE1643" s="2" t="s">
        <v>183</v>
      </c>
      <c r="AF1643" s="2" t="s">
        <v>184</v>
      </c>
      <c r="AG1643" s="2" t="s">
        <v>185</v>
      </c>
      <c r="AH1643" t="s">
        <v>92</v>
      </c>
      <c r="AI1643" s="8" t="s">
        <v>184</v>
      </c>
      <c r="AJ1643" s="1" t="s">
        <v>184</v>
      </c>
    </row>
    <row r="1644" spans="1:36" x14ac:dyDescent="0.3">
      <c r="A1644" s="3" t="s">
        <v>7</v>
      </c>
      <c r="B1644">
        <v>152773</v>
      </c>
      <c r="C1644">
        <v>1643</v>
      </c>
      <c r="D1644" t="s">
        <v>182</v>
      </c>
      <c r="E1644" s="2" t="s">
        <v>184</v>
      </c>
      <c r="F1644" s="2" t="s">
        <v>184</v>
      </c>
      <c r="G1644" s="2" t="s">
        <v>184</v>
      </c>
      <c r="H1644" s="3" t="s">
        <v>185</v>
      </c>
      <c r="I1644" s="2" t="s">
        <v>17</v>
      </c>
      <c r="J1644" s="2" t="s">
        <v>16</v>
      </c>
      <c r="K1644" s="8" t="s">
        <v>183</v>
      </c>
      <c r="L1644" s="2" t="s">
        <v>162</v>
      </c>
      <c r="M1644" s="2" t="s">
        <v>60</v>
      </c>
      <c r="N1644" t="s">
        <v>186</v>
      </c>
      <c r="O1644" s="2" t="s">
        <v>188</v>
      </c>
      <c r="P1644" s="128">
        <v>-2.229654403567447</v>
      </c>
      <c r="Q1644" s="128" t="s">
        <v>203</v>
      </c>
      <c r="R1644" s="6" t="s">
        <v>184</v>
      </c>
      <c r="S1644" s="2" t="s">
        <v>184</v>
      </c>
      <c r="T1644" s="2" t="s">
        <v>184</v>
      </c>
      <c r="U1644">
        <v>22</v>
      </c>
      <c r="V1644">
        <v>7</v>
      </c>
      <c r="W1644">
        <v>22</v>
      </c>
      <c r="X1644" t="s">
        <v>184</v>
      </c>
      <c r="Y1644" s="2" t="s">
        <v>184</v>
      </c>
      <c r="Z1644" s="2" t="s">
        <v>184</v>
      </c>
      <c r="AA1644" s="2" t="s">
        <v>184</v>
      </c>
      <c r="AB1644">
        <v>7</v>
      </c>
      <c r="AC1644">
        <v>6</v>
      </c>
      <c r="AD1644">
        <v>0</v>
      </c>
      <c r="AE1644" s="2" t="s">
        <v>184</v>
      </c>
      <c r="AF1644" s="2" t="s">
        <v>184</v>
      </c>
      <c r="AG1644" s="2" t="s">
        <v>185</v>
      </c>
      <c r="AH1644" t="s">
        <v>92</v>
      </c>
      <c r="AI1644" s="8" t="s">
        <v>183</v>
      </c>
      <c r="AJ1644" s="1" t="s">
        <v>184</v>
      </c>
    </row>
    <row r="1645" spans="1:36" x14ac:dyDescent="0.3">
      <c r="A1645" s="3" t="s">
        <v>7</v>
      </c>
      <c r="B1645">
        <v>152826</v>
      </c>
      <c r="C1645">
        <v>1644</v>
      </c>
      <c r="D1645" t="s">
        <v>182</v>
      </c>
      <c r="E1645" s="2" t="s">
        <v>184</v>
      </c>
      <c r="F1645" s="2" t="s">
        <v>184</v>
      </c>
      <c r="G1645" s="2" t="s">
        <v>184</v>
      </c>
      <c r="H1645" s="3" t="s">
        <v>184</v>
      </c>
      <c r="I1645" s="2" t="s">
        <v>16</v>
      </c>
      <c r="J1645" s="2" t="s">
        <v>14</v>
      </c>
      <c r="K1645" s="8" t="s">
        <v>183</v>
      </c>
      <c r="L1645" s="2" t="s">
        <v>60</v>
      </c>
      <c r="M1645" s="2"/>
      <c r="N1645" t="s">
        <v>186</v>
      </c>
      <c r="O1645" s="3" t="s">
        <v>188</v>
      </c>
      <c r="P1645" s="130">
        <v>-1.5810276679841895</v>
      </c>
      <c r="Q1645" s="130" t="s">
        <v>203</v>
      </c>
      <c r="R1645" s="7" t="s">
        <v>184</v>
      </c>
      <c r="S1645" s="2" t="s">
        <v>184</v>
      </c>
      <c r="T1645" s="2" t="s">
        <v>184</v>
      </c>
      <c r="U1645">
        <v>0</v>
      </c>
      <c r="V1645">
        <v>0</v>
      </c>
      <c r="W1645">
        <v>1</v>
      </c>
      <c r="X1645" t="s">
        <v>184</v>
      </c>
      <c r="Y1645" s="2" t="s">
        <v>184</v>
      </c>
      <c r="Z1645" s="2" t="s">
        <v>183</v>
      </c>
      <c r="AA1645" s="2" t="s">
        <v>184</v>
      </c>
      <c r="AB1645">
        <v>3</v>
      </c>
      <c r="AC1645">
        <v>1</v>
      </c>
      <c r="AD1645">
        <v>0</v>
      </c>
      <c r="AE1645" s="2" t="s">
        <v>184</v>
      </c>
      <c r="AF1645" s="2" t="s">
        <v>184</v>
      </c>
      <c r="AG1645" s="2" t="s">
        <v>184</v>
      </c>
      <c r="AH1645" t="s">
        <v>92</v>
      </c>
      <c r="AI1645" t="s">
        <v>183</v>
      </c>
      <c r="AJ1645" s="1" t="s">
        <v>184</v>
      </c>
    </row>
    <row r="1646" spans="1:36" x14ac:dyDescent="0.3">
      <c r="A1646" s="3" t="s">
        <v>7</v>
      </c>
      <c r="B1646">
        <v>152877</v>
      </c>
      <c r="C1646">
        <v>1645</v>
      </c>
      <c r="D1646" t="s">
        <v>181</v>
      </c>
      <c r="E1646" s="2" t="s">
        <v>183</v>
      </c>
      <c r="F1646" s="2" t="s">
        <v>183</v>
      </c>
      <c r="G1646" s="2" t="s">
        <v>184</v>
      </c>
      <c r="H1646" s="2" t="s">
        <v>183</v>
      </c>
      <c r="I1646" s="2" t="s">
        <v>14</v>
      </c>
      <c r="J1646" s="2" t="s">
        <v>16</v>
      </c>
      <c r="K1646" s="8" t="s">
        <v>183</v>
      </c>
      <c r="L1646" s="2"/>
      <c r="M1646" s="2" t="s">
        <v>60</v>
      </c>
      <c r="N1646" t="s">
        <v>186</v>
      </c>
      <c r="O1646" s="2" t="s">
        <v>188</v>
      </c>
      <c r="P1646" s="128">
        <v>0.71945641071190647</v>
      </c>
      <c r="Q1646" s="128" t="s">
        <v>203</v>
      </c>
      <c r="R1646" s="6" t="s">
        <v>184</v>
      </c>
      <c r="S1646" s="2" t="s">
        <v>183</v>
      </c>
      <c r="T1646" s="2" t="s">
        <v>183</v>
      </c>
      <c r="U1646">
        <v>27</v>
      </c>
      <c r="V1646">
        <v>51</v>
      </c>
      <c r="W1646">
        <v>18</v>
      </c>
      <c r="X1646" t="s">
        <v>184</v>
      </c>
      <c r="Y1646" s="2" t="s">
        <v>183</v>
      </c>
      <c r="Z1646" s="2" t="s">
        <v>184</v>
      </c>
      <c r="AA1646" s="2" t="s">
        <v>184</v>
      </c>
      <c r="AB1646">
        <v>6</v>
      </c>
      <c r="AC1646">
        <v>0</v>
      </c>
      <c r="AD1646">
        <v>0</v>
      </c>
      <c r="AE1646" s="2" t="s">
        <v>184</v>
      </c>
      <c r="AF1646" s="2" t="s">
        <v>184</v>
      </c>
      <c r="AG1646" s="2" t="s">
        <v>184</v>
      </c>
      <c r="AH1646" t="s">
        <v>190</v>
      </c>
      <c r="AI1646" s="8" t="s">
        <v>183</v>
      </c>
      <c r="AJ1646" s="1" t="s">
        <v>184</v>
      </c>
    </row>
    <row r="1647" spans="1:36" x14ac:dyDescent="0.3">
      <c r="A1647" s="3" t="s">
        <v>7</v>
      </c>
      <c r="B1647">
        <v>153013</v>
      </c>
      <c r="C1647">
        <v>1646</v>
      </c>
      <c r="D1647" t="s">
        <v>181</v>
      </c>
      <c r="E1647" s="2" t="s">
        <v>183</v>
      </c>
      <c r="F1647" s="2" t="s">
        <v>184</v>
      </c>
      <c r="G1647" s="2" t="s">
        <v>184</v>
      </c>
      <c r="H1647" s="3" t="s">
        <v>183</v>
      </c>
      <c r="I1647" s="2" t="s">
        <v>13</v>
      </c>
      <c r="J1647" s="2" t="s">
        <v>16</v>
      </c>
      <c r="K1647" s="8" t="s">
        <v>183</v>
      </c>
      <c r="L1647" s="2" t="s">
        <v>60</v>
      </c>
      <c r="M1647" s="2"/>
      <c r="N1647" t="s">
        <v>186</v>
      </c>
      <c r="O1647" s="2" t="s">
        <v>188</v>
      </c>
      <c r="P1647" s="128">
        <v>-0.2608695652173913</v>
      </c>
      <c r="Q1647" s="128" t="s">
        <v>203</v>
      </c>
      <c r="R1647" s="7" t="s">
        <v>185</v>
      </c>
      <c r="S1647" s="2" t="s">
        <v>184</v>
      </c>
      <c r="T1647" s="2" t="s">
        <v>184</v>
      </c>
      <c r="U1647">
        <v>0</v>
      </c>
      <c r="V1647">
        <v>0</v>
      </c>
      <c r="W1647">
        <v>14</v>
      </c>
      <c r="X1647" t="s">
        <v>184</v>
      </c>
      <c r="Y1647" s="2" t="s">
        <v>184</v>
      </c>
      <c r="Z1647" s="2" t="s">
        <v>184</v>
      </c>
      <c r="AA1647" s="2" t="s">
        <v>184</v>
      </c>
      <c r="AB1647">
        <v>3</v>
      </c>
      <c r="AC1647">
        <v>0</v>
      </c>
      <c r="AD1647">
        <v>0</v>
      </c>
      <c r="AE1647" s="2" t="s">
        <v>184</v>
      </c>
      <c r="AF1647" s="2" t="s">
        <v>184</v>
      </c>
      <c r="AG1647" s="2" t="s">
        <v>184</v>
      </c>
      <c r="AH1647" t="s">
        <v>92</v>
      </c>
      <c r="AI1647" t="s">
        <v>183</v>
      </c>
      <c r="AJ1647" s="1" t="s">
        <v>184</v>
      </c>
    </row>
    <row r="1648" spans="1:36" x14ac:dyDescent="0.3">
      <c r="A1648" s="3" t="s">
        <v>7</v>
      </c>
      <c r="B1648">
        <v>153031</v>
      </c>
      <c r="C1648">
        <v>1647</v>
      </c>
      <c r="D1648" t="s">
        <v>181</v>
      </c>
      <c r="E1648" s="2" t="s">
        <v>184</v>
      </c>
      <c r="F1648" s="2" t="s">
        <v>184</v>
      </c>
      <c r="G1648" s="2" t="s">
        <v>183</v>
      </c>
      <c r="H1648" s="3" t="s">
        <v>183</v>
      </c>
      <c r="I1648" s="2" t="s">
        <v>14</v>
      </c>
      <c r="J1648" s="2" t="s">
        <v>13</v>
      </c>
      <c r="K1648" s="8" t="s">
        <v>184</v>
      </c>
      <c r="L1648" s="2" t="s">
        <v>61</v>
      </c>
      <c r="M1648" s="2"/>
      <c r="N1648" t="s">
        <v>187</v>
      </c>
      <c r="O1648" s="2" t="s">
        <v>189</v>
      </c>
      <c r="P1648" s="128">
        <v>0.76824583866837393</v>
      </c>
      <c r="Q1648" s="128" t="s">
        <v>203</v>
      </c>
      <c r="R1648" s="6" t="s">
        <v>184</v>
      </c>
      <c r="S1648" s="2" t="s">
        <v>183</v>
      </c>
      <c r="T1648" s="2" t="s">
        <v>183</v>
      </c>
      <c r="U1648">
        <v>53</v>
      </c>
      <c r="V1648">
        <v>15</v>
      </c>
      <c r="W1648">
        <v>35</v>
      </c>
      <c r="X1648" t="s">
        <v>183</v>
      </c>
      <c r="Y1648" s="2" t="s">
        <v>183</v>
      </c>
      <c r="Z1648" s="2" t="s">
        <v>184</v>
      </c>
      <c r="AA1648" s="2" t="s">
        <v>184</v>
      </c>
      <c r="AB1648">
        <v>14</v>
      </c>
      <c r="AC1648">
        <v>1</v>
      </c>
      <c r="AD1648">
        <v>0</v>
      </c>
      <c r="AE1648" s="2" t="s">
        <v>184</v>
      </c>
      <c r="AF1648" s="2" t="s">
        <v>184</v>
      </c>
      <c r="AG1648" s="2" t="s">
        <v>185</v>
      </c>
      <c r="AH1648" t="s">
        <v>92</v>
      </c>
      <c r="AI1648" s="8" t="s">
        <v>184</v>
      </c>
      <c r="AJ1648" s="1" t="s">
        <v>184</v>
      </c>
    </row>
    <row r="1649" spans="1:36" x14ac:dyDescent="0.3">
      <c r="A1649" s="3" t="s">
        <v>7</v>
      </c>
      <c r="B1649">
        <v>153033</v>
      </c>
      <c r="C1649">
        <v>1648</v>
      </c>
      <c r="D1649" t="s">
        <v>182</v>
      </c>
      <c r="E1649" s="2" t="s">
        <v>184</v>
      </c>
      <c r="F1649" s="2" t="s">
        <v>184</v>
      </c>
      <c r="G1649" s="2" t="s">
        <v>184</v>
      </c>
      <c r="H1649" s="3" t="s">
        <v>184</v>
      </c>
      <c r="I1649" s="2" t="s">
        <v>13</v>
      </c>
      <c r="J1649" s="2" t="s">
        <v>16</v>
      </c>
      <c r="K1649" s="8" t="s">
        <v>184</v>
      </c>
      <c r="L1649" s="2" t="s">
        <v>60</v>
      </c>
      <c r="M1649" s="2"/>
      <c r="N1649" t="s">
        <v>187</v>
      </c>
      <c r="O1649" s="2" t="s">
        <v>189</v>
      </c>
      <c r="P1649" s="128">
        <v>-1.4673913043478262</v>
      </c>
      <c r="Q1649" s="128" t="s">
        <v>203</v>
      </c>
      <c r="R1649" s="6" t="s">
        <v>185</v>
      </c>
      <c r="S1649" s="2" t="s">
        <v>184</v>
      </c>
      <c r="T1649" s="2" t="s">
        <v>184</v>
      </c>
      <c r="U1649">
        <v>26</v>
      </c>
      <c r="V1649">
        <v>5</v>
      </c>
      <c r="W1649">
        <v>33</v>
      </c>
      <c r="X1649" t="s">
        <v>184</v>
      </c>
      <c r="Y1649" s="2" t="s">
        <v>184</v>
      </c>
      <c r="Z1649" s="2" t="s">
        <v>184</v>
      </c>
      <c r="AA1649" s="2" t="s">
        <v>184</v>
      </c>
      <c r="AB1649">
        <v>10</v>
      </c>
      <c r="AC1649">
        <v>5</v>
      </c>
      <c r="AD1649">
        <v>4</v>
      </c>
      <c r="AE1649" s="2" t="s">
        <v>184</v>
      </c>
      <c r="AF1649" s="2" t="s">
        <v>185</v>
      </c>
      <c r="AG1649" s="2" t="s">
        <v>185</v>
      </c>
      <c r="AH1649" t="s">
        <v>91</v>
      </c>
      <c r="AI1649" s="8" t="s">
        <v>184</v>
      </c>
      <c r="AJ1649" s="1" t="s">
        <v>184</v>
      </c>
    </row>
    <row r="1650" spans="1:36" hidden="1" x14ac:dyDescent="0.3">
      <c r="A1650" s="2" t="s">
        <v>8</v>
      </c>
      <c r="B1650">
        <v>153047</v>
      </c>
      <c r="C1650">
        <v>1649</v>
      </c>
      <c r="D1650" t="s">
        <v>181</v>
      </c>
      <c r="E1650" s="2" t="s">
        <v>184</v>
      </c>
      <c r="F1650" s="2" t="s">
        <v>184</v>
      </c>
      <c r="G1650" s="2" t="s">
        <v>184</v>
      </c>
      <c r="H1650" s="3" t="s">
        <v>183</v>
      </c>
      <c r="I1650" s="2" t="s">
        <v>16</v>
      </c>
      <c r="J1650" s="2" t="s">
        <v>12</v>
      </c>
      <c r="K1650" s="8" t="s">
        <v>183</v>
      </c>
      <c r="L1650" s="2" t="s">
        <v>61</v>
      </c>
      <c r="M1650" s="2"/>
      <c r="N1650" t="s">
        <v>186</v>
      </c>
      <c r="O1650" s="3" t="s">
        <v>188</v>
      </c>
      <c r="P1650" s="130">
        <v>-1.2959243180198275E-2</v>
      </c>
      <c r="Q1650" s="130" t="s">
        <v>201</v>
      </c>
      <c r="R1650" s="7" t="s">
        <v>183</v>
      </c>
      <c r="S1650" s="2" t="s">
        <v>184</v>
      </c>
      <c r="T1650" s="2" t="s">
        <v>184</v>
      </c>
      <c r="U1650">
        <v>0</v>
      </c>
      <c r="V1650">
        <v>0</v>
      </c>
      <c r="W1650">
        <v>1</v>
      </c>
      <c r="X1650" t="s">
        <v>184</v>
      </c>
      <c r="Y1650" s="2" t="s">
        <v>183</v>
      </c>
      <c r="Z1650" s="2" t="s">
        <v>184</v>
      </c>
      <c r="AA1650" s="2" t="s">
        <v>184</v>
      </c>
      <c r="AB1650">
        <v>0</v>
      </c>
      <c r="AC1650">
        <v>0</v>
      </c>
      <c r="AD1650">
        <v>0</v>
      </c>
      <c r="AE1650" s="2" t="s">
        <v>183</v>
      </c>
      <c r="AF1650" s="2" t="s">
        <v>185</v>
      </c>
      <c r="AG1650" s="2" t="s">
        <v>185</v>
      </c>
      <c r="AH1650" t="s">
        <v>91</v>
      </c>
      <c r="AI1650" s="8" t="s">
        <v>184</v>
      </c>
      <c r="AJ1650" s="1" t="s">
        <v>184</v>
      </c>
    </row>
    <row r="1651" spans="1:36" x14ac:dyDescent="0.3">
      <c r="A1651" s="2" t="s">
        <v>8</v>
      </c>
      <c r="B1651">
        <v>153086</v>
      </c>
      <c r="C1651">
        <v>1650</v>
      </c>
      <c r="D1651" t="s">
        <v>181</v>
      </c>
      <c r="E1651" s="2" t="s">
        <v>184</v>
      </c>
      <c r="F1651" s="2" t="s">
        <v>184</v>
      </c>
      <c r="G1651" s="2" t="s">
        <v>184</v>
      </c>
      <c r="H1651" s="3" t="s">
        <v>183</v>
      </c>
      <c r="I1651" s="2" t="s">
        <v>13</v>
      </c>
      <c r="J1651" s="2" t="s">
        <v>16</v>
      </c>
      <c r="K1651" s="8" t="s">
        <v>183</v>
      </c>
      <c r="L1651" s="2" t="s">
        <v>162</v>
      </c>
      <c r="M1651" s="2" t="s">
        <v>60</v>
      </c>
      <c r="N1651" t="s">
        <v>186</v>
      </c>
      <c r="O1651" s="2" t="s">
        <v>188</v>
      </c>
      <c r="P1651" s="128">
        <v>-2.1023223328094987</v>
      </c>
      <c r="Q1651" s="128" t="s">
        <v>203</v>
      </c>
      <c r="R1651" s="6" t="s">
        <v>185</v>
      </c>
      <c r="S1651" s="2" t="s">
        <v>184</v>
      </c>
      <c r="T1651" s="2" t="s">
        <v>184</v>
      </c>
      <c r="U1651">
        <v>21</v>
      </c>
      <c r="V1651">
        <v>46</v>
      </c>
      <c r="W1651">
        <v>40</v>
      </c>
      <c r="X1651" t="s">
        <v>184</v>
      </c>
      <c r="Y1651" s="2" t="s">
        <v>184</v>
      </c>
      <c r="Z1651" s="2" t="s">
        <v>184</v>
      </c>
      <c r="AA1651" s="2" t="s">
        <v>184</v>
      </c>
      <c r="AB1651">
        <v>8</v>
      </c>
      <c r="AC1651">
        <v>4</v>
      </c>
      <c r="AD1651">
        <v>1</v>
      </c>
      <c r="AE1651" s="2" t="s">
        <v>184</v>
      </c>
      <c r="AF1651" s="2" t="s">
        <v>184</v>
      </c>
      <c r="AG1651" s="2" t="s">
        <v>184</v>
      </c>
      <c r="AH1651" t="s">
        <v>92</v>
      </c>
      <c r="AI1651" s="8" t="s">
        <v>183</v>
      </c>
      <c r="AJ1651" s="1" t="s">
        <v>184</v>
      </c>
    </row>
    <row r="1652" spans="1:36" x14ac:dyDescent="0.3">
      <c r="A1652" s="3" t="s">
        <v>7</v>
      </c>
      <c r="B1652">
        <v>153102</v>
      </c>
      <c r="C1652">
        <v>1651</v>
      </c>
      <c r="D1652" t="s">
        <v>181</v>
      </c>
      <c r="E1652" s="2" t="s">
        <v>184</v>
      </c>
      <c r="F1652" s="2" t="s">
        <v>184</v>
      </c>
      <c r="G1652" s="2" t="s">
        <v>184</v>
      </c>
      <c r="H1652" s="3" t="s">
        <v>183</v>
      </c>
      <c r="I1652" s="2" t="s">
        <v>15</v>
      </c>
      <c r="J1652" s="2" t="s">
        <v>12</v>
      </c>
      <c r="K1652" s="8" t="s">
        <v>183</v>
      </c>
      <c r="L1652" s="2" t="s">
        <v>60</v>
      </c>
      <c r="M1652" s="2"/>
      <c r="N1652" t="s">
        <v>186</v>
      </c>
      <c r="O1652" s="3" t="s">
        <v>188</v>
      </c>
      <c r="P1652" s="130">
        <v>-0.79587324981577001</v>
      </c>
      <c r="Q1652" s="130" t="s">
        <v>203</v>
      </c>
      <c r="R1652" s="7" t="s">
        <v>185</v>
      </c>
      <c r="S1652" s="2" t="s">
        <v>184</v>
      </c>
      <c r="T1652" s="2" t="s">
        <v>184</v>
      </c>
      <c r="U1652">
        <v>14</v>
      </c>
      <c r="V1652">
        <v>7</v>
      </c>
      <c r="W1652">
        <v>69</v>
      </c>
      <c r="X1652" t="s">
        <v>184</v>
      </c>
      <c r="Y1652" s="2" t="s">
        <v>184</v>
      </c>
      <c r="Z1652" s="2" t="s">
        <v>184</v>
      </c>
      <c r="AA1652" s="2" t="s">
        <v>184</v>
      </c>
      <c r="AB1652">
        <v>6</v>
      </c>
      <c r="AC1652">
        <v>0</v>
      </c>
      <c r="AD1652">
        <v>0</v>
      </c>
      <c r="AE1652" s="2" t="s">
        <v>184</v>
      </c>
      <c r="AF1652" s="2" t="s">
        <v>184</v>
      </c>
      <c r="AG1652" s="2" t="s">
        <v>183</v>
      </c>
      <c r="AH1652" t="s">
        <v>92</v>
      </c>
      <c r="AI1652" s="8" t="s">
        <v>183</v>
      </c>
      <c r="AJ1652" s="1" t="s">
        <v>184</v>
      </c>
    </row>
    <row r="1653" spans="1:36" x14ac:dyDescent="0.3">
      <c r="A1653" s="2" t="s">
        <v>8</v>
      </c>
      <c r="B1653">
        <v>153110</v>
      </c>
      <c r="C1653">
        <v>1652</v>
      </c>
      <c r="D1653" t="s">
        <v>182</v>
      </c>
      <c r="E1653" s="2" t="s">
        <v>184</v>
      </c>
      <c r="F1653" s="2" t="s">
        <v>184</v>
      </c>
      <c r="G1653" s="2" t="s">
        <v>184</v>
      </c>
      <c r="H1653" s="3" t="s">
        <v>183</v>
      </c>
      <c r="I1653" s="2" t="s">
        <v>16</v>
      </c>
      <c r="J1653" s="2" t="s">
        <v>16</v>
      </c>
      <c r="K1653" s="8" t="s">
        <v>183</v>
      </c>
      <c r="L1653" s="2"/>
      <c r="M1653" s="2" t="s">
        <v>60</v>
      </c>
      <c r="N1653" t="s">
        <v>187</v>
      </c>
      <c r="O1653" s="2" t="s">
        <v>189</v>
      </c>
      <c r="P1653" s="128">
        <v>-1.0286204104957379</v>
      </c>
      <c r="Q1653" s="128" t="s">
        <v>203</v>
      </c>
      <c r="R1653" s="6" t="s">
        <v>183</v>
      </c>
      <c r="S1653" s="2" t="s">
        <v>184</v>
      </c>
      <c r="T1653" s="2" t="s">
        <v>184</v>
      </c>
      <c r="U1653">
        <v>37</v>
      </c>
      <c r="V1653">
        <v>24</v>
      </c>
      <c r="W1653">
        <v>0</v>
      </c>
      <c r="X1653" t="s">
        <v>184</v>
      </c>
      <c r="Y1653" s="2" t="s">
        <v>183</v>
      </c>
      <c r="Z1653" s="2" t="s">
        <v>184</v>
      </c>
      <c r="AA1653" s="2" t="s">
        <v>184</v>
      </c>
      <c r="AB1653">
        <v>2</v>
      </c>
      <c r="AC1653">
        <v>0</v>
      </c>
      <c r="AD1653">
        <v>0</v>
      </c>
      <c r="AE1653" s="2" t="s">
        <v>183</v>
      </c>
      <c r="AF1653" s="2" t="s">
        <v>185</v>
      </c>
      <c r="AG1653" s="2" t="s">
        <v>185</v>
      </c>
      <c r="AH1653" t="s">
        <v>92</v>
      </c>
      <c r="AI1653" s="8" t="s">
        <v>184</v>
      </c>
      <c r="AJ1653" s="1" t="s">
        <v>184</v>
      </c>
    </row>
    <row r="1654" spans="1:36" x14ac:dyDescent="0.3">
      <c r="A1654" s="3" t="s">
        <v>7</v>
      </c>
      <c r="B1654">
        <v>153166</v>
      </c>
      <c r="C1654">
        <v>1653</v>
      </c>
      <c r="D1654" t="s">
        <v>182</v>
      </c>
      <c r="E1654" s="2" t="s">
        <v>184</v>
      </c>
      <c r="F1654" s="2" t="s">
        <v>184</v>
      </c>
      <c r="G1654" s="2" t="s">
        <v>184</v>
      </c>
      <c r="H1654" s="3" t="s">
        <v>183</v>
      </c>
      <c r="I1654" s="2" t="s">
        <v>17</v>
      </c>
      <c r="J1654" s="2" t="s">
        <v>14</v>
      </c>
      <c r="K1654" s="8" t="s">
        <v>184</v>
      </c>
      <c r="L1654" s="2"/>
      <c r="M1654" s="2" t="s">
        <v>60</v>
      </c>
      <c r="N1654" t="s">
        <v>186</v>
      </c>
      <c r="O1654" s="2" t="s">
        <v>189</v>
      </c>
      <c r="P1654" s="128">
        <v>-0.77882176413847304</v>
      </c>
      <c r="Q1654" s="128" t="s">
        <v>203</v>
      </c>
      <c r="R1654" s="6" t="s">
        <v>185</v>
      </c>
      <c r="S1654" s="2" t="s">
        <v>184</v>
      </c>
      <c r="T1654" s="2" t="s">
        <v>184</v>
      </c>
      <c r="U1654">
        <v>13</v>
      </c>
      <c r="V1654">
        <v>22</v>
      </c>
      <c r="W1654">
        <v>0</v>
      </c>
      <c r="X1654" t="s">
        <v>184</v>
      </c>
      <c r="Y1654" s="2" t="s">
        <v>184</v>
      </c>
      <c r="Z1654" s="2" t="s">
        <v>184</v>
      </c>
      <c r="AA1654" s="2" t="s">
        <v>184</v>
      </c>
      <c r="AB1654">
        <v>4</v>
      </c>
      <c r="AC1654">
        <v>0</v>
      </c>
      <c r="AD1654">
        <v>0</v>
      </c>
      <c r="AE1654" s="2" t="s">
        <v>184</v>
      </c>
      <c r="AF1654" s="2" t="s">
        <v>184</v>
      </c>
      <c r="AG1654" s="2" t="s">
        <v>183</v>
      </c>
      <c r="AH1654" t="s">
        <v>92</v>
      </c>
      <c r="AI1654" s="8" t="s">
        <v>183</v>
      </c>
      <c r="AJ1654" s="1" t="s">
        <v>184</v>
      </c>
    </row>
    <row r="1655" spans="1:36" hidden="1" x14ac:dyDescent="0.3">
      <c r="A1655" s="3" t="s">
        <v>7</v>
      </c>
      <c r="B1655">
        <v>153167</v>
      </c>
      <c r="C1655">
        <v>1654</v>
      </c>
      <c r="D1655" t="s">
        <v>182</v>
      </c>
      <c r="E1655" s="2" t="s">
        <v>184</v>
      </c>
      <c r="F1655" s="2" t="s">
        <v>184</v>
      </c>
      <c r="G1655" s="2" t="s">
        <v>184</v>
      </c>
      <c r="H1655" s="3" t="s">
        <v>183</v>
      </c>
      <c r="I1655" s="2" t="s">
        <v>16</v>
      </c>
      <c r="J1655" s="2" t="s">
        <v>14</v>
      </c>
      <c r="K1655" s="8" t="s">
        <v>183</v>
      </c>
      <c r="L1655" s="2"/>
      <c r="M1655" s="2" t="s">
        <v>60</v>
      </c>
      <c r="N1655" t="s">
        <v>186</v>
      </c>
      <c r="O1655" s="2" t="s">
        <v>188</v>
      </c>
      <c r="P1655" s="128">
        <v>-0.55017684255653598</v>
      </c>
      <c r="Q1655" s="128" t="s">
        <v>201</v>
      </c>
      <c r="R1655" s="6" t="s">
        <v>184</v>
      </c>
      <c r="S1655" s="2" t="s">
        <v>184</v>
      </c>
      <c r="T1655" s="2" t="s">
        <v>183</v>
      </c>
      <c r="U1655">
        <v>11</v>
      </c>
      <c r="V1655">
        <v>24</v>
      </c>
      <c r="W1655">
        <v>0</v>
      </c>
      <c r="X1655" t="s">
        <v>184</v>
      </c>
      <c r="Y1655" s="2" t="s">
        <v>184</v>
      </c>
      <c r="Z1655" s="2" t="s">
        <v>184</v>
      </c>
      <c r="AA1655" s="2" t="s">
        <v>184</v>
      </c>
      <c r="AB1655">
        <v>1</v>
      </c>
      <c r="AC1655">
        <v>0</v>
      </c>
      <c r="AD1655">
        <v>0</v>
      </c>
      <c r="AE1655" s="2" t="s">
        <v>184</v>
      </c>
      <c r="AF1655" s="2" t="s">
        <v>184</v>
      </c>
      <c r="AG1655" s="2" t="s">
        <v>185</v>
      </c>
      <c r="AH1655" t="s">
        <v>92</v>
      </c>
      <c r="AI1655" s="8" t="s">
        <v>183</v>
      </c>
      <c r="AJ1655" s="1" t="s">
        <v>184</v>
      </c>
    </row>
    <row r="1656" spans="1:36" x14ac:dyDescent="0.3">
      <c r="A1656" s="2" t="s">
        <v>8</v>
      </c>
      <c r="B1656">
        <v>153170</v>
      </c>
      <c r="C1656">
        <v>1655</v>
      </c>
      <c r="D1656" t="s">
        <v>182</v>
      </c>
      <c r="E1656" s="2" t="s">
        <v>184</v>
      </c>
      <c r="F1656" s="2" t="s">
        <v>184</v>
      </c>
      <c r="G1656" s="2" t="s">
        <v>183</v>
      </c>
      <c r="H1656" s="3" t="s">
        <v>183</v>
      </c>
      <c r="I1656" s="2" t="s">
        <v>12</v>
      </c>
      <c r="J1656" s="2" t="s">
        <v>17</v>
      </c>
      <c r="K1656" s="8" t="s">
        <v>184</v>
      </c>
      <c r="L1656" s="2" t="s">
        <v>60</v>
      </c>
      <c r="M1656" s="2"/>
      <c r="N1656" t="s">
        <v>187</v>
      </c>
      <c r="O1656" s="3" t="s">
        <v>188</v>
      </c>
      <c r="P1656" s="130">
        <v>0.43238049483545521</v>
      </c>
      <c r="Q1656" s="130" t="s">
        <v>203</v>
      </c>
      <c r="R1656" s="7" t="s">
        <v>183</v>
      </c>
      <c r="S1656" s="2" t="s">
        <v>184</v>
      </c>
      <c r="T1656" s="2" t="s">
        <v>184</v>
      </c>
      <c r="U1656">
        <v>47</v>
      </c>
      <c r="V1656">
        <v>22</v>
      </c>
      <c r="W1656">
        <v>27</v>
      </c>
      <c r="X1656" t="s">
        <v>184</v>
      </c>
      <c r="Y1656" s="2" t="s">
        <v>184</v>
      </c>
      <c r="Z1656" s="2" t="s">
        <v>184</v>
      </c>
      <c r="AA1656" s="2" t="s">
        <v>184</v>
      </c>
      <c r="AB1656">
        <v>13</v>
      </c>
      <c r="AC1656">
        <v>6</v>
      </c>
      <c r="AD1656">
        <v>0</v>
      </c>
      <c r="AE1656" s="2" t="s">
        <v>183</v>
      </c>
      <c r="AF1656" s="2" t="s">
        <v>185</v>
      </c>
      <c r="AG1656" s="2" t="s">
        <v>185</v>
      </c>
      <c r="AH1656" t="s">
        <v>190</v>
      </c>
      <c r="AI1656" s="8" t="s">
        <v>183</v>
      </c>
      <c r="AJ1656" s="1" t="s">
        <v>184</v>
      </c>
    </row>
    <row r="1657" spans="1:36" x14ac:dyDescent="0.3">
      <c r="A1657" s="2" t="s">
        <v>8</v>
      </c>
      <c r="B1657">
        <v>153180</v>
      </c>
      <c r="C1657">
        <v>1656</v>
      </c>
      <c r="D1657" t="s">
        <v>181</v>
      </c>
      <c r="E1657" s="2" t="s">
        <v>183</v>
      </c>
      <c r="F1657" s="2" t="s">
        <v>184</v>
      </c>
      <c r="G1657" s="2" t="s">
        <v>184</v>
      </c>
      <c r="H1657" s="3" t="s">
        <v>183</v>
      </c>
      <c r="I1657" s="2" t="s">
        <v>13</v>
      </c>
      <c r="J1657" s="2" t="s">
        <v>16</v>
      </c>
      <c r="K1657" s="8" t="s">
        <v>184</v>
      </c>
      <c r="L1657" s="2"/>
      <c r="M1657" s="2" t="s">
        <v>60</v>
      </c>
      <c r="N1657" t="s">
        <v>186</v>
      </c>
      <c r="O1657" s="3" t="s">
        <v>188</v>
      </c>
      <c r="P1657" s="130">
        <v>-0.11138751717224224</v>
      </c>
      <c r="Q1657" s="130" t="s">
        <v>203</v>
      </c>
      <c r="R1657" s="6" t="s">
        <v>184</v>
      </c>
      <c r="S1657" s="2" t="s">
        <v>184</v>
      </c>
      <c r="T1657" s="2" t="s">
        <v>183</v>
      </c>
      <c r="U1657">
        <v>27</v>
      </c>
      <c r="V1657">
        <v>28</v>
      </c>
      <c r="W1657">
        <v>0</v>
      </c>
      <c r="X1657" t="s">
        <v>184</v>
      </c>
      <c r="Y1657" s="2" t="s">
        <v>184</v>
      </c>
      <c r="Z1657" s="2" t="s">
        <v>183</v>
      </c>
      <c r="AA1657" s="2" t="s">
        <v>184</v>
      </c>
      <c r="AB1657">
        <v>2</v>
      </c>
      <c r="AC1657">
        <v>0</v>
      </c>
      <c r="AD1657">
        <v>0</v>
      </c>
      <c r="AE1657" s="2" t="s">
        <v>184</v>
      </c>
      <c r="AF1657" s="2" t="s">
        <v>184</v>
      </c>
      <c r="AG1657" s="2" t="s">
        <v>184</v>
      </c>
      <c r="AH1657" t="s">
        <v>91</v>
      </c>
      <c r="AI1657" s="8" t="s">
        <v>183</v>
      </c>
      <c r="AJ1657" s="1" t="s">
        <v>184</v>
      </c>
    </row>
    <row r="1658" spans="1:36" x14ac:dyDescent="0.3">
      <c r="A1658" s="3" t="s">
        <v>7</v>
      </c>
      <c r="B1658">
        <v>153204</v>
      </c>
      <c r="C1658">
        <v>1657</v>
      </c>
      <c r="D1658" t="s">
        <v>182</v>
      </c>
      <c r="E1658" s="2" t="s">
        <v>184</v>
      </c>
      <c r="F1658" s="2" t="s">
        <v>184</v>
      </c>
      <c r="G1658" s="2" t="s">
        <v>184</v>
      </c>
      <c r="H1658" s="3" t="s">
        <v>184</v>
      </c>
      <c r="I1658" s="2" t="s">
        <v>12</v>
      </c>
      <c r="J1658" s="2" t="s">
        <v>13</v>
      </c>
      <c r="K1658" s="8" t="s">
        <v>184</v>
      </c>
      <c r="L1658" s="2" t="s">
        <v>60</v>
      </c>
      <c r="M1658" s="2"/>
      <c r="N1658" t="s">
        <v>186</v>
      </c>
      <c r="O1658" s="3" t="s">
        <v>188</v>
      </c>
      <c r="P1658" s="130">
        <v>-0.9579955784819455</v>
      </c>
      <c r="Q1658" s="130" t="s">
        <v>203</v>
      </c>
      <c r="R1658" s="7" t="s">
        <v>183</v>
      </c>
      <c r="S1658" s="2" t="s">
        <v>184</v>
      </c>
      <c r="T1658" s="2" t="s">
        <v>184</v>
      </c>
      <c r="U1658">
        <v>23</v>
      </c>
      <c r="V1658">
        <v>33</v>
      </c>
      <c r="W1658">
        <v>24</v>
      </c>
      <c r="X1658" t="s">
        <v>184</v>
      </c>
      <c r="Y1658" s="2" t="s">
        <v>184</v>
      </c>
      <c r="Z1658" s="2" t="s">
        <v>184</v>
      </c>
      <c r="AA1658" s="2" t="s">
        <v>184</v>
      </c>
      <c r="AB1658">
        <v>12</v>
      </c>
      <c r="AC1658">
        <v>0</v>
      </c>
      <c r="AD1658">
        <v>0</v>
      </c>
      <c r="AE1658" s="2" t="s">
        <v>184</v>
      </c>
      <c r="AF1658" s="2" t="s">
        <v>184</v>
      </c>
      <c r="AG1658" s="2" t="s">
        <v>184</v>
      </c>
      <c r="AH1658" t="s">
        <v>92</v>
      </c>
      <c r="AI1658" s="8" t="s">
        <v>183</v>
      </c>
      <c r="AJ1658" s="1" t="s">
        <v>184</v>
      </c>
    </row>
    <row r="1659" spans="1:36" x14ac:dyDescent="0.3">
      <c r="A1659" s="3" t="s">
        <v>7</v>
      </c>
      <c r="B1659">
        <v>153217</v>
      </c>
      <c r="C1659">
        <v>1658</v>
      </c>
      <c r="D1659" t="s">
        <v>182</v>
      </c>
      <c r="E1659" s="2" t="s">
        <v>184</v>
      </c>
      <c r="F1659" s="2" t="s">
        <v>184</v>
      </c>
      <c r="G1659" s="2" t="s">
        <v>184</v>
      </c>
      <c r="H1659" s="3" t="s">
        <v>183</v>
      </c>
      <c r="I1659" s="2" t="s">
        <v>16</v>
      </c>
      <c r="J1659" s="2" t="s">
        <v>16</v>
      </c>
      <c r="K1659" s="8" t="s">
        <v>183</v>
      </c>
      <c r="L1659" s="2"/>
      <c r="M1659" s="2" t="s">
        <v>60</v>
      </c>
      <c r="N1659" t="s">
        <v>187</v>
      </c>
      <c r="O1659" s="3" t="s">
        <v>189</v>
      </c>
      <c r="P1659" s="130">
        <v>-0.73809249221543072</v>
      </c>
      <c r="Q1659" s="130" t="s">
        <v>203</v>
      </c>
      <c r="R1659" s="7" t="s">
        <v>185</v>
      </c>
      <c r="S1659" s="2" t="s">
        <v>184</v>
      </c>
      <c r="T1659" s="2" t="s">
        <v>183</v>
      </c>
      <c r="U1659">
        <v>21</v>
      </c>
      <c r="V1659">
        <v>12</v>
      </c>
      <c r="W1659">
        <v>42</v>
      </c>
      <c r="X1659" t="s">
        <v>184</v>
      </c>
      <c r="Y1659" s="2" t="s">
        <v>184</v>
      </c>
      <c r="Z1659" s="2" t="s">
        <v>183</v>
      </c>
      <c r="AA1659" s="2" t="s">
        <v>184</v>
      </c>
      <c r="AB1659">
        <v>18</v>
      </c>
      <c r="AC1659">
        <v>13</v>
      </c>
      <c r="AD1659">
        <v>13</v>
      </c>
      <c r="AE1659" s="2" t="s">
        <v>184</v>
      </c>
      <c r="AF1659" s="2" t="s">
        <v>185</v>
      </c>
      <c r="AG1659" s="2" t="s">
        <v>184</v>
      </c>
      <c r="AH1659" t="s">
        <v>92</v>
      </c>
      <c r="AI1659" s="8" t="s">
        <v>183</v>
      </c>
      <c r="AJ1659" s="1" t="s">
        <v>184</v>
      </c>
    </row>
    <row r="1660" spans="1:36" x14ac:dyDescent="0.3">
      <c r="A1660" s="3" t="s">
        <v>7</v>
      </c>
      <c r="B1660">
        <v>153281</v>
      </c>
      <c r="C1660">
        <v>1659</v>
      </c>
      <c r="D1660" t="s">
        <v>182</v>
      </c>
      <c r="E1660" s="2" t="s">
        <v>183</v>
      </c>
      <c r="F1660" s="2" t="s">
        <v>184</v>
      </c>
      <c r="G1660" s="2" t="s">
        <v>184</v>
      </c>
      <c r="H1660" s="3" t="s">
        <v>183</v>
      </c>
      <c r="I1660" s="2" t="s">
        <v>13</v>
      </c>
      <c r="J1660" s="2" t="s">
        <v>15</v>
      </c>
      <c r="K1660" s="8" t="s">
        <v>183</v>
      </c>
      <c r="L1660" s="2"/>
      <c r="M1660" s="2" t="s">
        <v>60</v>
      </c>
      <c r="N1660" t="s">
        <v>187</v>
      </c>
      <c r="O1660" s="2" t="s">
        <v>188</v>
      </c>
      <c r="P1660" s="128">
        <v>0.72970507753116443</v>
      </c>
      <c r="Q1660" s="128" t="s">
        <v>203</v>
      </c>
      <c r="R1660" s="7" t="s">
        <v>183</v>
      </c>
      <c r="S1660" s="2" t="s">
        <v>183</v>
      </c>
      <c r="T1660" s="2" t="s">
        <v>183</v>
      </c>
      <c r="U1660">
        <v>21</v>
      </c>
      <c r="V1660">
        <v>24</v>
      </c>
      <c r="W1660">
        <v>29</v>
      </c>
      <c r="X1660" t="s">
        <v>184</v>
      </c>
      <c r="Y1660" s="2" t="s">
        <v>184</v>
      </c>
      <c r="Z1660" s="2" t="s">
        <v>184</v>
      </c>
      <c r="AA1660" s="2" t="s">
        <v>183</v>
      </c>
      <c r="AB1660">
        <v>9</v>
      </c>
      <c r="AC1660">
        <v>1</v>
      </c>
      <c r="AD1660">
        <v>0</v>
      </c>
      <c r="AE1660" s="2" t="s">
        <v>184</v>
      </c>
      <c r="AF1660" s="2" t="s">
        <v>185</v>
      </c>
      <c r="AG1660" s="2" t="s">
        <v>183</v>
      </c>
      <c r="AH1660" t="s">
        <v>92</v>
      </c>
      <c r="AI1660" s="8" t="s">
        <v>183</v>
      </c>
      <c r="AJ1660" s="1" t="s">
        <v>184</v>
      </c>
    </row>
    <row r="1661" spans="1:36" x14ac:dyDescent="0.3">
      <c r="A1661" s="3" t="s">
        <v>7</v>
      </c>
      <c r="B1661">
        <v>153283</v>
      </c>
      <c r="C1661">
        <v>1660</v>
      </c>
      <c r="D1661" t="s">
        <v>182</v>
      </c>
      <c r="E1661" s="2" t="s">
        <v>183</v>
      </c>
      <c r="F1661" s="2" t="s">
        <v>183</v>
      </c>
      <c r="G1661" s="2" t="s">
        <v>184</v>
      </c>
      <c r="H1661" s="3" t="s">
        <v>183</v>
      </c>
      <c r="I1661" s="2" t="s">
        <v>12</v>
      </c>
      <c r="J1661" s="2" t="s">
        <v>15</v>
      </c>
      <c r="K1661" s="8" t="s">
        <v>183</v>
      </c>
      <c r="L1661" s="2"/>
      <c r="M1661" s="2" t="s">
        <v>60</v>
      </c>
      <c r="N1661" t="s">
        <v>187</v>
      </c>
      <c r="O1661" s="2" t="s">
        <v>189</v>
      </c>
      <c r="P1661" s="128">
        <v>-1.7026451809060505</v>
      </c>
      <c r="Q1661" s="128" t="s">
        <v>203</v>
      </c>
      <c r="R1661" s="6" t="s">
        <v>185</v>
      </c>
      <c r="S1661" s="2" t="s">
        <v>184</v>
      </c>
      <c r="T1661" s="2" t="s">
        <v>184</v>
      </c>
      <c r="U1661">
        <v>23</v>
      </c>
      <c r="V1661">
        <v>27</v>
      </c>
      <c r="W1661">
        <v>31</v>
      </c>
      <c r="X1661" t="s">
        <v>184</v>
      </c>
      <c r="Y1661" s="2" t="s">
        <v>184</v>
      </c>
      <c r="Z1661" s="2" t="s">
        <v>184</v>
      </c>
      <c r="AA1661" s="2" t="s">
        <v>184</v>
      </c>
      <c r="AB1661">
        <v>19</v>
      </c>
      <c r="AC1661">
        <v>3</v>
      </c>
      <c r="AD1661">
        <v>0</v>
      </c>
      <c r="AE1661" s="2" t="s">
        <v>184</v>
      </c>
      <c r="AF1661" s="2" t="s">
        <v>185</v>
      </c>
      <c r="AG1661" s="2" t="s">
        <v>184</v>
      </c>
      <c r="AH1661" t="s">
        <v>190</v>
      </c>
      <c r="AI1661" s="8" t="s">
        <v>183</v>
      </c>
      <c r="AJ1661" s="1" t="s">
        <v>184</v>
      </c>
    </row>
    <row r="1662" spans="1:36" x14ac:dyDescent="0.3">
      <c r="A1662" s="3" t="s">
        <v>7</v>
      </c>
      <c r="B1662">
        <v>153285</v>
      </c>
      <c r="C1662">
        <v>1661</v>
      </c>
      <c r="D1662" t="s">
        <v>181</v>
      </c>
      <c r="E1662" s="2" t="s">
        <v>184</v>
      </c>
      <c r="F1662" s="2" t="s">
        <v>184</v>
      </c>
      <c r="G1662" s="2" t="s">
        <v>184</v>
      </c>
      <c r="H1662" s="2" t="s">
        <v>183</v>
      </c>
      <c r="I1662" s="2" t="s">
        <v>15</v>
      </c>
      <c r="J1662" s="2" t="s">
        <v>15</v>
      </c>
      <c r="K1662" s="8" t="s">
        <v>183</v>
      </c>
      <c r="L1662" s="2" t="s">
        <v>162</v>
      </c>
      <c r="M1662" s="2" t="s">
        <v>60</v>
      </c>
      <c r="N1662" t="s">
        <v>186</v>
      </c>
      <c r="O1662" s="2" t="s">
        <v>188</v>
      </c>
      <c r="P1662" s="128">
        <v>-3.2608695652173911</v>
      </c>
      <c r="Q1662" s="128" t="s">
        <v>203</v>
      </c>
      <c r="R1662" s="6" t="s">
        <v>185</v>
      </c>
      <c r="S1662" s="2" t="s">
        <v>184</v>
      </c>
      <c r="T1662" s="2" t="s">
        <v>184</v>
      </c>
      <c r="U1662">
        <v>3</v>
      </c>
      <c r="V1662">
        <v>57</v>
      </c>
      <c r="W1662">
        <v>0</v>
      </c>
      <c r="X1662" t="s">
        <v>184</v>
      </c>
      <c r="Y1662" s="2" t="s">
        <v>184</v>
      </c>
      <c r="Z1662" s="2" t="s">
        <v>183</v>
      </c>
      <c r="AA1662" s="2" t="s">
        <v>184</v>
      </c>
      <c r="AB1662">
        <v>4</v>
      </c>
      <c r="AC1662">
        <v>0</v>
      </c>
      <c r="AD1662">
        <v>0</v>
      </c>
      <c r="AE1662" s="2" t="s">
        <v>184</v>
      </c>
      <c r="AF1662" s="2" t="s">
        <v>184</v>
      </c>
      <c r="AG1662" s="2" t="s">
        <v>184</v>
      </c>
      <c r="AH1662" t="s">
        <v>190</v>
      </c>
      <c r="AI1662" s="8" t="s">
        <v>183</v>
      </c>
      <c r="AJ1662" s="1" t="s">
        <v>184</v>
      </c>
    </row>
    <row r="1663" spans="1:36" x14ac:dyDescent="0.3">
      <c r="A1663" s="3" t="s">
        <v>7</v>
      </c>
      <c r="B1663">
        <v>153295</v>
      </c>
      <c r="C1663">
        <v>1662</v>
      </c>
      <c r="D1663" t="s">
        <v>181</v>
      </c>
      <c r="E1663" s="2" t="s">
        <v>183</v>
      </c>
      <c r="F1663" s="2" t="s">
        <v>184</v>
      </c>
      <c r="G1663" s="2" t="s">
        <v>184</v>
      </c>
      <c r="H1663" s="3" t="s">
        <v>183</v>
      </c>
      <c r="I1663" s="2" t="s">
        <v>15</v>
      </c>
      <c r="J1663" s="2" t="s">
        <v>17</v>
      </c>
      <c r="K1663" s="8" t="s">
        <v>183</v>
      </c>
      <c r="L1663" s="2"/>
      <c r="M1663" s="2" t="s">
        <v>60</v>
      </c>
      <c r="N1663" t="s">
        <v>186</v>
      </c>
      <c r="O1663" s="3" t="s">
        <v>188</v>
      </c>
      <c r="P1663" s="130">
        <v>-1.2950971322849212</v>
      </c>
      <c r="Q1663" s="130" t="s">
        <v>203</v>
      </c>
      <c r="R1663" s="6" t="s">
        <v>185</v>
      </c>
      <c r="S1663" s="2" t="s">
        <v>184</v>
      </c>
      <c r="T1663" s="2" t="s">
        <v>184</v>
      </c>
      <c r="U1663">
        <v>26</v>
      </c>
      <c r="V1663">
        <v>27</v>
      </c>
      <c r="W1663">
        <v>13</v>
      </c>
      <c r="X1663" t="s">
        <v>184</v>
      </c>
      <c r="Y1663" s="2" t="s">
        <v>184</v>
      </c>
      <c r="Z1663" s="2" t="s">
        <v>184</v>
      </c>
      <c r="AA1663" s="2" t="s">
        <v>184</v>
      </c>
      <c r="AB1663">
        <v>4</v>
      </c>
      <c r="AC1663">
        <v>0</v>
      </c>
      <c r="AD1663">
        <v>0</v>
      </c>
      <c r="AE1663" s="2" t="s">
        <v>184</v>
      </c>
      <c r="AF1663" s="2" t="s">
        <v>184</v>
      </c>
      <c r="AG1663" s="2" t="s">
        <v>184</v>
      </c>
      <c r="AH1663" t="s">
        <v>190</v>
      </c>
      <c r="AI1663" s="8" t="s">
        <v>183</v>
      </c>
      <c r="AJ1663" s="1" t="s">
        <v>184</v>
      </c>
    </row>
    <row r="1664" spans="1:36" x14ac:dyDescent="0.3">
      <c r="A1664" s="3" t="s">
        <v>7</v>
      </c>
      <c r="B1664">
        <v>153309</v>
      </c>
      <c r="C1664">
        <v>1663</v>
      </c>
      <c r="D1664" t="s">
        <v>181</v>
      </c>
      <c r="E1664" s="2" t="s">
        <v>184</v>
      </c>
      <c r="F1664" s="2" t="s">
        <v>184</v>
      </c>
      <c r="G1664" s="2" t="s">
        <v>183</v>
      </c>
      <c r="H1664" s="3" t="s">
        <v>183</v>
      </c>
      <c r="I1664" s="2" t="s">
        <v>16</v>
      </c>
      <c r="J1664" s="2" t="s">
        <v>14</v>
      </c>
      <c r="K1664" s="8" t="s">
        <v>183</v>
      </c>
      <c r="L1664" s="2"/>
      <c r="M1664" s="2" t="s">
        <v>60</v>
      </c>
      <c r="N1664" t="s">
        <v>186</v>
      </c>
      <c r="O1664" s="2" t="s">
        <v>188</v>
      </c>
      <c r="P1664" s="128">
        <v>-1.4997727617027723</v>
      </c>
      <c r="Q1664" s="128" t="s">
        <v>203</v>
      </c>
      <c r="R1664" s="6" t="s">
        <v>184</v>
      </c>
      <c r="S1664" s="2" t="s">
        <v>184</v>
      </c>
      <c r="T1664" s="2" t="s">
        <v>184</v>
      </c>
      <c r="U1664">
        <v>21</v>
      </c>
      <c r="V1664">
        <v>23</v>
      </c>
      <c r="W1664">
        <v>0</v>
      </c>
      <c r="X1664" t="s">
        <v>184</v>
      </c>
      <c r="Y1664" s="2" t="s">
        <v>184</v>
      </c>
      <c r="Z1664" s="2" t="s">
        <v>184</v>
      </c>
      <c r="AA1664" s="2" t="s">
        <v>184</v>
      </c>
      <c r="AB1664">
        <v>7</v>
      </c>
      <c r="AC1664">
        <v>0</v>
      </c>
      <c r="AD1664">
        <v>0</v>
      </c>
      <c r="AE1664" s="2" t="s">
        <v>184</v>
      </c>
      <c r="AF1664" s="2" t="s">
        <v>185</v>
      </c>
      <c r="AG1664" s="2" t="s">
        <v>185</v>
      </c>
      <c r="AH1664" t="s">
        <v>92</v>
      </c>
      <c r="AI1664" s="8" t="s">
        <v>184</v>
      </c>
      <c r="AJ1664" s="1" t="s">
        <v>184</v>
      </c>
    </row>
    <row r="1665" spans="1:36" x14ac:dyDescent="0.3">
      <c r="A1665" s="2" t="s">
        <v>8</v>
      </c>
      <c r="B1665">
        <v>153331</v>
      </c>
      <c r="C1665">
        <v>1664</v>
      </c>
      <c r="D1665" t="s">
        <v>182</v>
      </c>
      <c r="E1665" s="2" t="s">
        <v>184</v>
      </c>
      <c r="F1665" s="2" t="s">
        <v>184</v>
      </c>
      <c r="G1665" s="2" t="s">
        <v>184</v>
      </c>
      <c r="H1665" s="2" t="s">
        <v>183</v>
      </c>
      <c r="I1665" s="2" t="s">
        <v>17</v>
      </c>
      <c r="J1665" s="2" t="s">
        <v>12</v>
      </c>
      <c r="K1665" s="8" t="s">
        <v>184</v>
      </c>
      <c r="L1665" s="2" t="s">
        <v>60</v>
      </c>
      <c r="M1665" s="2"/>
      <c r="N1665" t="s">
        <v>186</v>
      </c>
      <c r="O1665" s="2" t="s">
        <v>189</v>
      </c>
      <c r="P1665" s="128">
        <v>-1.2709998112376517</v>
      </c>
      <c r="Q1665" s="128" t="s">
        <v>203</v>
      </c>
      <c r="R1665" s="6" t="s">
        <v>185</v>
      </c>
      <c r="S1665" s="2" t="s">
        <v>184</v>
      </c>
      <c r="T1665" s="2" t="s">
        <v>184</v>
      </c>
      <c r="U1665">
        <v>29</v>
      </c>
      <c r="V1665">
        <v>24</v>
      </c>
      <c r="W1665">
        <v>35</v>
      </c>
      <c r="X1665" t="s">
        <v>184</v>
      </c>
      <c r="Y1665" s="2" t="s">
        <v>184</v>
      </c>
      <c r="Z1665" s="2" t="s">
        <v>184</v>
      </c>
      <c r="AA1665" s="2" t="s">
        <v>184</v>
      </c>
      <c r="AB1665">
        <v>3</v>
      </c>
      <c r="AC1665">
        <v>0</v>
      </c>
      <c r="AD1665">
        <v>0</v>
      </c>
      <c r="AE1665" s="2" t="s">
        <v>184</v>
      </c>
      <c r="AF1665" s="2" t="s">
        <v>184</v>
      </c>
      <c r="AG1665" s="2" t="s">
        <v>183</v>
      </c>
      <c r="AH1665" t="s">
        <v>92</v>
      </c>
      <c r="AI1665" s="8" t="s">
        <v>183</v>
      </c>
      <c r="AJ1665" s="1" t="s">
        <v>184</v>
      </c>
    </row>
    <row r="1666" spans="1:36" x14ac:dyDescent="0.3">
      <c r="A1666" s="3" t="s">
        <v>7</v>
      </c>
      <c r="B1666">
        <v>153546</v>
      </c>
      <c r="C1666">
        <v>1665</v>
      </c>
      <c r="D1666" t="s">
        <v>182</v>
      </c>
      <c r="E1666" s="2" t="s">
        <v>183</v>
      </c>
      <c r="F1666" s="2" t="s">
        <v>184</v>
      </c>
      <c r="G1666" s="2" t="s">
        <v>184</v>
      </c>
      <c r="H1666" s="3" t="s">
        <v>183</v>
      </c>
      <c r="I1666" s="2" t="s">
        <v>16</v>
      </c>
      <c r="J1666" s="2" t="s">
        <v>16</v>
      </c>
      <c r="K1666" s="8" t="s">
        <v>183</v>
      </c>
      <c r="L1666" s="2" t="s">
        <v>60</v>
      </c>
      <c r="M1666" s="2"/>
      <c r="N1666" t="s">
        <v>186</v>
      </c>
      <c r="O1666" s="3" t="s">
        <v>188</v>
      </c>
      <c r="P1666" s="130">
        <v>0.18645647936265783</v>
      </c>
      <c r="Q1666" s="130" t="s">
        <v>203</v>
      </c>
      <c r="R1666" s="7" t="s">
        <v>184</v>
      </c>
      <c r="S1666" s="2" t="s">
        <v>184</v>
      </c>
      <c r="T1666" s="2" t="s">
        <v>184</v>
      </c>
      <c r="U1666">
        <v>0</v>
      </c>
      <c r="V1666">
        <v>0</v>
      </c>
      <c r="W1666">
        <v>17</v>
      </c>
      <c r="X1666" t="s">
        <v>184</v>
      </c>
      <c r="Y1666" s="2" t="s">
        <v>184</v>
      </c>
      <c r="Z1666" s="2" t="s">
        <v>183</v>
      </c>
      <c r="AA1666" s="2" t="s">
        <v>184</v>
      </c>
      <c r="AB1666">
        <v>4</v>
      </c>
      <c r="AC1666">
        <v>3</v>
      </c>
      <c r="AD1666">
        <v>0</v>
      </c>
      <c r="AE1666" s="2" t="s">
        <v>184</v>
      </c>
      <c r="AF1666" s="2" t="s">
        <v>184</v>
      </c>
      <c r="AG1666" s="2" t="s">
        <v>183</v>
      </c>
      <c r="AH1666" t="s">
        <v>92</v>
      </c>
      <c r="AI1666" t="s">
        <v>183</v>
      </c>
      <c r="AJ1666" s="1" t="s">
        <v>184</v>
      </c>
    </row>
    <row r="1667" spans="1:36" x14ac:dyDescent="0.3">
      <c r="A1667" s="3" t="s">
        <v>7</v>
      </c>
      <c r="B1667">
        <v>153569</v>
      </c>
      <c r="C1667">
        <v>1666</v>
      </c>
      <c r="D1667" t="s">
        <v>181</v>
      </c>
      <c r="E1667" s="2" t="s">
        <v>184</v>
      </c>
      <c r="F1667" s="2" t="s">
        <v>184</v>
      </c>
      <c r="G1667" s="2" t="s">
        <v>184</v>
      </c>
      <c r="H1667" s="3" t="s">
        <v>183</v>
      </c>
      <c r="I1667" s="2" t="s">
        <v>15</v>
      </c>
      <c r="J1667" s="2" t="s">
        <v>16</v>
      </c>
      <c r="K1667" s="8" t="s">
        <v>183</v>
      </c>
      <c r="L1667" s="2"/>
      <c r="M1667" s="2" t="s">
        <v>60</v>
      </c>
      <c r="N1667" t="s">
        <v>186</v>
      </c>
      <c r="O1667" s="2" t="s">
        <v>188</v>
      </c>
      <c r="P1667" s="128">
        <v>-1.4075695964967154</v>
      </c>
      <c r="Q1667" s="128" t="s">
        <v>203</v>
      </c>
      <c r="R1667" s="6" t="s">
        <v>183</v>
      </c>
      <c r="S1667" s="2" t="s">
        <v>183</v>
      </c>
      <c r="T1667" s="2" t="s">
        <v>184</v>
      </c>
      <c r="U1667">
        <v>45</v>
      </c>
      <c r="V1667">
        <v>32</v>
      </c>
      <c r="W1667">
        <v>10</v>
      </c>
      <c r="X1667" t="s">
        <v>184</v>
      </c>
      <c r="Y1667" s="2" t="s">
        <v>183</v>
      </c>
      <c r="Z1667" s="2" t="s">
        <v>184</v>
      </c>
      <c r="AA1667" s="2" t="s">
        <v>184</v>
      </c>
      <c r="AB1667">
        <v>4</v>
      </c>
      <c r="AC1667">
        <v>3</v>
      </c>
      <c r="AD1667">
        <v>0</v>
      </c>
      <c r="AE1667" s="2" t="s">
        <v>183</v>
      </c>
      <c r="AF1667" s="2" t="s">
        <v>185</v>
      </c>
      <c r="AG1667" s="2" t="s">
        <v>185</v>
      </c>
      <c r="AH1667" t="s">
        <v>92</v>
      </c>
      <c r="AI1667" s="8" t="s">
        <v>184</v>
      </c>
      <c r="AJ1667" s="1" t="s">
        <v>184</v>
      </c>
    </row>
    <row r="1668" spans="1:36" x14ac:dyDescent="0.3">
      <c r="A1668" s="3" t="s">
        <v>7</v>
      </c>
      <c r="B1668">
        <v>153581</v>
      </c>
      <c r="C1668">
        <v>1667</v>
      </c>
      <c r="D1668" t="s">
        <v>182</v>
      </c>
      <c r="E1668" s="2" t="s">
        <v>184</v>
      </c>
      <c r="F1668" s="2" t="s">
        <v>184</v>
      </c>
      <c r="G1668" s="2" t="s">
        <v>184</v>
      </c>
      <c r="H1668" s="3" t="s">
        <v>183</v>
      </c>
      <c r="I1668" s="2" t="s">
        <v>15</v>
      </c>
      <c r="J1668" s="2" t="s">
        <v>13</v>
      </c>
      <c r="K1668" s="8" t="s">
        <v>183</v>
      </c>
      <c r="L1668" s="2" t="s">
        <v>162</v>
      </c>
      <c r="M1668" s="2" t="s">
        <v>60</v>
      </c>
      <c r="N1668" t="s">
        <v>186</v>
      </c>
      <c r="O1668" s="2" t="s">
        <v>188</v>
      </c>
      <c r="P1668" s="128">
        <v>-3.6153119092627599</v>
      </c>
      <c r="Q1668" s="128" t="s">
        <v>203</v>
      </c>
      <c r="R1668" s="6" t="s">
        <v>185</v>
      </c>
      <c r="S1668" s="2" t="s">
        <v>184</v>
      </c>
      <c r="T1668" s="2" t="s">
        <v>184</v>
      </c>
      <c r="U1668">
        <v>23</v>
      </c>
      <c r="V1668">
        <v>6</v>
      </c>
      <c r="W1668">
        <v>0</v>
      </c>
      <c r="X1668" t="s">
        <v>184</v>
      </c>
      <c r="Y1668" s="2" t="s">
        <v>184</v>
      </c>
      <c r="Z1668" s="2" t="s">
        <v>183</v>
      </c>
      <c r="AA1668" s="2" t="s">
        <v>184</v>
      </c>
      <c r="AB1668">
        <v>2</v>
      </c>
      <c r="AC1668">
        <v>0</v>
      </c>
      <c r="AD1668">
        <v>0</v>
      </c>
      <c r="AE1668" s="2" t="s">
        <v>183</v>
      </c>
      <c r="AF1668" s="2" t="s">
        <v>184</v>
      </c>
      <c r="AG1668" s="2" t="s">
        <v>184</v>
      </c>
      <c r="AH1668" t="s">
        <v>92</v>
      </c>
      <c r="AI1668" s="8" t="s">
        <v>183</v>
      </c>
      <c r="AJ1668" s="1" t="s">
        <v>184</v>
      </c>
    </row>
    <row r="1669" spans="1:36" x14ac:dyDescent="0.3">
      <c r="A1669" s="3" t="s">
        <v>7</v>
      </c>
      <c r="B1669">
        <v>153590</v>
      </c>
      <c r="C1669">
        <v>1668</v>
      </c>
      <c r="D1669" t="s">
        <v>182</v>
      </c>
      <c r="E1669" s="2" t="s">
        <v>184</v>
      </c>
      <c r="F1669" s="2" t="s">
        <v>184</v>
      </c>
      <c r="G1669" s="2" t="s">
        <v>184</v>
      </c>
      <c r="H1669" s="2" t="s">
        <v>183</v>
      </c>
      <c r="I1669" s="2" t="s">
        <v>13</v>
      </c>
      <c r="J1669" s="2" t="s">
        <v>13</v>
      </c>
      <c r="K1669" s="8" t="s">
        <v>183</v>
      </c>
      <c r="L1669" s="2" t="s">
        <v>162</v>
      </c>
      <c r="M1669" s="2" t="s">
        <v>61</v>
      </c>
      <c r="N1669" t="s">
        <v>187</v>
      </c>
      <c r="O1669" s="2" t="s">
        <v>188</v>
      </c>
      <c r="P1669" s="128">
        <v>-4.1935887281670761</v>
      </c>
      <c r="Q1669" s="128" t="s">
        <v>203</v>
      </c>
      <c r="R1669" s="7" t="s">
        <v>183</v>
      </c>
      <c r="S1669" s="2" t="s">
        <v>183</v>
      </c>
      <c r="T1669" s="2" t="s">
        <v>184</v>
      </c>
      <c r="U1669">
        <v>0</v>
      </c>
      <c r="V1669">
        <v>0</v>
      </c>
      <c r="W1669">
        <v>4</v>
      </c>
      <c r="X1669" t="s">
        <v>183</v>
      </c>
      <c r="Y1669" s="2" t="s">
        <v>183</v>
      </c>
      <c r="Z1669" s="2" t="s">
        <v>184</v>
      </c>
      <c r="AA1669" s="2" t="s">
        <v>184</v>
      </c>
      <c r="AB1669">
        <v>8</v>
      </c>
      <c r="AC1669">
        <v>2</v>
      </c>
      <c r="AD1669">
        <v>1</v>
      </c>
      <c r="AE1669" s="2" t="s">
        <v>183</v>
      </c>
      <c r="AF1669" s="2" t="s">
        <v>185</v>
      </c>
      <c r="AG1669" s="2" t="s">
        <v>185</v>
      </c>
      <c r="AH1669" t="s">
        <v>92</v>
      </c>
      <c r="AI1669" t="s">
        <v>184</v>
      </c>
      <c r="AJ1669" s="1" t="s">
        <v>184</v>
      </c>
    </row>
    <row r="1670" spans="1:36" x14ac:dyDescent="0.3">
      <c r="A1670" s="3" t="s">
        <v>7</v>
      </c>
      <c r="B1670">
        <v>153595</v>
      </c>
      <c r="C1670">
        <v>1669</v>
      </c>
      <c r="D1670" t="s">
        <v>182</v>
      </c>
      <c r="E1670" s="2" t="s">
        <v>184</v>
      </c>
      <c r="F1670" s="2" t="s">
        <v>184</v>
      </c>
      <c r="G1670" s="2" t="s">
        <v>184</v>
      </c>
      <c r="H1670" s="3" t="s">
        <v>183</v>
      </c>
      <c r="I1670" s="2" t="s">
        <v>13</v>
      </c>
      <c r="J1670" s="2" t="s">
        <v>14</v>
      </c>
      <c r="K1670" s="8" t="s">
        <v>183</v>
      </c>
      <c r="L1670" s="2"/>
      <c r="M1670" s="2" t="s">
        <v>60</v>
      </c>
      <c r="N1670" t="s">
        <v>186</v>
      </c>
      <c r="O1670" s="2" t="s">
        <v>188</v>
      </c>
      <c r="P1670" s="128">
        <v>-1.8559597752144334</v>
      </c>
      <c r="Q1670" s="128" t="s">
        <v>203</v>
      </c>
      <c r="R1670" s="6" t="s">
        <v>183</v>
      </c>
      <c r="S1670" s="2" t="s">
        <v>184</v>
      </c>
      <c r="T1670" s="2" t="s">
        <v>184</v>
      </c>
      <c r="U1670">
        <v>18</v>
      </c>
      <c r="V1670">
        <v>6</v>
      </c>
      <c r="W1670">
        <v>2</v>
      </c>
      <c r="X1670" t="s">
        <v>184</v>
      </c>
      <c r="Y1670" s="2" t="s">
        <v>184</v>
      </c>
      <c r="Z1670" s="2" t="s">
        <v>184</v>
      </c>
      <c r="AA1670" s="2" t="s">
        <v>184</v>
      </c>
      <c r="AB1670">
        <v>5</v>
      </c>
      <c r="AC1670">
        <v>0</v>
      </c>
      <c r="AD1670">
        <v>0</v>
      </c>
      <c r="AE1670" s="2" t="s">
        <v>184</v>
      </c>
      <c r="AF1670" s="2" t="s">
        <v>185</v>
      </c>
      <c r="AG1670" s="2" t="s">
        <v>183</v>
      </c>
      <c r="AH1670" t="s">
        <v>92</v>
      </c>
      <c r="AI1670" s="8" t="s">
        <v>183</v>
      </c>
      <c r="AJ1670" s="1" t="s">
        <v>184</v>
      </c>
    </row>
    <row r="1671" spans="1:36" x14ac:dyDescent="0.3">
      <c r="A1671" s="3" t="s">
        <v>7</v>
      </c>
      <c r="B1671">
        <v>153676</v>
      </c>
      <c r="C1671">
        <v>1670</v>
      </c>
      <c r="D1671" t="s">
        <v>181</v>
      </c>
      <c r="E1671" s="2" t="s">
        <v>184</v>
      </c>
      <c r="F1671" s="2" t="s">
        <v>184</v>
      </c>
      <c r="G1671" s="2" t="s">
        <v>184</v>
      </c>
      <c r="H1671" s="3" t="s">
        <v>183</v>
      </c>
      <c r="I1671" s="2" t="s">
        <v>16</v>
      </c>
      <c r="J1671" s="2" t="s">
        <v>15</v>
      </c>
      <c r="K1671" s="8" t="s">
        <v>183</v>
      </c>
      <c r="L1671" s="2"/>
      <c r="M1671" s="2" t="s">
        <v>60</v>
      </c>
      <c r="N1671" t="s">
        <v>186</v>
      </c>
      <c r="O1671" s="2" t="s">
        <v>188</v>
      </c>
      <c r="P1671" s="128">
        <v>0.12820996266827558</v>
      </c>
      <c r="Q1671" s="128" t="s">
        <v>203</v>
      </c>
      <c r="R1671" s="7" t="s">
        <v>183</v>
      </c>
      <c r="S1671" s="2" t="s">
        <v>184</v>
      </c>
      <c r="T1671" s="2" t="s">
        <v>184</v>
      </c>
      <c r="U1671">
        <v>61</v>
      </c>
      <c r="V1671">
        <v>83</v>
      </c>
      <c r="W1671">
        <v>4</v>
      </c>
      <c r="X1671" t="s">
        <v>184</v>
      </c>
      <c r="Y1671" s="2" t="s">
        <v>184</v>
      </c>
      <c r="Z1671" s="2" t="s">
        <v>184</v>
      </c>
      <c r="AA1671" s="2" t="s">
        <v>184</v>
      </c>
      <c r="AB1671">
        <v>6</v>
      </c>
      <c r="AC1671">
        <v>1</v>
      </c>
      <c r="AD1671">
        <v>0</v>
      </c>
      <c r="AE1671" s="2" t="s">
        <v>184</v>
      </c>
      <c r="AF1671" s="2" t="s">
        <v>184</v>
      </c>
      <c r="AG1671" s="2" t="s">
        <v>183</v>
      </c>
      <c r="AH1671" t="s">
        <v>92</v>
      </c>
      <c r="AI1671" s="8" t="s">
        <v>183</v>
      </c>
      <c r="AJ1671" s="1" t="s">
        <v>184</v>
      </c>
    </row>
    <row r="1672" spans="1:36" hidden="1" x14ac:dyDescent="0.3">
      <c r="A1672" s="3" t="s">
        <v>7</v>
      </c>
      <c r="B1672">
        <v>153813</v>
      </c>
      <c r="C1672">
        <v>1671</v>
      </c>
      <c r="D1672" t="s">
        <v>181</v>
      </c>
      <c r="E1672" s="2" t="s">
        <v>183</v>
      </c>
      <c r="F1672" s="2" t="s">
        <v>184</v>
      </c>
      <c r="G1672" s="2" t="s">
        <v>184</v>
      </c>
      <c r="H1672" s="3" t="s">
        <v>183</v>
      </c>
      <c r="I1672" s="2" t="s">
        <v>17</v>
      </c>
      <c r="J1672" s="2" t="s">
        <v>14</v>
      </c>
      <c r="K1672" s="8" t="s">
        <v>184</v>
      </c>
      <c r="L1672" s="2"/>
      <c r="M1672" s="2" t="s">
        <v>60</v>
      </c>
      <c r="N1672" t="s">
        <v>186</v>
      </c>
      <c r="O1672" s="2" t="s">
        <v>188</v>
      </c>
      <c r="P1672" s="128">
        <v>-1.0168948674833853</v>
      </c>
      <c r="Q1672" s="128" t="s">
        <v>201</v>
      </c>
      <c r="R1672" s="6" t="s">
        <v>183</v>
      </c>
      <c r="S1672" s="2" t="s">
        <v>184</v>
      </c>
      <c r="T1672" s="2" t="s">
        <v>184</v>
      </c>
      <c r="U1672">
        <v>29</v>
      </c>
      <c r="V1672">
        <v>30</v>
      </c>
      <c r="W1672">
        <v>0</v>
      </c>
      <c r="X1672" t="s">
        <v>184</v>
      </c>
      <c r="Y1672" s="2" t="s">
        <v>184</v>
      </c>
      <c r="Z1672" s="2" t="s">
        <v>184</v>
      </c>
      <c r="AA1672" s="2" t="s">
        <v>184</v>
      </c>
      <c r="AB1672">
        <v>4</v>
      </c>
      <c r="AC1672">
        <v>0</v>
      </c>
      <c r="AD1672">
        <v>0</v>
      </c>
      <c r="AE1672" s="2" t="s">
        <v>184</v>
      </c>
      <c r="AF1672" s="2" t="s">
        <v>183</v>
      </c>
      <c r="AG1672" s="2" t="s">
        <v>184</v>
      </c>
      <c r="AH1672" t="s">
        <v>190</v>
      </c>
      <c r="AI1672" s="8" t="s">
        <v>183</v>
      </c>
      <c r="AJ1672" s="1" t="s">
        <v>184</v>
      </c>
    </row>
    <row r="1673" spans="1:36" x14ac:dyDescent="0.3">
      <c r="A1673" s="3" t="s">
        <v>7</v>
      </c>
      <c r="B1673">
        <v>153961</v>
      </c>
      <c r="C1673">
        <v>1672</v>
      </c>
      <c r="D1673" t="s">
        <v>181</v>
      </c>
      <c r="E1673" s="2" t="s">
        <v>184</v>
      </c>
      <c r="F1673" s="2" t="s">
        <v>184</v>
      </c>
      <c r="G1673" s="2" t="s">
        <v>184</v>
      </c>
      <c r="H1673" s="3" t="s">
        <v>183</v>
      </c>
      <c r="I1673" s="2" t="s">
        <v>14</v>
      </c>
      <c r="J1673" s="2" t="s">
        <v>16</v>
      </c>
      <c r="K1673" s="8" t="s">
        <v>184</v>
      </c>
      <c r="L1673" s="2"/>
      <c r="M1673" s="2" t="s">
        <v>60</v>
      </c>
      <c r="N1673" t="s">
        <v>186</v>
      </c>
      <c r="O1673" s="3" t="s">
        <v>188</v>
      </c>
      <c r="P1673" s="130">
        <v>-0.66548358473824309</v>
      </c>
      <c r="Q1673" s="130" t="s">
        <v>203</v>
      </c>
      <c r="R1673" s="6" t="s">
        <v>185</v>
      </c>
      <c r="S1673" s="2" t="s">
        <v>184</v>
      </c>
      <c r="T1673" s="2" t="s">
        <v>184</v>
      </c>
      <c r="U1673">
        <v>5</v>
      </c>
      <c r="V1673">
        <v>18</v>
      </c>
      <c r="W1673">
        <v>0</v>
      </c>
      <c r="X1673" t="s">
        <v>184</v>
      </c>
      <c r="Y1673" s="2" t="s">
        <v>184</v>
      </c>
      <c r="Z1673" s="2" t="s">
        <v>184</v>
      </c>
      <c r="AA1673" s="2" t="s">
        <v>184</v>
      </c>
      <c r="AB1673">
        <v>0</v>
      </c>
      <c r="AC1673">
        <v>0</v>
      </c>
      <c r="AD1673">
        <v>0</v>
      </c>
      <c r="AE1673" s="2" t="s">
        <v>184</v>
      </c>
      <c r="AF1673" s="2" t="s">
        <v>184</v>
      </c>
      <c r="AG1673" s="2" t="s">
        <v>184</v>
      </c>
      <c r="AH1673" t="s">
        <v>190</v>
      </c>
      <c r="AI1673" s="8" t="s">
        <v>183</v>
      </c>
      <c r="AJ1673" s="1" t="s">
        <v>184</v>
      </c>
    </row>
    <row r="1674" spans="1:36" x14ac:dyDescent="0.3">
      <c r="A1674" s="3" t="s">
        <v>7</v>
      </c>
      <c r="B1674">
        <v>154089</v>
      </c>
      <c r="C1674">
        <v>1673</v>
      </c>
      <c r="D1674" t="s">
        <v>182</v>
      </c>
      <c r="E1674" s="2" t="s">
        <v>184</v>
      </c>
      <c r="F1674" s="2" t="s">
        <v>184</v>
      </c>
      <c r="G1674" s="2" t="s">
        <v>184</v>
      </c>
      <c r="H1674" s="3" t="s">
        <v>183</v>
      </c>
      <c r="I1674" s="2" t="s">
        <v>15</v>
      </c>
      <c r="J1674" s="2" t="s">
        <v>17</v>
      </c>
      <c r="K1674" s="8" t="s">
        <v>183</v>
      </c>
      <c r="L1674" s="2" t="s">
        <v>60</v>
      </c>
      <c r="M1674" s="2"/>
      <c r="N1674" t="s">
        <v>186</v>
      </c>
      <c r="O1674" s="2" t="s">
        <v>188</v>
      </c>
      <c r="P1674" s="128">
        <v>-0.94321338587764059</v>
      </c>
      <c r="Q1674" s="128" t="s">
        <v>203</v>
      </c>
      <c r="R1674" s="6" t="s">
        <v>183</v>
      </c>
      <c r="S1674" s="2" t="s">
        <v>184</v>
      </c>
      <c r="T1674" s="2" t="s">
        <v>184</v>
      </c>
      <c r="U1674">
        <v>0</v>
      </c>
      <c r="V1674">
        <v>0</v>
      </c>
      <c r="W1674">
        <v>4</v>
      </c>
      <c r="X1674" t="s">
        <v>184</v>
      </c>
      <c r="Y1674" s="2" t="s">
        <v>184</v>
      </c>
      <c r="Z1674" s="2" t="s">
        <v>184</v>
      </c>
      <c r="AA1674" s="2" t="s">
        <v>184</v>
      </c>
      <c r="AB1674">
        <v>1</v>
      </c>
      <c r="AC1674">
        <v>1</v>
      </c>
      <c r="AD1674">
        <v>0</v>
      </c>
      <c r="AE1674" s="2" t="s">
        <v>184</v>
      </c>
      <c r="AF1674" s="2" t="s">
        <v>185</v>
      </c>
      <c r="AG1674" s="2" t="s">
        <v>185</v>
      </c>
      <c r="AH1674" t="s">
        <v>92</v>
      </c>
      <c r="AI1674" t="s">
        <v>184</v>
      </c>
      <c r="AJ1674" s="1" t="s">
        <v>184</v>
      </c>
    </row>
    <row r="1675" spans="1:36" hidden="1" x14ac:dyDescent="0.3">
      <c r="A1675" s="3" t="s">
        <v>7</v>
      </c>
      <c r="B1675">
        <v>154095</v>
      </c>
      <c r="C1675">
        <v>1674</v>
      </c>
      <c r="D1675" t="s">
        <v>182</v>
      </c>
      <c r="E1675" s="2" t="s">
        <v>184</v>
      </c>
      <c r="F1675" s="2" t="s">
        <v>184</v>
      </c>
      <c r="G1675" s="2" t="s">
        <v>184</v>
      </c>
      <c r="H1675" s="3" t="s">
        <v>184</v>
      </c>
      <c r="I1675" s="2" t="s">
        <v>12</v>
      </c>
      <c r="J1675" s="2" t="s">
        <v>12</v>
      </c>
      <c r="K1675" s="8" t="s">
        <v>183</v>
      </c>
      <c r="L1675" s="2" t="s">
        <v>60</v>
      </c>
      <c r="M1675" s="2"/>
      <c r="N1675" t="s">
        <v>186</v>
      </c>
      <c r="O1675" s="3" t="s">
        <v>189</v>
      </c>
      <c r="P1675" s="130">
        <v>-0.56527752721149793</v>
      </c>
      <c r="Q1675" s="130" t="s">
        <v>201</v>
      </c>
      <c r="R1675" s="6" t="s">
        <v>185</v>
      </c>
      <c r="S1675" s="2" t="s">
        <v>184</v>
      </c>
      <c r="T1675" s="2" t="s">
        <v>184</v>
      </c>
      <c r="U1675">
        <v>3</v>
      </c>
      <c r="V1675">
        <v>0</v>
      </c>
      <c r="W1675">
        <v>5</v>
      </c>
      <c r="X1675" t="s">
        <v>183</v>
      </c>
      <c r="Y1675" s="2" t="s">
        <v>184</v>
      </c>
      <c r="Z1675" s="2" t="s">
        <v>183</v>
      </c>
      <c r="AA1675" s="2" t="s">
        <v>184</v>
      </c>
      <c r="AB1675">
        <v>1</v>
      </c>
      <c r="AC1675">
        <v>1</v>
      </c>
      <c r="AD1675">
        <v>0</v>
      </c>
      <c r="AE1675" s="2" t="s">
        <v>184</v>
      </c>
      <c r="AF1675" s="2" t="s">
        <v>184</v>
      </c>
      <c r="AG1675" s="2" t="s">
        <v>184</v>
      </c>
      <c r="AH1675" t="s">
        <v>90</v>
      </c>
      <c r="AI1675" t="s">
        <v>183</v>
      </c>
      <c r="AJ1675" s="1" t="s">
        <v>184</v>
      </c>
    </row>
    <row r="1676" spans="1:36" hidden="1" x14ac:dyDescent="0.3">
      <c r="A1676" s="3" t="s">
        <v>7</v>
      </c>
      <c r="B1676">
        <v>154127</v>
      </c>
      <c r="C1676">
        <v>1675</v>
      </c>
      <c r="D1676" t="s">
        <v>181</v>
      </c>
      <c r="E1676" s="2" t="s">
        <v>184</v>
      </c>
      <c r="F1676" s="2" t="s">
        <v>184</v>
      </c>
      <c r="G1676" s="2" t="s">
        <v>184</v>
      </c>
      <c r="H1676" s="3" t="s">
        <v>183</v>
      </c>
      <c r="I1676" s="2" t="s">
        <v>16</v>
      </c>
      <c r="J1676" s="2" t="s">
        <v>14</v>
      </c>
      <c r="K1676" s="8" t="s">
        <v>183</v>
      </c>
      <c r="L1676" s="2" t="s">
        <v>60</v>
      </c>
      <c r="M1676" s="2"/>
      <c r="N1676" t="s">
        <v>187</v>
      </c>
      <c r="O1676" s="3" t="s">
        <v>189</v>
      </c>
      <c r="P1676" s="130">
        <v>-1.4822134387351777</v>
      </c>
      <c r="Q1676" s="130" t="s">
        <v>201</v>
      </c>
      <c r="R1676" s="7" t="s">
        <v>185</v>
      </c>
      <c r="S1676" s="2" t="s">
        <v>184</v>
      </c>
      <c r="T1676" s="2" t="s">
        <v>184</v>
      </c>
      <c r="U1676">
        <v>0</v>
      </c>
      <c r="V1676">
        <v>0</v>
      </c>
      <c r="W1676">
        <v>1</v>
      </c>
      <c r="X1676" t="s">
        <v>183</v>
      </c>
      <c r="Y1676" s="2" t="s">
        <v>184</v>
      </c>
      <c r="Z1676" s="2" t="s">
        <v>183</v>
      </c>
      <c r="AA1676" s="2" t="s">
        <v>184</v>
      </c>
      <c r="AB1676">
        <v>0</v>
      </c>
      <c r="AC1676">
        <v>0</v>
      </c>
      <c r="AD1676">
        <v>0</v>
      </c>
      <c r="AE1676" s="2" t="s">
        <v>184</v>
      </c>
      <c r="AF1676" s="2" t="s">
        <v>184</v>
      </c>
      <c r="AG1676" s="2" t="s">
        <v>183</v>
      </c>
      <c r="AH1676" t="s">
        <v>91</v>
      </c>
      <c r="AI1676" t="s">
        <v>183</v>
      </c>
      <c r="AJ1676" s="1" t="s">
        <v>184</v>
      </c>
    </row>
    <row r="1677" spans="1:36" x14ac:dyDescent="0.3">
      <c r="A1677" s="3" t="s">
        <v>7</v>
      </c>
      <c r="B1677">
        <v>154159</v>
      </c>
      <c r="C1677">
        <v>1676</v>
      </c>
      <c r="D1677" t="s">
        <v>181</v>
      </c>
      <c r="E1677" s="2" t="s">
        <v>184</v>
      </c>
      <c r="F1677" s="2" t="s">
        <v>184</v>
      </c>
      <c r="G1677" s="2" t="s">
        <v>184</v>
      </c>
      <c r="H1677" s="3" t="s">
        <v>183</v>
      </c>
      <c r="I1677" s="2" t="s">
        <v>13</v>
      </c>
      <c r="J1677" s="2" t="s">
        <v>16</v>
      </c>
      <c r="K1677" s="8" t="s">
        <v>183</v>
      </c>
      <c r="L1677" s="2"/>
      <c r="M1677" s="2" t="s">
        <v>60</v>
      </c>
      <c r="N1677" t="s">
        <v>186</v>
      </c>
      <c r="O1677" s="3" t="s">
        <v>188</v>
      </c>
      <c r="P1677" s="130">
        <v>0.33829239226540575</v>
      </c>
      <c r="Q1677" s="130" t="s">
        <v>203</v>
      </c>
      <c r="R1677" s="6" t="s">
        <v>184</v>
      </c>
      <c r="S1677" s="2" t="s">
        <v>184</v>
      </c>
      <c r="T1677" s="2" t="s">
        <v>184</v>
      </c>
      <c r="U1677">
        <v>7</v>
      </c>
      <c r="V1677">
        <v>43</v>
      </c>
      <c r="W1677">
        <v>0</v>
      </c>
      <c r="X1677" t="s">
        <v>183</v>
      </c>
      <c r="Y1677" s="2" t="s">
        <v>183</v>
      </c>
      <c r="Z1677" s="2" t="s">
        <v>184</v>
      </c>
      <c r="AA1677" s="2" t="s">
        <v>184</v>
      </c>
      <c r="AB1677">
        <v>1</v>
      </c>
      <c r="AC1677">
        <v>0</v>
      </c>
      <c r="AD1677">
        <v>0</v>
      </c>
      <c r="AE1677" s="2" t="s">
        <v>184</v>
      </c>
      <c r="AF1677" s="2" t="s">
        <v>184</v>
      </c>
      <c r="AG1677" s="2" t="s">
        <v>184</v>
      </c>
      <c r="AH1677" t="s">
        <v>190</v>
      </c>
      <c r="AI1677" s="8" t="s">
        <v>183</v>
      </c>
      <c r="AJ1677" s="1" t="s">
        <v>184</v>
      </c>
    </row>
    <row r="1678" spans="1:36" hidden="1" x14ac:dyDescent="0.3">
      <c r="A1678" s="3" t="s">
        <v>7</v>
      </c>
      <c r="B1678">
        <v>154264</v>
      </c>
      <c r="C1678">
        <v>1677</v>
      </c>
      <c r="D1678" t="s">
        <v>182</v>
      </c>
      <c r="E1678" s="2" t="s">
        <v>184</v>
      </c>
      <c r="F1678" s="2" t="s">
        <v>184</v>
      </c>
      <c r="G1678" s="2" t="s">
        <v>184</v>
      </c>
      <c r="H1678" s="3" t="s">
        <v>183</v>
      </c>
      <c r="I1678" s="2" t="s">
        <v>13</v>
      </c>
      <c r="J1678" s="2" t="s">
        <v>16</v>
      </c>
      <c r="K1678" s="8" t="s">
        <v>183</v>
      </c>
      <c r="L1678" s="2" t="s">
        <v>162</v>
      </c>
      <c r="M1678" s="2" t="s">
        <v>60</v>
      </c>
      <c r="N1678" t="s">
        <v>186</v>
      </c>
      <c r="O1678" s="2" t="s">
        <v>188</v>
      </c>
      <c r="P1678" s="128">
        <v>-2.0209511448966349</v>
      </c>
      <c r="Q1678" s="128" t="s">
        <v>201</v>
      </c>
      <c r="R1678" s="7" t="s">
        <v>185</v>
      </c>
      <c r="S1678" s="2" t="s">
        <v>184</v>
      </c>
      <c r="T1678" s="2" t="s">
        <v>184</v>
      </c>
      <c r="U1678">
        <v>36</v>
      </c>
      <c r="V1678">
        <v>14</v>
      </c>
      <c r="W1678">
        <v>15</v>
      </c>
      <c r="X1678" t="s">
        <v>184</v>
      </c>
      <c r="Y1678" s="2" t="s">
        <v>184</v>
      </c>
      <c r="Z1678" s="2" t="s">
        <v>184</v>
      </c>
      <c r="AA1678" s="2" t="s">
        <v>184</v>
      </c>
      <c r="AB1678">
        <v>3</v>
      </c>
      <c r="AC1678">
        <v>1</v>
      </c>
      <c r="AD1678">
        <v>0</v>
      </c>
      <c r="AE1678" s="2" t="s">
        <v>184</v>
      </c>
      <c r="AF1678" s="2" t="s">
        <v>184</v>
      </c>
      <c r="AG1678" s="2" t="s">
        <v>184</v>
      </c>
      <c r="AH1678" t="s">
        <v>190</v>
      </c>
      <c r="AI1678" s="8" t="s">
        <v>183</v>
      </c>
      <c r="AJ1678" s="1" t="s">
        <v>184</v>
      </c>
    </row>
    <row r="1679" spans="1:36" hidden="1" x14ac:dyDescent="0.3">
      <c r="A1679" s="3" t="s">
        <v>7</v>
      </c>
      <c r="B1679">
        <v>154272</v>
      </c>
      <c r="C1679">
        <v>1678</v>
      </c>
      <c r="D1679" t="s">
        <v>182</v>
      </c>
      <c r="E1679" s="2" t="s">
        <v>184</v>
      </c>
      <c r="F1679" s="2" t="s">
        <v>184</v>
      </c>
      <c r="G1679" s="2" t="s">
        <v>184</v>
      </c>
      <c r="H1679" s="3" t="s">
        <v>183</v>
      </c>
      <c r="I1679" s="2" t="s">
        <v>13</v>
      </c>
      <c r="J1679" s="2" t="s">
        <v>16</v>
      </c>
      <c r="K1679" s="8" t="s">
        <v>183</v>
      </c>
      <c r="L1679" s="2" t="s">
        <v>60</v>
      </c>
      <c r="M1679" s="2"/>
      <c r="N1679" t="s">
        <v>186</v>
      </c>
      <c r="O1679" s="3" t="s">
        <v>188</v>
      </c>
      <c r="P1679" s="130">
        <v>0.45572114792462126</v>
      </c>
      <c r="Q1679" s="130" t="s">
        <v>201</v>
      </c>
      <c r="R1679" s="7" t="s">
        <v>184</v>
      </c>
      <c r="S1679" s="2" t="s">
        <v>184</v>
      </c>
      <c r="T1679" s="2" t="s">
        <v>184</v>
      </c>
      <c r="U1679">
        <v>48</v>
      </c>
      <c r="V1679">
        <v>17</v>
      </c>
      <c r="W1679">
        <v>7</v>
      </c>
      <c r="X1679" t="s">
        <v>184</v>
      </c>
      <c r="Y1679" s="2" t="s">
        <v>184</v>
      </c>
      <c r="Z1679" s="2" t="s">
        <v>184</v>
      </c>
      <c r="AA1679" s="2" t="s">
        <v>184</v>
      </c>
      <c r="AB1679">
        <v>4</v>
      </c>
      <c r="AC1679">
        <v>1</v>
      </c>
      <c r="AD1679">
        <v>0</v>
      </c>
      <c r="AE1679" s="2" t="s">
        <v>184</v>
      </c>
      <c r="AF1679" s="2" t="s">
        <v>184</v>
      </c>
      <c r="AG1679" s="2" t="s">
        <v>184</v>
      </c>
      <c r="AH1679" t="s">
        <v>190</v>
      </c>
      <c r="AI1679" s="8" t="s">
        <v>183</v>
      </c>
      <c r="AJ1679" s="1" t="s">
        <v>184</v>
      </c>
    </row>
    <row r="1680" spans="1:36" x14ac:dyDescent="0.3">
      <c r="A1680" s="3" t="s">
        <v>7</v>
      </c>
      <c r="B1680">
        <v>154295</v>
      </c>
      <c r="C1680">
        <v>1679</v>
      </c>
      <c r="D1680" t="s">
        <v>182</v>
      </c>
      <c r="E1680" s="2" t="s">
        <v>184</v>
      </c>
      <c r="F1680" s="2" t="s">
        <v>184</v>
      </c>
      <c r="G1680" s="2" t="s">
        <v>184</v>
      </c>
      <c r="H1680" s="2" t="s">
        <v>183</v>
      </c>
      <c r="I1680" s="2" t="s">
        <v>15</v>
      </c>
      <c r="J1680" s="2" t="s">
        <v>15</v>
      </c>
      <c r="K1680" s="8" t="s">
        <v>183</v>
      </c>
      <c r="L1680" s="2"/>
      <c r="M1680" s="2" t="s">
        <v>61</v>
      </c>
      <c r="N1680" t="s">
        <v>186</v>
      </c>
      <c r="O1680" s="2" t="s">
        <v>189</v>
      </c>
      <c r="P1680" s="128">
        <v>-0.43579608797000102</v>
      </c>
      <c r="Q1680" s="128" t="s">
        <v>203</v>
      </c>
      <c r="R1680" s="7" t="s">
        <v>185</v>
      </c>
      <c r="S1680" s="2" t="s">
        <v>184</v>
      </c>
      <c r="T1680" s="2" t="s">
        <v>184</v>
      </c>
      <c r="U1680">
        <v>48</v>
      </c>
      <c r="V1680">
        <v>16</v>
      </c>
      <c r="W1680">
        <v>20</v>
      </c>
      <c r="X1680" t="s">
        <v>184</v>
      </c>
      <c r="Y1680" s="2" t="s">
        <v>184</v>
      </c>
      <c r="Z1680" s="2" t="s">
        <v>183</v>
      </c>
      <c r="AA1680" s="2" t="s">
        <v>184</v>
      </c>
      <c r="AB1680">
        <v>10</v>
      </c>
      <c r="AC1680">
        <v>3</v>
      </c>
      <c r="AD1680">
        <v>0</v>
      </c>
      <c r="AE1680" s="2" t="s">
        <v>184</v>
      </c>
      <c r="AF1680" s="2" t="s">
        <v>184</v>
      </c>
      <c r="AG1680" s="2" t="s">
        <v>185</v>
      </c>
      <c r="AH1680" t="s">
        <v>190</v>
      </c>
      <c r="AI1680" s="8" t="s">
        <v>183</v>
      </c>
      <c r="AJ1680" s="1" t="s">
        <v>184</v>
      </c>
    </row>
    <row r="1681" spans="1:36" x14ac:dyDescent="0.3">
      <c r="A1681" s="3" t="s">
        <v>7</v>
      </c>
      <c r="B1681">
        <v>154323</v>
      </c>
      <c r="C1681">
        <v>1680</v>
      </c>
      <c r="D1681" t="s">
        <v>182</v>
      </c>
      <c r="E1681" s="2" t="s">
        <v>183</v>
      </c>
      <c r="F1681" s="2" t="s">
        <v>184</v>
      </c>
      <c r="G1681" s="2" t="s">
        <v>184</v>
      </c>
      <c r="H1681" s="2" t="s">
        <v>183</v>
      </c>
      <c r="I1681" s="2" t="s">
        <v>16</v>
      </c>
      <c r="J1681" s="2" t="s">
        <v>14</v>
      </c>
      <c r="K1681" s="8" t="s">
        <v>184</v>
      </c>
      <c r="L1681" s="2" t="s">
        <v>61</v>
      </c>
      <c r="M1681" s="2"/>
      <c r="N1681" t="s">
        <v>186</v>
      </c>
      <c r="O1681" s="3" t="s">
        <v>188</v>
      </c>
      <c r="P1681" s="130">
        <v>-0.36883871688834247</v>
      </c>
      <c r="Q1681" s="130" t="s">
        <v>203</v>
      </c>
      <c r="R1681" s="6" t="s">
        <v>183</v>
      </c>
      <c r="S1681" s="2" t="s">
        <v>184</v>
      </c>
      <c r="T1681" s="2" t="s">
        <v>184</v>
      </c>
      <c r="U1681">
        <v>63</v>
      </c>
      <c r="V1681">
        <v>20</v>
      </c>
      <c r="W1681">
        <v>3</v>
      </c>
      <c r="X1681" t="s">
        <v>184</v>
      </c>
      <c r="Y1681" s="2" t="s">
        <v>184</v>
      </c>
      <c r="Z1681" s="2" t="s">
        <v>184</v>
      </c>
      <c r="AA1681" s="2" t="s">
        <v>184</v>
      </c>
      <c r="AB1681">
        <v>8</v>
      </c>
      <c r="AC1681">
        <v>0</v>
      </c>
      <c r="AD1681">
        <v>0</v>
      </c>
      <c r="AE1681" s="2" t="s">
        <v>184</v>
      </c>
      <c r="AF1681" s="2" t="s">
        <v>184</v>
      </c>
      <c r="AG1681" s="2" t="s">
        <v>184</v>
      </c>
      <c r="AH1681" t="s">
        <v>190</v>
      </c>
      <c r="AI1681" s="8" t="s">
        <v>183</v>
      </c>
      <c r="AJ1681" s="1" t="s">
        <v>184</v>
      </c>
    </row>
    <row r="1682" spans="1:36" hidden="1" x14ac:dyDescent="0.3">
      <c r="A1682" s="3" t="s">
        <v>7</v>
      </c>
      <c r="B1682">
        <v>154345</v>
      </c>
      <c r="C1682">
        <v>1681</v>
      </c>
      <c r="D1682" t="s">
        <v>182</v>
      </c>
      <c r="E1682" s="2" t="s">
        <v>184</v>
      </c>
      <c r="F1682" s="2" t="s">
        <v>184</v>
      </c>
      <c r="G1682" s="2" t="s">
        <v>184</v>
      </c>
      <c r="H1682" s="3" t="s">
        <v>183</v>
      </c>
      <c r="I1682" s="2" t="s">
        <v>16</v>
      </c>
      <c r="J1682" s="2" t="s">
        <v>16</v>
      </c>
      <c r="K1682" s="8" t="s">
        <v>184</v>
      </c>
      <c r="L1682" s="2" t="s">
        <v>162</v>
      </c>
      <c r="M1682" s="2" t="s">
        <v>60</v>
      </c>
      <c r="N1682" t="s">
        <v>186</v>
      </c>
      <c r="O1682" s="3" t="s">
        <v>188</v>
      </c>
      <c r="P1682" s="130">
        <v>-4.2933647998547695</v>
      </c>
      <c r="Q1682" s="130" t="s">
        <v>201</v>
      </c>
      <c r="R1682" s="7" t="s">
        <v>183</v>
      </c>
      <c r="S1682" s="2" t="s">
        <v>184</v>
      </c>
      <c r="T1682" s="2" t="s">
        <v>184</v>
      </c>
      <c r="U1682">
        <v>29</v>
      </c>
      <c r="V1682">
        <v>56</v>
      </c>
      <c r="W1682">
        <v>21</v>
      </c>
      <c r="X1682" t="s">
        <v>184</v>
      </c>
      <c r="Y1682" s="2" t="s">
        <v>184</v>
      </c>
      <c r="Z1682" s="2" t="s">
        <v>184</v>
      </c>
      <c r="AA1682" s="2" t="s">
        <v>184</v>
      </c>
      <c r="AB1682">
        <v>6</v>
      </c>
      <c r="AC1682">
        <v>1</v>
      </c>
      <c r="AD1682">
        <v>0</v>
      </c>
      <c r="AE1682" s="2" t="s">
        <v>184</v>
      </c>
      <c r="AF1682" s="2" t="s">
        <v>184</v>
      </c>
      <c r="AG1682" s="2" t="s">
        <v>184</v>
      </c>
      <c r="AH1682" t="s">
        <v>190</v>
      </c>
      <c r="AI1682" s="8" t="s">
        <v>183</v>
      </c>
      <c r="AJ1682" s="1" t="s">
        <v>184</v>
      </c>
    </row>
    <row r="1683" spans="1:36" x14ac:dyDescent="0.3">
      <c r="A1683" s="3" t="s">
        <v>7</v>
      </c>
      <c r="B1683">
        <v>154347</v>
      </c>
      <c r="C1683">
        <v>1682</v>
      </c>
      <c r="D1683" t="s">
        <v>181</v>
      </c>
      <c r="E1683" s="2" t="s">
        <v>184</v>
      </c>
      <c r="F1683" s="2" t="s">
        <v>184</v>
      </c>
      <c r="G1683" s="2" t="s">
        <v>184</v>
      </c>
      <c r="H1683" s="3" t="s">
        <v>184</v>
      </c>
      <c r="I1683" s="2" t="s">
        <v>12</v>
      </c>
      <c r="J1683" s="2" t="s">
        <v>16</v>
      </c>
      <c r="K1683" s="8" t="s">
        <v>184</v>
      </c>
      <c r="L1683" s="2" t="s">
        <v>162</v>
      </c>
      <c r="M1683" s="2" t="s">
        <v>60</v>
      </c>
      <c r="N1683" t="s">
        <v>186</v>
      </c>
      <c r="O1683" s="3" t="s">
        <v>189</v>
      </c>
      <c r="P1683" s="130">
        <v>-2.5596804937823365</v>
      </c>
      <c r="Q1683" s="130" t="s">
        <v>203</v>
      </c>
      <c r="R1683" s="6" t="s">
        <v>185</v>
      </c>
      <c r="S1683" s="2" t="s">
        <v>184</v>
      </c>
      <c r="T1683" s="2" t="s">
        <v>184</v>
      </c>
      <c r="U1683">
        <v>5</v>
      </c>
      <c r="V1683">
        <v>0</v>
      </c>
      <c r="W1683">
        <v>7</v>
      </c>
      <c r="X1683" t="s">
        <v>184</v>
      </c>
      <c r="Y1683" s="2" t="s">
        <v>184</v>
      </c>
      <c r="Z1683" s="2" t="s">
        <v>184</v>
      </c>
      <c r="AA1683" s="2" t="s">
        <v>184</v>
      </c>
      <c r="AB1683">
        <v>3</v>
      </c>
      <c r="AC1683">
        <v>2</v>
      </c>
      <c r="AD1683">
        <v>0</v>
      </c>
      <c r="AE1683" s="2" t="s">
        <v>184</v>
      </c>
      <c r="AF1683" s="2" t="s">
        <v>184</v>
      </c>
      <c r="AG1683" s="2" t="s">
        <v>185</v>
      </c>
      <c r="AH1683" t="s">
        <v>92</v>
      </c>
      <c r="AI1683" t="s">
        <v>183</v>
      </c>
      <c r="AJ1683" s="1" t="s">
        <v>184</v>
      </c>
    </row>
    <row r="1684" spans="1:36" hidden="1" x14ac:dyDescent="0.3">
      <c r="A1684" s="3" t="s">
        <v>7</v>
      </c>
      <c r="B1684">
        <v>154381</v>
      </c>
      <c r="C1684">
        <v>1683</v>
      </c>
      <c r="D1684" t="s">
        <v>182</v>
      </c>
      <c r="E1684" s="2" t="s">
        <v>184</v>
      </c>
      <c r="F1684" s="2" t="s">
        <v>184</v>
      </c>
      <c r="G1684" s="2" t="s">
        <v>184</v>
      </c>
      <c r="H1684" s="3" t="s">
        <v>184</v>
      </c>
      <c r="I1684" s="2" t="s">
        <v>15</v>
      </c>
      <c r="J1684" s="2" t="s">
        <v>16</v>
      </c>
      <c r="K1684" s="8" t="s">
        <v>183</v>
      </c>
      <c r="L1684" s="2"/>
      <c r="M1684" s="2" t="s">
        <v>60</v>
      </c>
      <c r="N1684" t="s">
        <v>186</v>
      </c>
      <c r="O1684" s="2" t="s">
        <v>188</v>
      </c>
      <c r="P1684" s="128">
        <v>-0.22368237103313296</v>
      </c>
      <c r="Q1684" s="128" t="s">
        <v>201</v>
      </c>
      <c r="R1684" s="6" t="s">
        <v>183</v>
      </c>
      <c r="S1684" s="2" t="s">
        <v>184</v>
      </c>
      <c r="T1684" s="2" t="s">
        <v>184</v>
      </c>
      <c r="U1684">
        <v>20</v>
      </c>
      <c r="V1684">
        <v>23</v>
      </c>
      <c r="W1684">
        <v>20</v>
      </c>
      <c r="X1684" t="s">
        <v>184</v>
      </c>
      <c r="Y1684" s="2" t="s">
        <v>184</v>
      </c>
      <c r="Z1684" s="2" t="s">
        <v>183</v>
      </c>
      <c r="AA1684" s="2" t="s">
        <v>184</v>
      </c>
      <c r="AB1684">
        <v>5</v>
      </c>
      <c r="AC1684">
        <v>1</v>
      </c>
      <c r="AD1684">
        <v>0</v>
      </c>
      <c r="AE1684" s="2" t="s">
        <v>184</v>
      </c>
      <c r="AF1684" s="2" t="s">
        <v>185</v>
      </c>
      <c r="AG1684" s="2" t="s">
        <v>185</v>
      </c>
      <c r="AH1684" t="s">
        <v>92</v>
      </c>
      <c r="AI1684" s="8" t="s">
        <v>184</v>
      </c>
      <c r="AJ1684" s="1" t="s">
        <v>184</v>
      </c>
    </row>
    <row r="1685" spans="1:36" x14ac:dyDescent="0.3">
      <c r="A1685" s="3" t="s">
        <v>7</v>
      </c>
      <c r="B1685">
        <v>154406</v>
      </c>
      <c r="C1685">
        <v>1684</v>
      </c>
      <c r="D1685" t="s">
        <v>181</v>
      </c>
      <c r="E1685" s="2" t="s">
        <v>183</v>
      </c>
      <c r="F1685" s="2" t="s">
        <v>184</v>
      </c>
      <c r="G1685" s="2" t="s">
        <v>184</v>
      </c>
      <c r="H1685" s="3" t="s">
        <v>183</v>
      </c>
      <c r="I1685" s="2" t="s">
        <v>16</v>
      </c>
      <c r="J1685" s="2" t="s">
        <v>12</v>
      </c>
      <c r="K1685" s="8" t="s">
        <v>183</v>
      </c>
      <c r="L1685" s="2"/>
      <c r="M1685" s="2" t="s">
        <v>60</v>
      </c>
      <c r="N1685" t="s">
        <v>187</v>
      </c>
      <c r="O1685" s="2" t="s">
        <v>189</v>
      </c>
      <c r="P1685" s="128"/>
      <c r="Q1685" s="130" t="s">
        <v>203</v>
      </c>
      <c r="R1685" s="6" t="s">
        <v>183</v>
      </c>
      <c r="S1685" s="2" t="s">
        <v>183</v>
      </c>
      <c r="T1685" s="2" t="s">
        <v>183</v>
      </c>
      <c r="U1685">
        <v>35</v>
      </c>
      <c r="V1685">
        <v>0</v>
      </c>
      <c r="W1685">
        <v>3</v>
      </c>
      <c r="X1685" t="s">
        <v>183</v>
      </c>
      <c r="Y1685" s="2" t="s">
        <v>184</v>
      </c>
      <c r="Z1685" s="2" t="s">
        <v>184</v>
      </c>
      <c r="AA1685" s="2" t="s">
        <v>184</v>
      </c>
      <c r="AB1685">
        <v>0</v>
      </c>
      <c r="AC1685">
        <v>0</v>
      </c>
      <c r="AD1685">
        <v>0</v>
      </c>
      <c r="AE1685" s="2" t="s">
        <v>184</v>
      </c>
      <c r="AF1685" s="2" t="s">
        <v>185</v>
      </c>
      <c r="AG1685" s="2" t="s">
        <v>184</v>
      </c>
      <c r="AH1685" t="s">
        <v>190</v>
      </c>
      <c r="AI1685" s="8" t="s">
        <v>183</v>
      </c>
      <c r="AJ1685" s="1" t="s">
        <v>184</v>
      </c>
    </row>
    <row r="1686" spans="1:36" x14ac:dyDescent="0.3">
      <c r="A1686" s="3" t="s">
        <v>7</v>
      </c>
      <c r="B1686">
        <v>154431</v>
      </c>
      <c r="C1686">
        <v>1685</v>
      </c>
      <c r="D1686" t="s">
        <v>181</v>
      </c>
      <c r="E1686" s="2" t="s">
        <v>183</v>
      </c>
      <c r="F1686" s="2" t="s">
        <v>184</v>
      </c>
      <c r="G1686" s="2" t="s">
        <v>184</v>
      </c>
      <c r="H1686" s="3" t="s">
        <v>183</v>
      </c>
      <c r="I1686" s="2" t="s">
        <v>16</v>
      </c>
      <c r="J1686" s="2" t="s">
        <v>16</v>
      </c>
      <c r="K1686" s="8" t="s">
        <v>183</v>
      </c>
      <c r="L1686" s="2"/>
      <c r="M1686" s="2" t="s">
        <v>60</v>
      </c>
      <c r="N1686" t="s">
        <v>187</v>
      </c>
      <c r="O1686" s="3" t="s">
        <v>189</v>
      </c>
      <c r="P1686" s="130">
        <v>-0.23834236727789951</v>
      </c>
      <c r="Q1686" s="130" t="s">
        <v>203</v>
      </c>
      <c r="R1686" s="6" t="s">
        <v>183</v>
      </c>
      <c r="S1686" s="2" t="s">
        <v>183</v>
      </c>
      <c r="T1686" s="2" t="s">
        <v>184</v>
      </c>
      <c r="U1686">
        <v>8</v>
      </c>
      <c r="V1686">
        <v>42</v>
      </c>
      <c r="W1686">
        <v>0</v>
      </c>
      <c r="X1686" t="s">
        <v>183</v>
      </c>
      <c r="Y1686" s="2" t="s">
        <v>184</v>
      </c>
      <c r="Z1686" s="2" t="s">
        <v>184</v>
      </c>
      <c r="AA1686" s="2" t="s">
        <v>184</v>
      </c>
      <c r="AB1686">
        <v>2</v>
      </c>
      <c r="AC1686">
        <v>0</v>
      </c>
      <c r="AD1686">
        <v>0</v>
      </c>
      <c r="AE1686" s="2" t="s">
        <v>183</v>
      </c>
      <c r="AF1686" s="2" t="s">
        <v>185</v>
      </c>
      <c r="AG1686" s="2" t="s">
        <v>184</v>
      </c>
      <c r="AH1686" t="s">
        <v>190</v>
      </c>
      <c r="AI1686" s="8" t="s">
        <v>183</v>
      </c>
      <c r="AJ1686" s="1" t="s">
        <v>184</v>
      </c>
    </row>
    <row r="1687" spans="1:36" x14ac:dyDescent="0.3">
      <c r="A1687" s="2" t="s">
        <v>8</v>
      </c>
      <c r="B1687">
        <v>154434</v>
      </c>
      <c r="C1687">
        <v>1686</v>
      </c>
      <c r="D1687" t="s">
        <v>181</v>
      </c>
      <c r="E1687" s="2" t="s">
        <v>183</v>
      </c>
      <c r="F1687" s="2" t="s">
        <v>183</v>
      </c>
      <c r="G1687" s="2" t="s">
        <v>184</v>
      </c>
      <c r="H1687" s="3" t="s">
        <v>183</v>
      </c>
      <c r="I1687" s="2" t="s">
        <v>15</v>
      </c>
      <c r="J1687" s="2" t="s">
        <v>16</v>
      </c>
      <c r="K1687" s="8" t="s">
        <v>183</v>
      </c>
      <c r="L1687" s="2" t="s">
        <v>60</v>
      </c>
      <c r="M1687" s="2"/>
      <c r="N1687" t="s">
        <v>187</v>
      </c>
      <c r="O1687" s="3" t="s">
        <v>189</v>
      </c>
      <c r="P1687" s="130">
        <v>-0.76767394793774868</v>
      </c>
      <c r="Q1687" s="130" t="s">
        <v>203</v>
      </c>
      <c r="R1687" s="7" t="s">
        <v>185</v>
      </c>
      <c r="S1687" s="2" t="s">
        <v>184</v>
      </c>
      <c r="T1687" s="2" t="s">
        <v>184</v>
      </c>
      <c r="U1687">
        <v>90</v>
      </c>
      <c r="V1687">
        <v>53</v>
      </c>
      <c r="W1687">
        <v>24</v>
      </c>
      <c r="X1687" t="s">
        <v>184</v>
      </c>
      <c r="Y1687" s="2" t="s">
        <v>184</v>
      </c>
      <c r="Z1687" s="2" t="s">
        <v>183</v>
      </c>
      <c r="AA1687" s="2" t="s">
        <v>184</v>
      </c>
      <c r="AB1687">
        <v>15</v>
      </c>
      <c r="AC1687">
        <v>5</v>
      </c>
      <c r="AD1687">
        <v>0</v>
      </c>
      <c r="AE1687" s="2" t="s">
        <v>184</v>
      </c>
      <c r="AF1687" s="2" t="s">
        <v>184</v>
      </c>
      <c r="AG1687" s="2" t="s">
        <v>184</v>
      </c>
      <c r="AH1687" t="s">
        <v>190</v>
      </c>
      <c r="AI1687" s="8" t="s">
        <v>183</v>
      </c>
      <c r="AJ1687" s="1" t="s">
        <v>184</v>
      </c>
    </row>
    <row r="1688" spans="1:36" x14ac:dyDescent="0.3">
      <c r="A1688" s="2" t="s">
        <v>8</v>
      </c>
      <c r="B1688">
        <v>154440</v>
      </c>
      <c r="C1688">
        <v>1687</v>
      </c>
      <c r="D1688" t="s">
        <v>181</v>
      </c>
      <c r="E1688" s="2" t="s">
        <v>183</v>
      </c>
      <c r="F1688" s="2" t="s">
        <v>183</v>
      </c>
      <c r="G1688" s="2" t="s">
        <v>184</v>
      </c>
      <c r="H1688" s="3" t="s">
        <v>183</v>
      </c>
      <c r="I1688" s="2" t="s">
        <v>17</v>
      </c>
      <c r="J1688" s="2" t="s">
        <v>13</v>
      </c>
      <c r="K1688" s="8" t="s">
        <v>183</v>
      </c>
      <c r="L1688" s="2" t="s">
        <v>60</v>
      </c>
      <c r="M1688" s="2"/>
      <c r="N1688" t="s">
        <v>187</v>
      </c>
      <c r="O1688" s="3" t="s">
        <v>189</v>
      </c>
      <c r="P1688" s="130">
        <v>-7.1864893999281351E-2</v>
      </c>
      <c r="Q1688" s="130" t="s">
        <v>203</v>
      </c>
      <c r="R1688" s="7" t="s">
        <v>183</v>
      </c>
      <c r="S1688" s="2" t="s">
        <v>183</v>
      </c>
      <c r="T1688" s="2" t="s">
        <v>183</v>
      </c>
      <c r="U1688">
        <v>17</v>
      </c>
      <c r="V1688">
        <v>0</v>
      </c>
      <c r="W1688">
        <v>18</v>
      </c>
      <c r="X1688" t="s">
        <v>184</v>
      </c>
      <c r="Y1688" s="2" t="s">
        <v>183</v>
      </c>
      <c r="Z1688" s="2" t="s">
        <v>183</v>
      </c>
      <c r="AA1688" s="2" t="s">
        <v>183</v>
      </c>
      <c r="AB1688">
        <v>5</v>
      </c>
      <c r="AC1688">
        <v>0</v>
      </c>
      <c r="AD1688">
        <v>0</v>
      </c>
      <c r="AE1688" s="2" t="s">
        <v>183</v>
      </c>
      <c r="AF1688" s="2" t="s">
        <v>184</v>
      </c>
      <c r="AG1688" s="2" t="s">
        <v>183</v>
      </c>
      <c r="AH1688" t="s">
        <v>190</v>
      </c>
      <c r="AI1688" s="8" t="s">
        <v>183</v>
      </c>
      <c r="AJ1688" s="1" t="s">
        <v>184</v>
      </c>
    </row>
    <row r="1689" spans="1:36" hidden="1" x14ac:dyDescent="0.3">
      <c r="A1689" s="3" t="s">
        <v>7</v>
      </c>
      <c r="B1689">
        <v>154474</v>
      </c>
      <c r="C1689">
        <v>1688</v>
      </c>
      <c r="D1689" t="s">
        <v>181</v>
      </c>
      <c r="E1689" s="2" t="s">
        <v>183</v>
      </c>
      <c r="F1689" s="2" t="s">
        <v>184</v>
      </c>
      <c r="G1689" s="2" t="s">
        <v>184</v>
      </c>
      <c r="H1689" s="3" t="s">
        <v>183</v>
      </c>
      <c r="I1689" s="2" t="s">
        <v>15</v>
      </c>
      <c r="J1689" s="2" t="s">
        <v>15</v>
      </c>
      <c r="K1689" s="8" t="s">
        <v>183</v>
      </c>
      <c r="L1689" s="2"/>
      <c r="M1689" s="2" t="s">
        <v>60</v>
      </c>
      <c r="N1689" t="s">
        <v>186</v>
      </c>
      <c r="O1689" s="3" t="s">
        <v>188</v>
      </c>
      <c r="P1689" s="130">
        <v>-0.76565490839485917</v>
      </c>
      <c r="Q1689" s="130" t="s">
        <v>201</v>
      </c>
      <c r="R1689" s="6" t="s">
        <v>183</v>
      </c>
      <c r="S1689" s="2" t="s">
        <v>184</v>
      </c>
      <c r="T1689" s="2" t="s">
        <v>184</v>
      </c>
      <c r="U1689">
        <v>28</v>
      </c>
      <c r="V1689">
        <v>27</v>
      </c>
      <c r="W1689">
        <v>1</v>
      </c>
      <c r="X1689" t="s">
        <v>184</v>
      </c>
      <c r="Y1689" s="2" t="s">
        <v>184</v>
      </c>
      <c r="Z1689" s="2" t="s">
        <v>184</v>
      </c>
      <c r="AA1689" s="2" t="s">
        <v>184</v>
      </c>
      <c r="AB1689">
        <v>3</v>
      </c>
      <c r="AC1689">
        <v>0</v>
      </c>
      <c r="AD1689">
        <v>0</v>
      </c>
      <c r="AE1689" s="2" t="s">
        <v>184</v>
      </c>
      <c r="AF1689" s="2" t="s">
        <v>184</v>
      </c>
      <c r="AG1689" s="2" t="s">
        <v>184</v>
      </c>
      <c r="AH1689" t="s">
        <v>190</v>
      </c>
      <c r="AI1689" s="8" t="s">
        <v>183</v>
      </c>
      <c r="AJ1689" s="1" t="s">
        <v>184</v>
      </c>
    </row>
    <row r="1690" spans="1:36" hidden="1" x14ac:dyDescent="0.3">
      <c r="A1690" s="3" t="s">
        <v>7</v>
      </c>
      <c r="B1690">
        <v>154486</v>
      </c>
      <c r="C1690">
        <v>1689</v>
      </c>
      <c r="D1690" t="s">
        <v>182</v>
      </c>
      <c r="E1690" s="2" t="s">
        <v>183</v>
      </c>
      <c r="F1690" s="2" t="s">
        <v>184</v>
      </c>
      <c r="G1690" s="2" t="s">
        <v>184</v>
      </c>
      <c r="H1690" s="3" t="s">
        <v>183</v>
      </c>
      <c r="I1690" s="2" t="s">
        <v>17</v>
      </c>
      <c r="J1690" s="2" t="s">
        <v>15</v>
      </c>
      <c r="K1690" s="8" t="s">
        <v>183</v>
      </c>
      <c r="L1690" s="2"/>
      <c r="M1690" s="2" t="s">
        <v>60</v>
      </c>
      <c r="N1690" t="s">
        <v>186</v>
      </c>
      <c r="O1690" s="2" t="s">
        <v>188</v>
      </c>
      <c r="P1690" s="128">
        <v>0.54181285251143574</v>
      </c>
      <c r="Q1690" s="128" t="s">
        <v>201</v>
      </c>
      <c r="R1690" s="7" t="s">
        <v>184</v>
      </c>
      <c r="S1690" s="2" t="s">
        <v>184</v>
      </c>
      <c r="T1690" s="2" t="s">
        <v>184</v>
      </c>
      <c r="U1690">
        <v>8</v>
      </c>
      <c r="V1690">
        <v>23</v>
      </c>
      <c r="W1690">
        <v>0</v>
      </c>
      <c r="X1690" t="s">
        <v>184</v>
      </c>
      <c r="Y1690" s="2" t="s">
        <v>184</v>
      </c>
      <c r="Z1690" s="2" t="s">
        <v>184</v>
      </c>
      <c r="AA1690" s="2" t="s">
        <v>184</v>
      </c>
      <c r="AB1690">
        <v>3</v>
      </c>
      <c r="AC1690">
        <v>0</v>
      </c>
      <c r="AD1690">
        <v>0</v>
      </c>
      <c r="AE1690" s="2" t="s">
        <v>183</v>
      </c>
      <c r="AF1690" s="2" t="s">
        <v>184</v>
      </c>
      <c r="AG1690" s="2" t="s">
        <v>183</v>
      </c>
      <c r="AH1690" t="s">
        <v>190</v>
      </c>
      <c r="AI1690" s="8" t="s">
        <v>183</v>
      </c>
      <c r="AJ1690" s="1" t="s">
        <v>184</v>
      </c>
    </row>
    <row r="1691" spans="1:36" x14ac:dyDescent="0.3">
      <c r="A1691" s="3" t="s">
        <v>7</v>
      </c>
      <c r="B1691">
        <v>154510</v>
      </c>
      <c r="C1691">
        <v>1690</v>
      </c>
      <c r="D1691" t="s">
        <v>182</v>
      </c>
      <c r="E1691" s="2" t="s">
        <v>184</v>
      </c>
      <c r="F1691" s="2" t="s">
        <v>184</v>
      </c>
      <c r="G1691" s="2" t="s">
        <v>184</v>
      </c>
      <c r="H1691" s="3" t="s">
        <v>184</v>
      </c>
      <c r="I1691" s="2" t="s">
        <v>17</v>
      </c>
      <c r="J1691" s="2" t="s">
        <v>16</v>
      </c>
      <c r="K1691" s="8" t="s">
        <v>184</v>
      </c>
      <c r="L1691" s="2" t="s">
        <v>60</v>
      </c>
      <c r="M1691" s="2" t="s">
        <v>162</v>
      </c>
      <c r="N1691" t="s">
        <v>186</v>
      </c>
      <c r="O1691" s="3" t="s">
        <v>188</v>
      </c>
      <c r="P1691" s="130">
        <v>-2.6659222555656363</v>
      </c>
      <c r="Q1691" s="130" t="s">
        <v>203</v>
      </c>
      <c r="R1691" s="6" t="s">
        <v>184</v>
      </c>
      <c r="S1691" s="2" t="s">
        <v>183</v>
      </c>
      <c r="T1691" s="2" t="s">
        <v>183</v>
      </c>
      <c r="U1691">
        <v>0</v>
      </c>
      <c r="V1691">
        <v>0</v>
      </c>
      <c r="W1691">
        <v>0</v>
      </c>
      <c r="X1691" t="s">
        <v>183</v>
      </c>
      <c r="Y1691" s="2" t="s">
        <v>184</v>
      </c>
      <c r="Z1691" s="2" t="s">
        <v>183</v>
      </c>
      <c r="AA1691" s="2" t="s">
        <v>183</v>
      </c>
      <c r="AB1691">
        <v>0</v>
      </c>
      <c r="AC1691">
        <v>0</v>
      </c>
      <c r="AD1691">
        <v>0</v>
      </c>
      <c r="AE1691" s="2" t="s">
        <v>183</v>
      </c>
      <c r="AF1691" s="2" t="s">
        <v>183</v>
      </c>
      <c r="AG1691" s="2" t="s">
        <v>185</v>
      </c>
      <c r="AH1691" t="s">
        <v>190</v>
      </c>
      <c r="AI1691" t="s">
        <v>183</v>
      </c>
      <c r="AJ1691" s="1" t="s">
        <v>184</v>
      </c>
    </row>
    <row r="1692" spans="1:36" x14ac:dyDescent="0.3">
      <c r="A1692" s="3" t="s">
        <v>7</v>
      </c>
      <c r="B1692">
        <v>154581</v>
      </c>
      <c r="C1692">
        <v>1691</v>
      </c>
      <c r="D1692" t="s">
        <v>181</v>
      </c>
      <c r="E1692" s="2" t="s">
        <v>184</v>
      </c>
      <c r="F1692" s="2" t="s">
        <v>184</v>
      </c>
      <c r="G1692" s="2" t="s">
        <v>184</v>
      </c>
      <c r="H1692" s="3" t="s">
        <v>184</v>
      </c>
      <c r="I1692" s="2" t="s">
        <v>12</v>
      </c>
      <c r="J1692" s="2" t="s">
        <v>12</v>
      </c>
      <c r="K1692" s="8" t="s">
        <v>184</v>
      </c>
      <c r="L1692" s="2"/>
      <c r="M1692" s="2" t="s">
        <v>61</v>
      </c>
      <c r="N1692" t="s">
        <v>187</v>
      </c>
      <c r="O1692" s="2" t="s">
        <v>189</v>
      </c>
      <c r="P1692" s="128"/>
      <c r="Q1692" s="130" t="s">
        <v>203</v>
      </c>
      <c r="R1692" s="7" t="s">
        <v>183</v>
      </c>
      <c r="S1692" s="2" t="s">
        <v>184</v>
      </c>
      <c r="T1692" s="2" t="s">
        <v>184</v>
      </c>
      <c r="U1692">
        <v>48</v>
      </c>
      <c r="V1692">
        <v>5</v>
      </c>
      <c r="W1692">
        <v>25</v>
      </c>
      <c r="X1692" t="s">
        <v>184</v>
      </c>
      <c r="Y1692" s="2" t="s">
        <v>184</v>
      </c>
      <c r="Z1692" s="2" t="s">
        <v>184</v>
      </c>
      <c r="AA1692" s="2" t="s">
        <v>184</v>
      </c>
      <c r="AB1692">
        <v>6</v>
      </c>
      <c r="AC1692">
        <v>2</v>
      </c>
      <c r="AD1692">
        <v>0</v>
      </c>
      <c r="AE1692" s="2" t="s">
        <v>184</v>
      </c>
      <c r="AF1692" s="2" t="s">
        <v>185</v>
      </c>
      <c r="AG1692" s="2" t="s">
        <v>185</v>
      </c>
      <c r="AH1692" t="s">
        <v>92</v>
      </c>
      <c r="AI1692" s="8" t="s">
        <v>183</v>
      </c>
      <c r="AJ1692" s="1" t="s">
        <v>184</v>
      </c>
    </row>
    <row r="1693" spans="1:36" x14ac:dyDescent="0.3">
      <c r="A1693" s="3" t="s">
        <v>7</v>
      </c>
      <c r="B1693">
        <v>154608</v>
      </c>
      <c r="C1693">
        <v>1692</v>
      </c>
      <c r="D1693" t="s">
        <v>182</v>
      </c>
      <c r="E1693" s="2" t="s">
        <v>184</v>
      </c>
      <c r="F1693" s="2" t="s">
        <v>184</v>
      </c>
      <c r="G1693" s="2" t="s">
        <v>184</v>
      </c>
      <c r="H1693" s="2" t="s">
        <v>183</v>
      </c>
      <c r="I1693" s="2" t="s">
        <v>13</v>
      </c>
      <c r="J1693" s="2" t="s">
        <v>12</v>
      </c>
      <c r="K1693" s="8" t="s">
        <v>183</v>
      </c>
      <c r="L1693" s="2"/>
      <c r="M1693" s="2" t="s">
        <v>60</v>
      </c>
      <c r="N1693" t="s">
        <v>186</v>
      </c>
      <c r="O1693" s="2" t="s">
        <v>188</v>
      </c>
      <c r="P1693" s="128">
        <v>-0.16876138029044721</v>
      </c>
      <c r="Q1693" s="128" t="s">
        <v>203</v>
      </c>
      <c r="R1693" s="6" t="s">
        <v>183</v>
      </c>
      <c r="S1693" s="2" t="s">
        <v>184</v>
      </c>
      <c r="T1693" s="2" t="s">
        <v>184</v>
      </c>
      <c r="U1693">
        <v>39</v>
      </c>
      <c r="V1693">
        <v>23</v>
      </c>
      <c r="W1693">
        <v>11</v>
      </c>
      <c r="X1693" t="s">
        <v>184</v>
      </c>
      <c r="Y1693" s="2" t="s">
        <v>184</v>
      </c>
      <c r="Z1693" s="2" t="s">
        <v>184</v>
      </c>
      <c r="AA1693" s="2" t="s">
        <v>184</v>
      </c>
      <c r="AB1693">
        <v>2</v>
      </c>
      <c r="AC1693">
        <v>0</v>
      </c>
      <c r="AD1693">
        <v>0</v>
      </c>
      <c r="AE1693" s="2" t="s">
        <v>184</v>
      </c>
      <c r="AF1693" s="2" t="s">
        <v>184</v>
      </c>
      <c r="AG1693" s="2" t="s">
        <v>183</v>
      </c>
      <c r="AH1693" t="s">
        <v>190</v>
      </c>
      <c r="AI1693" s="8" t="s">
        <v>183</v>
      </c>
      <c r="AJ1693" s="1" t="s">
        <v>184</v>
      </c>
    </row>
    <row r="1694" spans="1:36" x14ac:dyDescent="0.3">
      <c r="A1694" s="3" t="s">
        <v>7</v>
      </c>
      <c r="B1694">
        <v>154670</v>
      </c>
      <c r="C1694">
        <v>1693</v>
      </c>
      <c r="D1694" t="s">
        <v>182</v>
      </c>
      <c r="E1694" s="2" t="s">
        <v>184</v>
      </c>
      <c r="F1694" s="2" t="s">
        <v>184</v>
      </c>
      <c r="G1694" s="2" t="s">
        <v>184</v>
      </c>
      <c r="H1694" s="3" t="s">
        <v>183</v>
      </c>
      <c r="I1694" s="2" t="s">
        <v>12</v>
      </c>
      <c r="J1694" s="2" t="s">
        <v>15</v>
      </c>
      <c r="K1694" s="8" t="s">
        <v>183</v>
      </c>
      <c r="L1694" s="2" t="s">
        <v>60</v>
      </c>
      <c r="M1694" s="2" t="s">
        <v>162</v>
      </c>
      <c r="N1694" t="s">
        <v>186</v>
      </c>
      <c r="O1694" s="2" t="s">
        <v>188</v>
      </c>
      <c r="P1694" s="128">
        <v>-2.6048078792198535</v>
      </c>
      <c r="Q1694" s="128" t="s">
        <v>203</v>
      </c>
      <c r="R1694" s="7" t="s">
        <v>185</v>
      </c>
      <c r="S1694" s="2" t="s">
        <v>184</v>
      </c>
      <c r="T1694" s="2" t="s">
        <v>184</v>
      </c>
      <c r="U1694">
        <v>53</v>
      </c>
      <c r="V1694">
        <v>20</v>
      </c>
      <c r="W1694">
        <v>46</v>
      </c>
      <c r="X1694" t="s">
        <v>184</v>
      </c>
      <c r="Y1694" s="2" t="s">
        <v>184</v>
      </c>
      <c r="Z1694" s="2" t="s">
        <v>184</v>
      </c>
      <c r="AA1694" s="2" t="s">
        <v>184</v>
      </c>
      <c r="AB1694">
        <v>17</v>
      </c>
      <c r="AC1694">
        <v>3</v>
      </c>
      <c r="AD1694">
        <v>0</v>
      </c>
      <c r="AE1694" s="2" t="s">
        <v>184</v>
      </c>
      <c r="AF1694" s="2" t="s">
        <v>185</v>
      </c>
      <c r="AG1694" s="2" t="s">
        <v>183</v>
      </c>
      <c r="AH1694" t="s">
        <v>92</v>
      </c>
      <c r="AI1694" s="8" t="s">
        <v>183</v>
      </c>
      <c r="AJ1694" s="1" t="s">
        <v>184</v>
      </c>
    </row>
    <row r="1695" spans="1:36" x14ac:dyDescent="0.3">
      <c r="A1695" s="3" t="s">
        <v>7</v>
      </c>
      <c r="B1695">
        <v>154721</v>
      </c>
      <c r="C1695">
        <v>1694</v>
      </c>
      <c r="D1695" t="s">
        <v>181</v>
      </c>
      <c r="E1695" s="2" t="s">
        <v>183</v>
      </c>
      <c r="F1695" s="2" t="s">
        <v>183</v>
      </c>
      <c r="G1695" s="2" t="s">
        <v>183</v>
      </c>
      <c r="H1695" s="3" t="s">
        <v>183</v>
      </c>
      <c r="I1695" s="2" t="s">
        <v>12</v>
      </c>
      <c r="J1695" s="2" t="s">
        <v>12</v>
      </c>
      <c r="K1695" s="8" t="s">
        <v>183</v>
      </c>
      <c r="L1695" s="2"/>
      <c r="M1695" s="2" t="s">
        <v>60</v>
      </c>
      <c r="N1695" t="s">
        <v>186</v>
      </c>
      <c r="O1695" s="3" t="s">
        <v>188</v>
      </c>
      <c r="P1695" s="130">
        <v>-0.61114021302601707</v>
      </c>
      <c r="Q1695" s="130" t="s">
        <v>203</v>
      </c>
      <c r="R1695" s="6" t="s">
        <v>183</v>
      </c>
      <c r="S1695" s="2" t="s">
        <v>184</v>
      </c>
      <c r="T1695" s="2" t="s">
        <v>184</v>
      </c>
      <c r="U1695">
        <v>25</v>
      </c>
      <c r="V1695">
        <v>28</v>
      </c>
      <c r="W1695">
        <v>0</v>
      </c>
      <c r="X1695" t="s">
        <v>184</v>
      </c>
      <c r="Y1695" s="2" t="s">
        <v>184</v>
      </c>
      <c r="Z1695" s="2" t="s">
        <v>184</v>
      </c>
      <c r="AA1695" s="2" t="s">
        <v>184</v>
      </c>
      <c r="AB1695">
        <v>2</v>
      </c>
      <c r="AC1695">
        <v>0</v>
      </c>
      <c r="AD1695">
        <v>0</v>
      </c>
      <c r="AE1695" s="2" t="s">
        <v>184</v>
      </c>
      <c r="AF1695" s="2" t="s">
        <v>184</v>
      </c>
      <c r="AG1695" s="2" t="s">
        <v>184</v>
      </c>
      <c r="AH1695" t="s">
        <v>190</v>
      </c>
      <c r="AI1695" s="8" t="s">
        <v>183</v>
      </c>
      <c r="AJ1695" s="1" t="s">
        <v>184</v>
      </c>
    </row>
    <row r="1696" spans="1:36" x14ac:dyDescent="0.3">
      <c r="A1696" s="3" t="s">
        <v>7</v>
      </c>
      <c r="B1696">
        <v>154757</v>
      </c>
      <c r="C1696">
        <v>1695</v>
      </c>
      <c r="D1696" t="s">
        <v>181</v>
      </c>
      <c r="E1696" s="2" t="s">
        <v>184</v>
      </c>
      <c r="F1696" s="2" t="s">
        <v>184</v>
      </c>
      <c r="G1696" s="2" t="s">
        <v>184</v>
      </c>
      <c r="H1696" s="3" t="s">
        <v>183</v>
      </c>
      <c r="I1696" s="2" t="s">
        <v>12</v>
      </c>
      <c r="J1696" s="2" t="s">
        <v>13</v>
      </c>
      <c r="K1696" s="8" t="s">
        <v>184</v>
      </c>
      <c r="L1696" s="2" t="s">
        <v>60</v>
      </c>
      <c r="M1696" s="2"/>
      <c r="N1696" t="s">
        <v>186</v>
      </c>
      <c r="O1696" s="3" t="s">
        <v>189</v>
      </c>
      <c r="P1696" s="130">
        <v>-0.21208907741251323</v>
      </c>
      <c r="Q1696" s="130" t="s">
        <v>203</v>
      </c>
      <c r="R1696" s="7" t="s">
        <v>183</v>
      </c>
      <c r="S1696" s="2" t="s">
        <v>184</v>
      </c>
      <c r="T1696" s="2" t="s">
        <v>184</v>
      </c>
      <c r="U1696">
        <v>73</v>
      </c>
      <c r="V1696">
        <v>20</v>
      </c>
      <c r="W1696">
        <v>40</v>
      </c>
      <c r="X1696" t="s">
        <v>184</v>
      </c>
      <c r="Y1696" s="2" t="s">
        <v>184</v>
      </c>
      <c r="Z1696" s="2" t="s">
        <v>184</v>
      </c>
      <c r="AA1696" s="2" t="s">
        <v>184</v>
      </c>
      <c r="AB1696">
        <v>17</v>
      </c>
      <c r="AC1696">
        <v>2</v>
      </c>
      <c r="AD1696">
        <v>0</v>
      </c>
      <c r="AE1696" s="2" t="s">
        <v>184</v>
      </c>
      <c r="AF1696" s="2" t="s">
        <v>185</v>
      </c>
      <c r="AG1696" s="2" t="s">
        <v>184</v>
      </c>
      <c r="AH1696" t="s">
        <v>190</v>
      </c>
      <c r="AI1696" s="8" t="s">
        <v>183</v>
      </c>
      <c r="AJ1696" s="1" t="s">
        <v>184</v>
      </c>
    </row>
    <row r="1697" spans="1:36" x14ac:dyDescent="0.3">
      <c r="A1697" s="3" t="s">
        <v>7</v>
      </c>
      <c r="B1697">
        <v>154785</v>
      </c>
      <c r="C1697">
        <v>1696</v>
      </c>
      <c r="D1697" t="s">
        <v>182</v>
      </c>
      <c r="E1697" s="2" t="s">
        <v>184</v>
      </c>
      <c r="F1697" s="2" t="s">
        <v>184</v>
      </c>
      <c r="G1697" s="2" t="s">
        <v>184</v>
      </c>
      <c r="H1697" s="3" t="s">
        <v>183</v>
      </c>
      <c r="I1697" s="2" t="s">
        <v>12</v>
      </c>
      <c r="J1697" s="2" t="s">
        <v>16</v>
      </c>
      <c r="K1697" s="8" t="s">
        <v>184</v>
      </c>
      <c r="L1697" s="2" t="s">
        <v>60</v>
      </c>
      <c r="M1697" s="2"/>
      <c r="N1697" t="s">
        <v>186</v>
      </c>
      <c r="O1697" s="2" t="s">
        <v>188</v>
      </c>
      <c r="P1697" s="128">
        <v>-0.99825605869264522</v>
      </c>
      <c r="Q1697" s="128" t="s">
        <v>203</v>
      </c>
      <c r="R1697" s="6" t="s">
        <v>183</v>
      </c>
      <c r="S1697" s="2" t="s">
        <v>184</v>
      </c>
      <c r="T1697" s="2" t="s">
        <v>184</v>
      </c>
      <c r="U1697">
        <v>0</v>
      </c>
      <c r="V1697">
        <v>0</v>
      </c>
      <c r="W1697">
        <v>6</v>
      </c>
      <c r="X1697" t="s">
        <v>184</v>
      </c>
      <c r="Y1697" s="2" t="s">
        <v>184</v>
      </c>
      <c r="Z1697" s="2" t="s">
        <v>184</v>
      </c>
      <c r="AA1697" s="2" t="s">
        <v>184</v>
      </c>
      <c r="AB1697">
        <v>2</v>
      </c>
      <c r="AC1697">
        <v>2</v>
      </c>
      <c r="AD1697">
        <v>0</v>
      </c>
      <c r="AE1697" s="2" t="s">
        <v>184</v>
      </c>
      <c r="AF1697" s="2" t="s">
        <v>184</v>
      </c>
      <c r="AG1697" s="2" t="s">
        <v>184</v>
      </c>
      <c r="AH1697" t="s">
        <v>190</v>
      </c>
      <c r="AI1697" t="s">
        <v>183</v>
      </c>
      <c r="AJ1697" s="1" t="s">
        <v>184</v>
      </c>
    </row>
    <row r="1698" spans="1:36" x14ac:dyDescent="0.3">
      <c r="A1698" s="3" t="s">
        <v>7</v>
      </c>
      <c r="B1698">
        <v>154822</v>
      </c>
      <c r="C1698">
        <v>1697</v>
      </c>
      <c r="D1698" t="s">
        <v>182</v>
      </c>
      <c r="E1698" s="2" t="s">
        <v>183</v>
      </c>
      <c r="F1698" s="2" t="s">
        <v>183</v>
      </c>
      <c r="G1698" s="2" t="s">
        <v>183</v>
      </c>
      <c r="H1698" s="2" t="s">
        <v>183</v>
      </c>
      <c r="I1698" s="2" t="s">
        <v>13</v>
      </c>
      <c r="J1698" s="2" t="s">
        <v>13</v>
      </c>
      <c r="K1698" s="8" t="s">
        <v>183</v>
      </c>
      <c r="L1698" s="2"/>
      <c r="M1698" s="2" t="s">
        <v>61</v>
      </c>
      <c r="N1698" t="s">
        <v>186</v>
      </c>
      <c r="O1698" s="2" t="s">
        <v>188</v>
      </c>
      <c r="P1698" s="128">
        <v>0.4374222255741167</v>
      </c>
      <c r="Q1698" s="128" t="s">
        <v>203</v>
      </c>
      <c r="R1698" s="6" t="s">
        <v>184</v>
      </c>
      <c r="S1698" s="2" t="s">
        <v>183</v>
      </c>
      <c r="T1698" s="2" t="s">
        <v>183</v>
      </c>
      <c r="U1698">
        <v>30</v>
      </c>
      <c r="V1698">
        <v>0</v>
      </c>
      <c r="W1698">
        <v>0</v>
      </c>
      <c r="X1698" t="s">
        <v>183</v>
      </c>
      <c r="Y1698" s="2" t="s">
        <v>184</v>
      </c>
      <c r="Z1698" s="2" t="s">
        <v>183</v>
      </c>
      <c r="AA1698" s="2" t="s">
        <v>184</v>
      </c>
      <c r="AB1698">
        <v>0</v>
      </c>
      <c r="AC1698">
        <v>0</v>
      </c>
      <c r="AD1698">
        <v>0</v>
      </c>
      <c r="AE1698" s="2" t="s">
        <v>183</v>
      </c>
      <c r="AF1698" s="2" t="s">
        <v>184</v>
      </c>
      <c r="AG1698" s="2" t="s">
        <v>185</v>
      </c>
      <c r="AH1698" t="s">
        <v>190</v>
      </c>
      <c r="AI1698" s="8" t="s">
        <v>183</v>
      </c>
      <c r="AJ1698" s="1" t="s">
        <v>184</v>
      </c>
    </row>
    <row r="1699" spans="1:36" x14ac:dyDescent="0.3">
      <c r="A1699" s="3" t="s">
        <v>7</v>
      </c>
      <c r="B1699">
        <v>154842</v>
      </c>
      <c r="C1699">
        <v>1698</v>
      </c>
      <c r="D1699" t="s">
        <v>182</v>
      </c>
      <c r="E1699" s="2" t="s">
        <v>184</v>
      </c>
      <c r="F1699" s="2" t="s">
        <v>184</v>
      </c>
      <c r="G1699" s="2" t="s">
        <v>184</v>
      </c>
      <c r="H1699" s="3" t="s">
        <v>185</v>
      </c>
      <c r="I1699" s="2" t="s">
        <v>17</v>
      </c>
      <c r="J1699" s="2" t="s">
        <v>16</v>
      </c>
      <c r="K1699" s="8" t="s">
        <v>183</v>
      </c>
      <c r="L1699" s="2" t="s">
        <v>162</v>
      </c>
      <c r="M1699" s="2" t="s">
        <v>60</v>
      </c>
      <c r="N1699" t="s">
        <v>187</v>
      </c>
      <c r="O1699" s="2" t="s">
        <v>189</v>
      </c>
      <c r="P1699" s="128">
        <v>-2.3223328094988651</v>
      </c>
      <c r="Q1699" s="128" t="s">
        <v>203</v>
      </c>
      <c r="R1699" s="6" t="s">
        <v>183</v>
      </c>
      <c r="S1699" s="2" t="s">
        <v>183</v>
      </c>
      <c r="T1699" s="2" t="s">
        <v>184</v>
      </c>
      <c r="U1699">
        <v>1</v>
      </c>
      <c r="V1699">
        <v>0</v>
      </c>
      <c r="W1699">
        <v>1</v>
      </c>
      <c r="X1699" t="s">
        <v>184</v>
      </c>
      <c r="Y1699" s="2" t="s">
        <v>184</v>
      </c>
      <c r="Z1699" s="2" t="s">
        <v>183</v>
      </c>
      <c r="AA1699" s="2" t="s">
        <v>184</v>
      </c>
      <c r="AB1699">
        <v>1</v>
      </c>
      <c r="AC1699">
        <v>0</v>
      </c>
      <c r="AD1699">
        <v>0</v>
      </c>
      <c r="AE1699" s="2" t="s">
        <v>183</v>
      </c>
      <c r="AF1699" s="2" t="s">
        <v>183</v>
      </c>
      <c r="AG1699" s="2" t="s">
        <v>184</v>
      </c>
      <c r="AH1699" t="s">
        <v>190</v>
      </c>
      <c r="AI1699" t="s">
        <v>183</v>
      </c>
      <c r="AJ1699" s="1" t="s">
        <v>184</v>
      </c>
    </row>
    <row r="1700" spans="1:36" x14ac:dyDescent="0.3">
      <c r="A1700" s="3" t="s">
        <v>7</v>
      </c>
      <c r="B1700">
        <v>154843</v>
      </c>
      <c r="C1700">
        <v>1699</v>
      </c>
      <c r="D1700" t="s">
        <v>181</v>
      </c>
      <c r="E1700" s="2" t="s">
        <v>184</v>
      </c>
      <c r="F1700" s="2" t="s">
        <v>184</v>
      </c>
      <c r="G1700" s="2" t="s">
        <v>184</v>
      </c>
      <c r="H1700" s="3" t="s">
        <v>183</v>
      </c>
      <c r="I1700" s="2" t="s">
        <v>12</v>
      </c>
      <c r="J1700" s="2" t="s">
        <v>16</v>
      </c>
      <c r="K1700" s="8" t="s">
        <v>183</v>
      </c>
      <c r="L1700" s="2"/>
      <c r="M1700" s="2" t="s">
        <v>60</v>
      </c>
      <c r="N1700" t="s">
        <v>186</v>
      </c>
      <c r="O1700" s="2" t="s">
        <v>189</v>
      </c>
      <c r="P1700" s="128">
        <v>-1.650078575170246</v>
      </c>
      <c r="Q1700" s="128" t="s">
        <v>203</v>
      </c>
      <c r="R1700" s="6" t="s">
        <v>183</v>
      </c>
      <c r="S1700" s="2" t="s">
        <v>184</v>
      </c>
      <c r="T1700" s="2" t="s">
        <v>184</v>
      </c>
      <c r="U1700">
        <v>4</v>
      </c>
      <c r="V1700">
        <v>0</v>
      </c>
      <c r="W1700">
        <v>8</v>
      </c>
      <c r="X1700" t="s">
        <v>184</v>
      </c>
      <c r="Y1700" s="2" t="s">
        <v>184</v>
      </c>
      <c r="Z1700" s="2" t="s">
        <v>184</v>
      </c>
      <c r="AA1700" s="2" t="s">
        <v>184</v>
      </c>
      <c r="AB1700">
        <v>3</v>
      </c>
      <c r="AC1700">
        <v>6</v>
      </c>
      <c r="AD1700">
        <v>0</v>
      </c>
      <c r="AE1700" s="2" t="s">
        <v>184</v>
      </c>
      <c r="AF1700" s="2" t="s">
        <v>184</v>
      </c>
      <c r="AG1700" s="2" t="s">
        <v>183</v>
      </c>
      <c r="AH1700" t="s">
        <v>91</v>
      </c>
      <c r="AI1700" t="s">
        <v>183</v>
      </c>
      <c r="AJ1700" s="1" t="s">
        <v>184</v>
      </c>
    </row>
    <row r="1701" spans="1:36" x14ac:dyDescent="0.3">
      <c r="A1701" s="3" t="s">
        <v>7</v>
      </c>
      <c r="B1701">
        <v>154918</v>
      </c>
      <c r="C1701">
        <v>1700</v>
      </c>
      <c r="D1701" t="s">
        <v>181</v>
      </c>
      <c r="E1701" s="2" t="s">
        <v>183</v>
      </c>
      <c r="F1701" s="2" t="s">
        <v>183</v>
      </c>
      <c r="G1701" s="2" t="s">
        <v>184</v>
      </c>
      <c r="H1701" s="3" t="s">
        <v>183</v>
      </c>
      <c r="I1701" s="2" t="s">
        <v>16</v>
      </c>
      <c r="J1701" s="2" t="s">
        <v>12</v>
      </c>
      <c r="K1701" s="8" t="s">
        <v>184</v>
      </c>
      <c r="L1701" s="2" t="s">
        <v>60</v>
      </c>
      <c r="M1701" s="2"/>
      <c r="N1701" t="s">
        <v>186</v>
      </c>
      <c r="O1701" s="2" t="s">
        <v>189</v>
      </c>
      <c r="P1701" s="128">
        <v>-1.5226829421758006</v>
      </c>
      <c r="Q1701" s="128" t="s">
        <v>203</v>
      </c>
      <c r="R1701" s="7" t="s">
        <v>183</v>
      </c>
      <c r="S1701" s="2" t="s">
        <v>184</v>
      </c>
      <c r="T1701" s="2" t="s">
        <v>184</v>
      </c>
      <c r="U1701">
        <v>36</v>
      </c>
      <c r="V1701">
        <v>15</v>
      </c>
      <c r="W1701">
        <v>37</v>
      </c>
      <c r="X1701" t="s">
        <v>184</v>
      </c>
      <c r="Y1701" s="2" t="s">
        <v>184</v>
      </c>
      <c r="Z1701" s="2" t="s">
        <v>184</v>
      </c>
      <c r="AA1701" s="2" t="s">
        <v>184</v>
      </c>
      <c r="AB1701">
        <v>12</v>
      </c>
      <c r="AC1701">
        <v>0</v>
      </c>
      <c r="AD1701">
        <v>0</v>
      </c>
      <c r="AE1701" s="2" t="s">
        <v>184</v>
      </c>
      <c r="AF1701" s="2" t="s">
        <v>185</v>
      </c>
      <c r="AG1701" s="2" t="s">
        <v>185</v>
      </c>
      <c r="AH1701" t="s">
        <v>190</v>
      </c>
      <c r="AI1701" s="8" t="s">
        <v>183</v>
      </c>
      <c r="AJ1701" s="1" t="s">
        <v>184</v>
      </c>
    </row>
    <row r="1702" spans="1:36" x14ac:dyDescent="0.3">
      <c r="A1702" s="3" t="s">
        <v>7</v>
      </c>
      <c r="B1702">
        <v>154939</v>
      </c>
      <c r="C1702">
        <v>1701</v>
      </c>
      <c r="D1702" t="s">
        <v>181</v>
      </c>
      <c r="E1702" s="2" t="s">
        <v>184</v>
      </c>
      <c r="F1702" s="2" t="s">
        <v>184</v>
      </c>
      <c r="G1702" s="2" t="s">
        <v>184</v>
      </c>
      <c r="H1702" s="3" t="s">
        <v>183</v>
      </c>
      <c r="I1702" s="2" t="s">
        <v>15</v>
      </c>
      <c r="J1702" s="2" t="s">
        <v>13</v>
      </c>
      <c r="K1702" s="8" t="s">
        <v>183</v>
      </c>
      <c r="L1702" s="2" t="s">
        <v>60</v>
      </c>
      <c r="M1702" s="2"/>
      <c r="N1702" t="s">
        <v>186</v>
      </c>
      <c r="O1702" s="2" t="s">
        <v>188</v>
      </c>
      <c r="P1702" s="128">
        <v>0.11325740892216699</v>
      </c>
      <c r="Q1702" s="128" t="s">
        <v>203</v>
      </c>
      <c r="R1702" s="7" t="s">
        <v>184</v>
      </c>
      <c r="S1702" s="2" t="s">
        <v>183</v>
      </c>
      <c r="T1702" s="2" t="s">
        <v>183</v>
      </c>
      <c r="U1702">
        <v>0</v>
      </c>
      <c r="V1702">
        <v>0</v>
      </c>
      <c r="W1702">
        <v>1</v>
      </c>
      <c r="X1702" t="s">
        <v>184</v>
      </c>
      <c r="Y1702" s="2" t="s">
        <v>184</v>
      </c>
      <c r="Z1702" s="2" t="s">
        <v>183</v>
      </c>
      <c r="AA1702" s="2" t="s">
        <v>183</v>
      </c>
      <c r="AB1702">
        <v>1</v>
      </c>
      <c r="AC1702">
        <v>0</v>
      </c>
      <c r="AD1702">
        <v>0</v>
      </c>
      <c r="AE1702" s="2" t="s">
        <v>183</v>
      </c>
      <c r="AF1702" s="2" t="s">
        <v>184</v>
      </c>
      <c r="AG1702" s="2" t="s">
        <v>183</v>
      </c>
      <c r="AH1702" t="s">
        <v>190</v>
      </c>
      <c r="AI1702" t="s">
        <v>183</v>
      </c>
      <c r="AJ1702" s="1" t="s">
        <v>184</v>
      </c>
    </row>
    <row r="1703" spans="1:36" hidden="1" x14ac:dyDescent="0.3">
      <c r="A1703" s="3" t="s">
        <v>7</v>
      </c>
      <c r="B1703">
        <v>154941</v>
      </c>
      <c r="C1703">
        <v>1702</v>
      </c>
      <c r="D1703" t="s">
        <v>182</v>
      </c>
      <c r="E1703" s="2" t="s">
        <v>184</v>
      </c>
      <c r="F1703" s="2" t="s">
        <v>184</v>
      </c>
      <c r="G1703" s="2" t="s">
        <v>184</v>
      </c>
      <c r="H1703" s="3" t="s">
        <v>185</v>
      </c>
      <c r="I1703" s="2" t="s">
        <v>17</v>
      </c>
      <c r="J1703" s="2" t="s">
        <v>17</v>
      </c>
      <c r="K1703" s="8" t="s">
        <v>183</v>
      </c>
      <c r="L1703" s="2"/>
      <c r="M1703" s="2" t="s">
        <v>60</v>
      </c>
      <c r="N1703" t="s">
        <v>186</v>
      </c>
      <c r="O1703" s="2" t="s">
        <v>188</v>
      </c>
      <c r="P1703" s="128">
        <v>-1.4250399883670204</v>
      </c>
      <c r="Q1703" s="128" t="s">
        <v>201</v>
      </c>
      <c r="R1703" s="7" t="s">
        <v>184</v>
      </c>
      <c r="S1703" s="2" t="s">
        <v>184</v>
      </c>
      <c r="T1703" s="2" t="s">
        <v>184</v>
      </c>
      <c r="U1703">
        <v>60</v>
      </c>
      <c r="V1703">
        <v>33</v>
      </c>
      <c r="W1703">
        <v>8</v>
      </c>
      <c r="X1703" t="s">
        <v>183</v>
      </c>
      <c r="Y1703" s="2" t="s">
        <v>183</v>
      </c>
      <c r="Z1703" s="2" t="s">
        <v>184</v>
      </c>
      <c r="AA1703" s="2" t="s">
        <v>184</v>
      </c>
      <c r="AB1703">
        <v>5</v>
      </c>
      <c r="AC1703">
        <v>2</v>
      </c>
      <c r="AD1703">
        <v>0</v>
      </c>
      <c r="AE1703" s="2" t="s">
        <v>184</v>
      </c>
      <c r="AF1703" s="2" t="s">
        <v>185</v>
      </c>
      <c r="AG1703" s="2" t="s">
        <v>185</v>
      </c>
      <c r="AH1703" t="s">
        <v>92</v>
      </c>
      <c r="AI1703" s="8" t="s">
        <v>183</v>
      </c>
      <c r="AJ1703" s="1" t="s">
        <v>184</v>
      </c>
    </row>
    <row r="1704" spans="1:36" x14ac:dyDescent="0.3">
      <c r="A1704" s="3" t="s">
        <v>7</v>
      </c>
      <c r="B1704">
        <v>154976</v>
      </c>
      <c r="C1704">
        <v>1703</v>
      </c>
      <c r="D1704" t="s">
        <v>181</v>
      </c>
      <c r="E1704" s="2" t="s">
        <v>184</v>
      </c>
      <c r="F1704" s="2" t="s">
        <v>184</v>
      </c>
      <c r="G1704" s="2" t="s">
        <v>184</v>
      </c>
      <c r="H1704" s="3" t="s">
        <v>183</v>
      </c>
      <c r="I1704" s="2" t="s">
        <v>15</v>
      </c>
      <c r="J1704" s="2" t="s">
        <v>15</v>
      </c>
      <c r="K1704" s="8" t="s">
        <v>183</v>
      </c>
      <c r="L1704" s="2"/>
      <c r="M1704" s="2" t="s">
        <v>60</v>
      </c>
      <c r="N1704" t="s">
        <v>186</v>
      </c>
      <c r="O1704" s="3" t="s">
        <v>188</v>
      </c>
      <c r="P1704" s="130">
        <v>-1.279317697228145</v>
      </c>
      <c r="Q1704" s="130" t="s">
        <v>203</v>
      </c>
      <c r="R1704" s="6" t="s">
        <v>183</v>
      </c>
      <c r="S1704" s="2" t="s">
        <v>183</v>
      </c>
      <c r="T1704" s="2" t="s">
        <v>184</v>
      </c>
      <c r="U1704">
        <v>21</v>
      </c>
      <c r="V1704">
        <v>25</v>
      </c>
      <c r="W1704">
        <v>0</v>
      </c>
      <c r="X1704" t="s">
        <v>184</v>
      </c>
      <c r="Y1704" s="2" t="s">
        <v>183</v>
      </c>
      <c r="Z1704" s="2" t="s">
        <v>183</v>
      </c>
      <c r="AA1704" s="2" t="s">
        <v>184</v>
      </c>
      <c r="AB1704">
        <v>1</v>
      </c>
      <c r="AC1704">
        <v>0</v>
      </c>
      <c r="AD1704">
        <v>0</v>
      </c>
      <c r="AE1704" s="2" t="s">
        <v>183</v>
      </c>
      <c r="AF1704" s="2" t="s">
        <v>184</v>
      </c>
      <c r="AG1704" s="2" t="s">
        <v>184</v>
      </c>
      <c r="AH1704" t="s">
        <v>190</v>
      </c>
      <c r="AI1704" s="8" t="s">
        <v>183</v>
      </c>
      <c r="AJ1704" s="1" t="s">
        <v>184</v>
      </c>
    </row>
    <row r="1705" spans="1:36" x14ac:dyDescent="0.3">
      <c r="A1705" s="3" t="s">
        <v>7</v>
      </c>
      <c r="B1705">
        <v>155034</v>
      </c>
      <c r="C1705">
        <v>1704</v>
      </c>
      <c r="D1705" t="s">
        <v>181</v>
      </c>
      <c r="E1705" s="2" t="s">
        <v>184</v>
      </c>
      <c r="F1705" s="2" t="s">
        <v>184</v>
      </c>
      <c r="G1705" s="2" t="s">
        <v>184</v>
      </c>
      <c r="H1705" s="3" t="s">
        <v>183</v>
      </c>
      <c r="I1705" s="2" t="s">
        <v>15</v>
      </c>
      <c r="J1705" s="2" t="s">
        <v>15</v>
      </c>
      <c r="K1705" s="8" t="s">
        <v>183</v>
      </c>
      <c r="L1705" s="2"/>
      <c r="M1705" s="2" t="s">
        <v>60</v>
      </c>
      <c r="N1705" t="s">
        <v>186</v>
      </c>
      <c r="O1705" s="2" t="s">
        <v>188</v>
      </c>
      <c r="P1705" s="128" t="s">
        <v>67</v>
      </c>
      <c r="Q1705" s="130" t="s">
        <v>203</v>
      </c>
      <c r="R1705" s="6" t="s">
        <v>183</v>
      </c>
      <c r="S1705" s="2" t="s">
        <v>183</v>
      </c>
      <c r="T1705" s="2" t="s">
        <v>184</v>
      </c>
      <c r="U1705">
        <v>27</v>
      </c>
      <c r="V1705">
        <v>35</v>
      </c>
      <c r="W1705">
        <v>17</v>
      </c>
      <c r="X1705" t="s">
        <v>184</v>
      </c>
      <c r="Y1705" s="2" t="s">
        <v>184</v>
      </c>
      <c r="Z1705" s="2" t="s">
        <v>183</v>
      </c>
      <c r="AA1705" s="2" t="s">
        <v>184</v>
      </c>
      <c r="AB1705">
        <v>8</v>
      </c>
      <c r="AC1705">
        <v>1</v>
      </c>
      <c r="AD1705">
        <v>0</v>
      </c>
      <c r="AE1705" s="2" t="s">
        <v>184</v>
      </c>
      <c r="AF1705" s="2" t="s">
        <v>184</v>
      </c>
      <c r="AG1705" s="2" t="s">
        <v>184</v>
      </c>
      <c r="AH1705" t="s">
        <v>190</v>
      </c>
      <c r="AI1705" s="8" t="s">
        <v>183</v>
      </c>
      <c r="AJ1705" s="1" t="s">
        <v>184</v>
      </c>
    </row>
    <row r="1706" spans="1:36" hidden="1" x14ac:dyDescent="0.3">
      <c r="A1706" s="3" t="s">
        <v>7</v>
      </c>
      <c r="B1706">
        <v>155035</v>
      </c>
      <c r="C1706">
        <v>1705</v>
      </c>
      <c r="D1706" t="s">
        <v>182</v>
      </c>
      <c r="E1706" s="2" t="s">
        <v>184</v>
      </c>
      <c r="F1706" s="2" t="s">
        <v>184</v>
      </c>
      <c r="G1706" s="2" t="s">
        <v>184</v>
      </c>
      <c r="H1706" s="3" t="s">
        <v>183</v>
      </c>
      <c r="I1706" s="2" t="s">
        <v>16</v>
      </c>
      <c r="J1706" s="2" t="s">
        <v>15</v>
      </c>
      <c r="K1706" s="8" t="s">
        <v>183</v>
      </c>
      <c r="L1706" s="2" t="s">
        <v>162</v>
      </c>
      <c r="M1706" s="2" t="s">
        <v>60</v>
      </c>
      <c r="N1706" t="s">
        <v>187</v>
      </c>
      <c r="O1706" s="2" t="s">
        <v>189</v>
      </c>
      <c r="P1706" s="128">
        <v>-2.6512151402726247</v>
      </c>
      <c r="Q1706" s="128" t="s">
        <v>201</v>
      </c>
      <c r="R1706" s="7" t="s">
        <v>185</v>
      </c>
      <c r="S1706" s="2" t="s">
        <v>184</v>
      </c>
      <c r="T1706" s="2" t="s">
        <v>184</v>
      </c>
      <c r="U1706">
        <v>0</v>
      </c>
      <c r="V1706">
        <v>0</v>
      </c>
      <c r="W1706">
        <v>1</v>
      </c>
      <c r="X1706" t="s">
        <v>184</v>
      </c>
      <c r="Y1706" s="2" t="s">
        <v>184</v>
      </c>
      <c r="Z1706" s="2" t="s">
        <v>184</v>
      </c>
      <c r="AA1706" s="2" t="s">
        <v>184</v>
      </c>
      <c r="AB1706">
        <v>0</v>
      </c>
      <c r="AC1706">
        <v>0</v>
      </c>
      <c r="AD1706">
        <v>0</v>
      </c>
      <c r="AE1706" s="2" t="s">
        <v>184</v>
      </c>
      <c r="AF1706" s="2" t="s">
        <v>185</v>
      </c>
      <c r="AG1706" s="2" t="s">
        <v>185</v>
      </c>
      <c r="AH1706" t="s">
        <v>92</v>
      </c>
      <c r="AI1706" t="s">
        <v>184</v>
      </c>
      <c r="AJ1706" s="1" t="s">
        <v>184</v>
      </c>
    </row>
    <row r="1707" spans="1:36" x14ac:dyDescent="0.3">
      <c r="A1707" s="2" t="s">
        <v>8</v>
      </c>
      <c r="B1707">
        <v>155073</v>
      </c>
      <c r="C1707">
        <v>1706</v>
      </c>
      <c r="D1707" t="s">
        <v>182</v>
      </c>
      <c r="E1707" s="2" t="s">
        <v>184</v>
      </c>
      <c r="F1707" s="2" t="s">
        <v>184</v>
      </c>
      <c r="G1707" s="2" t="s">
        <v>184</v>
      </c>
      <c r="H1707" s="3" t="s">
        <v>183</v>
      </c>
      <c r="I1707" s="2" t="s">
        <v>12</v>
      </c>
      <c r="J1707" s="2" t="s">
        <v>12</v>
      </c>
      <c r="K1707" s="8" t="s">
        <v>183</v>
      </c>
      <c r="L1707" s="2" t="s">
        <v>162</v>
      </c>
      <c r="M1707" s="2" t="s">
        <v>60</v>
      </c>
      <c r="N1707" t="s">
        <v>186</v>
      </c>
      <c r="O1707" s="2" t="s">
        <v>189</v>
      </c>
      <c r="P1707" s="128">
        <v>-4.1887592788971366</v>
      </c>
      <c r="Q1707" s="128" t="s">
        <v>203</v>
      </c>
      <c r="R1707" s="6" t="s">
        <v>185</v>
      </c>
      <c r="S1707" s="2" t="s">
        <v>184</v>
      </c>
      <c r="T1707" s="2" t="s">
        <v>184</v>
      </c>
      <c r="U1707">
        <v>22</v>
      </c>
      <c r="V1707">
        <v>0</v>
      </c>
      <c r="W1707">
        <v>3</v>
      </c>
      <c r="X1707" t="s">
        <v>184</v>
      </c>
      <c r="Y1707" s="2" t="s">
        <v>184</v>
      </c>
      <c r="Z1707" s="2" t="s">
        <v>184</v>
      </c>
      <c r="AA1707" s="2" t="s">
        <v>184</v>
      </c>
      <c r="AB1707">
        <v>0</v>
      </c>
      <c r="AC1707">
        <v>0</v>
      </c>
      <c r="AD1707">
        <v>0</v>
      </c>
      <c r="AE1707" s="2" t="s">
        <v>184</v>
      </c>
      <c r="AF1707" s="2" t="s">
        <v>185</v>
      </c>
      <c r="AG1707" s="2" t="s">
        <v>183</v>
      </c>
      <c r="AH1707" t="s">
        <v>190</v>
      </c>
      <c r="AI1707" s="8" t="s">
        <v>183</v>
      </c>
      <c r="AJ1707" s="1" t="s">
        <v>184</v>
      </c>
    </row>
    <row r="1708" spans="1:36" x14ac:dyDescent="0.3">
      <c r="A1708" s="3" t="s">
        <v>7</v>
      </c>
      <c r="B1708">
        <v>155076</v>
      </c>
      <c r="C1708">
        <v>1707</v>
      </c>
      <c r="D1708" t="s">
        <v>181</v>
      </c>
      <c r="E1708" s="2" t="s">
        <v>184</v>
      </c>
      <c r="F1708" s="2" t="s">
        <v>184</v>
      </c>
      <c r="G1708" s="2" t="s">
        <v>184</v>
      </c>
      <c r="H1708" s="3" t="s">
        <v>183</v>
      </c>
      <c r="I1708" s="2" t="s">
        <v>15</v>
      </c>
      <c r="J1708" s="2" t="s">
        <v>16</v>
      </c>
      <c r="K1708" s="8" t="s">
        <v>183</v>
      </c>
      <c r="L1708" s="2"/>
      <c r="M1708" s="2" t="s">
        <v>60</v>
      </c>
      <c r="N1708" t="s">
        <v>186</v>
      </c>
      <c r="O1708" s="3" t="s">
        <v>189</v>
      </c>
      <c r="P1708" s="130">
        <v>-0.85356094958655637</v>
      </c>
      <c r="Q1708" s="130" t="s">
        <v>203</v>
      </c>
      <c r="R1708" s="7" t="s">
        <v>185</v>
      </c>
      <c r="S1708" s="2" t="s">
        <v>184</v>
      </c>
      <c r="T1708" s="2" t="s">
        <v>184</v>
      </c>
      <c r="U1708">
        <v>40</v>
      </c>
      <c r="V1708">
        <v>15</v>
      </c>
      <c r="W1708">
        <v>13</v>
      </c>
      <c r="X1708" t="s">
        <v>184</v>
      </c>
      <c r="Y1708" s="2" t="s">
        <v>184</v>
      </c>
      <c r="Z1708" s="2" t="s">
        <v>184</v>
      </c>
      <c r="AA1708" s="2" t="s">
        <v>184</v>
      </c>
      <c r="AB1708">
        <v>5</v>
      </c>
      <c r="AC1708">
        <v>0</v>
      </c>
      <c r="AD1708">
        <v>0</v>
      </c>
      <c r="AE1708" s="2" t="s">
        <v>184</v>
      </c>
      <c r="AF1708" s="2" t="s">
        <v>184</v>
      </c>
      <c r="AG1708" s="2" t="s">
        <v>183</v>
      </c>
      <c r="AH1708" t="s">
        <v>190</v>
      </c>
      <c r="AI1708" s="8" t="s">
        <v>183</v>
      </c>
      <c r="AJ1708" s="1" t="s">
        <v>184</v>
      </c>
    </row>
    <row r="1709" spans="1:36" x14ac:dyDescent="0.3">
      <c r="A1709" s="2" t="s">
        <v>8</v>
      </c>
      <c r="B1709">
        <v>155111</v>
      </c>
      <c r="C1709">
        <v>1708</v>
      </c>
      <c r="D1709" t="s">
        <v>182</v>
      </c>
      <c r="E1709" s="2" t="s">
        <v>183</v>
      </c>
      <c r="F1709" s="2" t="s">
        <v>184</v>
      </c>
      <c r="G1709" s="2" t="s">
        <v>183</v>
      </c>
      <c r="H1709" s="3" t="s">
        <v>183</v>
      </c>
      <c r="I1709" s="2" t="s">
        <v>13</v>
      </c>
      <c r="J1709" s="2" t="s">
        <v>12</v>
      </c>
      <c r="K1709" s="8" t="s">
        <v>183</v>
      </c>
      <c r="L1709" s="2" t="s">
        <v>162</v>
      </c>
      <c r="M1709" s="2" t="s">
        <v>60</v>
      </c>
      <c r="N1709" t="s">
        <v>187</v>
      </c>
      <c r="O1709" s="2" t="s">
        <v>188</v>
      </c>
      <c r="P1709" s="128">
        <v>-4.1887592788971366</v>
      </c>
      <c r="Q1709" s="128" t="s">
        <v>203</v>
      </c>
      <c r="R1709" s="6" t="s">
        <v>184</v>
      </c>
      <c r="S1709" s="2" t="s">
        <v>183</v>
      </c>
      <c r="T1709" s="2" t="s">
        <v>183</v>
      </c>
      <c r="U1709">
        <v>1</v>
      </c>
      <c r="V1709">
        <v>0</v>
      </c>
      <c r="W1709">
        <v>5</v>
      </c>
      <c r="X1709" t="s">
        <v>184</v>
      </c>
      <c r="Y1709" s="2" t="s">
        <v>183</v>
      </c>
      <c r="Z1709" s="2" t="s">
        <v>183</v>
      </c>
      <c r="AA1709" s="2" t="s">
        <v>184</v>
      </c>
      <c r="AB1709">
        <v>1</v>
      </c>
      <c r="AC1709">
        <v>0</v>
      </c>
      <c r="AD1709">
        <v>0</v>
      </c>
      <c r="AE1709" s="2" t="s">
        <v>184</v>
      </c>
      <c r="AF1709" s="2" t="s">
        <v>185</v>
      </c>
      <c r="AG1709" s="2" t="s">
        <v>184</v>
      </c>
      <c r="AH1709" t="s">
        <v>190</v>
      </c>
      <c r="AI1709" s="8" t="s">
        <v>183</v>
      </c>
      <c r="AJ1709" s="1" t="s">
        <v>184</v>
      </c>
    </row>
    <row r="1710" spans="1:36" x14ac:dyDescent="0.3">
      <c r="A1710" s="2" t="s">
        <v>8</v>
      </c>
      <c r="B1710">
        <v>155137</v>
      </c>
      <c r="C1710">
        <v>1709</v>
      </c>
      <c r="D1710" t="s">
        <v>182</v>
      </c>
      <c r="E1710" s="2" t="s">
        <v>183</v>
      </c>
      <c r="F1710" s="2" t="s">
        <v>183</v>
      </c>
      <c r="G1710" s="2" t="s">
        <v>184</v>
      </c>
      <c r="H1710" s="2" t="s">
        <v>183</v>
      </c>
      <c r="I1710" s="2" t="s">
        <v>12</v>
      </c>
      <c r="J1710" s="2" t="s">
        <v>16</v>
      </c>
      <c r="K1710" s="8" t="s">
        <v>183</v>
      </c>
      <c r="L1710" s="2"/>
      <c r="M1710" s="2" t="s">
        <v>61</v>
      </c>
      <c r="N1710" t="s">
        <v>186</v>
      </c>
      <c r="O1710" s="2" t="s">
        <v>188</v>
      </c>
      <c r="P1710" s="128">
        <v>0.39431358306526926</v>
      </c>
      <c r="Q1710" s="128" t="s">
        <v>203</v>
      </c>
      <c r="R1710" s="7" t="s">
        <v>185</v>
      </c>
      <c r="S1710" s="2" t="s">
        <v>184</v>
      </c>
      <c r="T1710" s="2" t="s">
        <v>184</v>
      </c>
      <c r="U1710">
        <v>44</v>
      </c>
      <c r="V1710">
        <v>28</v>
      </c>
      <c r="W1710">
        <v>23</v>
      </c>
      <c r="X1710" t="s">
        <v>184</v>
      </c>
      <c r="Y1710" s="2" t="s">
        <v>184</v>
      </c>
      <c r="Z1710" s="2" t="s">
        <v>184</v>
      </c>
      <c r="AA1710" s="2" t="s">
        <v>184</v>
      </c>
      <c r="AB1710">
        <v>7</v>
      </c>
      <c r="AC1710">
        <v>0</v>
      </c>
      <c r="AD1710">
        <v>0</v>
      </c>
      <c r="AE1710" s="2" t="s">
        <v>184</v>
      </c>
      <c r="AF1710" s="2" t="s">
        <v>184</v>
      </c>
      <c r="AG1710" s="2" t="s">
        <v>183</v>
      </c>
      <c r="AH1710" t="s">
        <v>92</v>
      </c>
      <c r="AI1710" s="8" t="s">
        <v>183</v>
      </c>
      <c r="AJ1710" s="1" t="s">
        <v>184</v>
      </c>
    </row>
    <row r="1711" spans="1:36" x14ac:dyDescent="0.3">
      <c r="A1711" s="3" t="s">
        <v>7</v>
      </c>
      <c r="B1711">
        <v>155165</v>
      </c>
      <c r="C1711">
        <v>1710</v>
      </c>
      <c r="D1711" t="s">
        <v>181</v>
      </c>
      <c r="E1711" s="2" t="s">
        <v>184</v>
      </c>
      <c r="F1711" s="2" t="s">
        <v>184</v>
      </c>
      <c r="G1711" s="2" t="s">
        <v>184</v>
      </c>
      <c r="H1711" s="3" t="s">
        <v>183</v>
      </c>
      <c r="I1711" s="2" t="s">
        <v>12</v>
      </c>
      <c r="J1711" s="2" t="s">
        <v>16</v>
      </c>
      <c r="K1711" s="8" t="s">
        <v>183</v>
      </c>
      <c r="L1711" s="2"/>
      <c r="M1711" s="2" t="s">
        <v>60</v>
      </c>
      <c r="N1711" t="s">
        <v>186</v>
      </c>
      <c r="O1711" s="3" t="s">
        <v>189</v>
      </c>
      <c r="P1711" s="130">
        <v>-1.1435785096350204</v>
      </c>
      <c r="Q1711" s="130" t="s">
        <v>203</v>
      </c>
      <c r="R1711" s="6" t="s">
        <v>183</v>
      </c>
      <c r="S1711" s="2" t="s">
        <v>184</v>
      </c>
      <c r="T1711" s="2" t="s">
        <v>184</v>
      </c>
      <c r="U1711">
        <v>5</v>
      </c>
      <c r="V1711">
        <v>0</v>
      </c>
      <c r="W1711">
        <v>0</v>
      </c>
      <c r="X1711" t="s">
        <v>184</v>
      </c>
      <c r="Y1711" s="2" t="s">
        <v>184</v>
      </c>
      <c r="Z1711" s="2" t="s">
        <v>184</v>
      </c>
      <c r="AA1711" s="2" t="s">
        <v>184</v>
      </c>
      <c r="AB1711">
        <v>0</v>
      </c>
      <c r="AC1711">
        <v>0</v>
      </c>
      <c r="AD1711">
        <v>0</v>
      </c>
      <c r="AE1711" s="2" t="s">
        <v>184</v>
      </c>
      <c r="AF1711" s="2" t="s">
        <v>184</v>
      </c>
      <c r="AG1711" s="2" t="s">
        <v>183</v>
      </c>
      <c r="AH1711" t="s">
        <v>92</v>
      </c>
      <c r="AI1711" s="8" t="s">
        <v>183</v>
      </c>
      <c r="AJ1711" s="1" t="s">
        <v>184</v>
      </c>
    </row>
    <row r="1712" spans="1:36" hidden="1" x14ac:dyDescent="0.3">
      <c r="A1712" s="3" t="s">
        <v>7</v>
      </c>
      <c r="B1712">
        <v>155259</v>
      </c>
      <c r="C1712">
        <v>1711</v>
      </c>
      <c r="D1712" t="s">
        <v>182</v>
      </c>
      <c r="E1712" s="2" t="s">
        <v>183</v>
      </c>
      <c r="F1712" s="2" t="s">
        <v>184</v>
      </c>
      <c r="G1712" s="2" t="s">
        <v>184</v>
      </c>
      <c r="H1712" s="3" t="s">
        <v>183</v>
      </c>
      <c r="I1712" s="2" t="s">
        <v>16</v>
      </c>
      <c r="J1712" s="2" t="s">
        <v>16</v>
      </c>
      <c r="K1712" s="8" t="s">
        <v>183</v>
      </c>
      <c r="L1712" s="2"/>
      <c r="M1712" s="2" t="s">
        <v>60</v>
      </c>
      <c r="N1712" t="s">
        <v>186</v>
      </c>
      <c r="O1712" s="2" t="s">
        <v>188</v>
      </c>
      <c r="P1712" s="128">
        <v>3.9240307644011929E-2</v>
      </c>
      <c r="Q1712" s="128" t="s">
        <v>201</v>
      </c>
      <c r="R1712" s="7" t="s">
        <v>184</v>
      </c>
      <c r="S1712" s="2" t="s">
        <v>184</v>
      </c>
      <c r="T1712" s="2" t="s">
        <v>184</v>
      </c>
      <c r="U1712">
        <v>0</v>
      </c>
      <c r="V1712">
        <v>0</v>
      </c>
      <c r="W1712">
        <v>3</v>
      </c>
      <c r="X1712" t="s">
        <v>184</v>
      </c>
      <c r="Y1712" s="2" t="s">
        <v>184</v>
      </c>
      <c r="Z1712" s="2" t="s">
        <v>184</v>
      </c>
      <c r="AA1712" s="2" t="s">
        <v>184</v>
      </c>
      <c r="AB1712">
        <v>2</v>
      </c>
      <c r="AC1712">
        <v>2</v>
      </c>
      <c r="AD1712">
        <v>0</v>
      </c>
      <c r="AE1712" s="2" t="s">
        <v>183</v>
      </c>
      <c r="AF1712" s="2" t="s">
        <v>184</v>
      </c>
      <c r="AG1712" s="2" t="s">
        <v>183</v>
      </c>
      <c r="AH1712" t="s">
        <v>190</v>
      </c>
      <c r="AI1712" t="s">
        <v>183</v>
      </c>
      <c r="AJ1712" s="1" t="s">
        <v>184</v>
      </c>
    </row>
    <row r="1713" spans="1:36" x14ac:dyDescent="0.3">
      <c r="A1713" s="3" t="s">
        <v>7</v>
      </c>
      <c r="B1713">
        <v>155261</v>
      </c>
      <c r="C1713">
        <v>1712</v>
      </c>
      <c r="D1713" t="s">
        <v>181</v>
      </c>
      <c r="E1713" s="2" t="s">
        <v>183</v>
      </c>
      <c r="F1713" s="2" t="s">
        <v>184</v>
      </c>
      <c r="G1713" s="2" t="s">
        <v>184</v>
      </c>
      <c r="H1713" s="3" t="s">
        <v>183</v>
      </c>
      <c r="I1713" s="2" t="s">
        <v>13</v>
      </c>
      <c r="J1713" s="2" t="s">
        <v>16</v>
      </c>
      <c r="K1713" s="8" t="s">
        <v>183</v>
      </c>
      <c r="L1713" s="2" t="s">
        <v>60</v>
      </c>
      <c r="M1713" s="2"/>
      <c r="N1713" t="s">
        <v>186</v>
      </c>
      <c r="O1713" s="3" t="s">
        <v>188</v>
      </c>
      <c r="P1713" s="130">
        <v>0.10604453870625663</v>
      </c>
      <c r="Q1713" s="130" t="s">
        <v>203</v>
      </c>
      <c r="R1713" s="6" t="s">
        <v>184</v>
      </c>
      <c r="S1713" s="2" t="s">
        <v>183</v>
      </c>
      <c r="T1713" s="2" t="s">
        <v>184</v>
      </c>
      <c r="U1713">
        <v>0</v>
      </c>
      <c r="V1713">
        <v>0</v>
      </c>
      <c r="W1713">
        <v>13</v>
      </c>
      <c r="X1713" t="s">
        <v>184</v>
      </c>
      <c r="Y1713" s="2" t="s">
        <v>184</v>
      </c>
      <c r="Z1713" s="2" t="s">
        <v>183</v>
      </c>
      <c r="AA1713" s="2" t="s">
        <v>184</v>
      </c>
      <c r="AB1713">
        <v>5</v>
      </c>
      <c r="AC1713">
        <v>9</v>
      </c>
      <c r="AD1713">
        <v>0</v>
      </c>
      <c r="AE1713" s="2" t="s">
        <v>184</v>
      </c>
      <c r="AF1713" s="2" t="s">
        <v>184</v>
      </c>
      <c r="AG1713" s="2" t="s">
        <v>183</v>
      </c>
      <c r="AH1713" t="s">
        <v>190</v>
      </c>
      <c r="AI1713" t="s">
        <v>183</v>
      </c>
      <c r="AJ1713" s="1" t="s">
        <v>184</v>
      </c>
    </row>
    <row r="1714" spans="1:36" x14ac:dyDescent="0.3">
      <c r="A1714" s="3" t="s">
        <v>7</v>
      </c>
      <c r="B1714">
        <v>155279</v>
      </c>
      <c r="C1714">
        <v>1713</v>
      </c>
      <c r="D1714" t="s">
        <v>182</v>
      </c>
      <c r="E1714" s="2" t="s">
        <v>183</v>
      </c>
      <c r="F1714" s="2" t="s">
        <v>183</v>
      </c>
      <c r="G1714" s="2" t="s">
        <v>184</v>
      </c>
      <c r="H1714" s="3" t="s">
        <v>183</v>
      </c>
      <c r="I1714" s="2" t="s">
        <v>12</v>
      </c>
      <c r="J1714" s="2" t="s">
        <v>15</v>
      </c>
      <c r="K1714" s="8" t="s">
        <v>183</v>
      </c>
      <c r="L1714" s="2"/>
      <c r="M1714" s="2" t="s">
        <v>60</v>
      </c>
      <c r="N1714" t="s">
        <v>186</v>
      </c>
      <c r="O1714" s="2" t="s">
        <v>188</v>
      </c>
      <c r="P1714" s="128">
        <v>-0.9133696817186262</v>
      </c>
      <c r="Q1714" s="128" t="s">
        <v>203</v>
      </c>
      <c r="R1714" s="6" t="s">
        <v>183</v>
      </c>
      <c r="S1714" s="2" t="s">
        <v>184</v>
      </c>
      <c r="T1714" s="2" t="s">
        <v>184</v>
      </c>
      <c r="U1714">
        <v>9</v>
      </c>
      <c r="V1714">
        <v>41</v>
      </c>
      <c r="W1714">
        <v>0</v>
      </c>
      <c r="X1714" t="s">
        <v>184</v>
      </c>
      <c r="Y1714" s="2" t="s">
        <v>184</v>
      </c>
      <c r="Z1714" s="2" t="s">
        <v>184</v>
      </c>
      <c r="AA1714" s="2" t="s">
        <v>184</v>
      </c>
      <c r="AB1714">
        <v>1</v>
      </c>
      <c r="AC1714">
        <v>0</v>
      </c>
      <c r="AD1714">
        <v>0</v>
      </c>
      <c r="AE1714" s="2" t="s">
        <v>184</v>
      </c>
      <c r="AF1714" s="2" t="s">
        <v>185</v>
      </c>
      <c r="AG1714" s="2" t="s">
        <v>183</v>
      </c>
      <c r="AH1714" t="s">
        <v>190</v>
      </c>
      <c r="AI1714" s="8" t="s">
        <v>183</v>
      </c>
      <c r="AJ1714" s="1" t="s">
        <v>184</v>
      </c>
    </row>
    <row r="1715" spans="1:36" x14ac:dyDescent="0.3">
      <c r="A1715" s="3" t="s">
        <v>7</v>
      </c>
      <c r="B1715">
        <v>155305</v>
      </c>
      <c r="C1715">
        <v>1714</v>
      </c>
      <c r="D1715" t="s">
        <v>181</v>
      </c>
      <c r="E1715" s="2" t="s">
        <v>183</v>
      </c>
      <c r="F1715" s="2" t="s">
        <v>184</v>
      </c>
      <c r="G1715" s="2" t="s">
        <v>183</v>
      </c>
      <c r="H1715" s="3" t="s">
        <v>183</v>
      </c>
      <c r="I1715" s="2" t="s">
        <v>15</v>
      </c>
      <c r="J1715" s="2" t="s">
        <v>16</v>
      </c>
      <c r="K1715" s="8" t="s">
        <v>183</v>
      </c>
      <c r="L1715" s="2" t="s">
        <v>60</v>
      </c>
      <c r="M1715" s="2"/>
      <c r="N1715" t="s">
        <v>187</v>
      </c>
      <c r="O1715" s="3" t="s">
        <v>189</v>
      </c>
      <c r="P1715" s="130">
        <v>-0.10869565217391304</v>
      </c>
      <c r="Q1715" s="130" t="s">
        <v>203</v>
      </c>
      <c r="R1715" s="6" t="s">
        <v>183</v>
      </c>
      <c r="S1715" s="2" t="s">
        <v>183</v>
      </c>
      <c r="T1715" s="2" t="s">
        <v>183</v>
      </c>
      <c r="U1715">
        <v>45</v>
      </c>
      <c r="V1715">
        <v>25</v>
      </c>
      <c r="W1715">
        <v>13</v>
      </c>
      <c r="X1715" t="s">
        <v>184</v>
      </c>
      <c r="Y1715" s="2" t="s">
        <v>184</v>
      </c>
      <c r="Z1715" s="2" t="s">
        <v>183</v>
      </c>
      <c r="AA1715" s="2" t="s">
        <v>183</v>
      </c>
      <c r="AB1715">
        <v>5</v>
      </c>
      <c r="AC1715">
        <v>1</v>
      </c>
      <c r="AD1715">
        <v>1</v>
      </c>
      <c r="AE1715" s="2" t="s">
        <v>183</v>
      </c>
      <c r="AF1715" s="2" t="s">
        <v>183</v>
      </c>
      <c r="AG1715" s="2" t="s">
        <v>184</v>
      </c>
      <c r="AH1715" t="s">
        <v>190</v>
      </c>
      <c r="AI1715" s="8" t="s">
        <v>183</v>
      </c>
      <c r="AJ1715" s="1" t="s">
        <v>184</v>
      </c>
    </row>
    <row r="1716" spans="1:36" x14ac:dyDescent="0.3">
      <c r="A1716" s="3" t="s">
        <v>7</v>
      </c>
      <c r="B1716">
        <v>155311</v>
      </c>
      <c r="C1716">
        <v>1715</v>
      </c>
      <c r="D1716" t="s">
        <v>181</v>
      </c>
      <c r="E1716" s="2" t="s">
        <v>183</v>
      </c>
      <c r="F1716" s="2" t="s">
        <v>184</v>
      </c>
      <c r="G1716" s="2" t="s">
        <v>184</v>
      </c>
      <c r="H1716" s="3" t="s">
        <v>183</v>
      </c>
      <c r="I1716" s="2" t="s">
        <v>15</v>
      </c>
      <c r="J1716" s="2" t="s">
        <v>14</v>
      </c>
      <c r="K1716" s="8" t="s">
        <v>183</v>
      </c>
      <c r="L1716" s="2" t="s">
        <v>60</v>
      </c>
      <c r="M1716" s="2"/>
      <c r="N1716" t="s">
        <v>187</v>
      </c>
      <c r="O1716" s="3" t="s">
        <v>189</v>
      </c>
      <c r="P1716" s="130">
        <v>-0.50305425799496939</v>
      </c>
      <c r="Q1716" s="130" t="s">
        <v>203</v>
      </c>
      <c r="R1716" s="7" t="s">
        <v>183</v>
      </c>
      <c r="S1716" s="2" t="s">
        <v>183</v>
      </c>
      <c r="T1716" s="2" t="s">
        <v>183</v>
      </c>
      <c r="U1716">
        <v>36</v>
      </c>
      <c r="V1716">
        <v>24</v>
      </c>
      <c r="W1716">
        <v>34</v>
      </c>
      <c r="X1716" t="s">
        <v>183</v>
      </c>
      <c r="Y1716" s="2" t="s">
        <v>184</v>
      </c>
      <c r="Z1716" s="2" t="s">
        <v>183</v>
      </c>
      <c r="AA1716" s="2" t="s">
        <v>183</v>
      </c>
      <c r="AB1716">
        <v>21</v>
      </c>
      <c r="AC1716">
        <v>2</v>
      </c>
      <c r="AD1716">
        <v>0</v>
      </c>
      <c r="AE1716" s="2" t="s">
        <v>183</v>
      </c>
      <c r="AF1716" s="2" t="s">
        <v>183</v>
      </c>
      <c r="AG1716" s="2" t="s">
        <v>184</v>
      </c>
      <c r="AH1716" t="s">
        <v>190</v>
      </c>
      <c r="AI1716" s="8" t="s">
        <v>183</v>
      </c>
      <c r="AJ1716" s="1" t="s">
        <v>184</v>
      </c>
    </row>
    <row r="1717" spans="1:36" x14ac:dyDescent="0.3">
      <c r="A1717" s="3" t="s">
        <v>7</v>
      </c>
      <c r="B1717">
        <v>155326</v>
      </c>
      <c r="C1717">
        <v>1716</v>
      </c>
      <c r="D1717" t="s">
        <v>182</v>
      </c>
      <c r="E1717" s="2" t="s">
        <v>183</v>
      </c>
      <c r="F1717" s="2" t="s">
        <v>184</v>
      </c>
      <c r="G1717" s="2" t="s">
        <v>184</v>
      </c>
      <c r="H1717" s="2" t="s">
        <v>183</v>
      </c>
      <c r="I1717" s="2" t="s">
        <v>16</v>
      </c>
      <c r="J1717" s="2" t="s">
        <v>15</v>
      </c>
      <c r="K1717" s="8" t="s">
        <v>183</v>
      </c>
      <c r="L1717" s="2" t="s">
        <v>60</v>
      </c>
      <c r="M1717" s="2"/>
      <c r="N1717" t="s">
        <v>187</v>
      </c>
      <c r="O1717" s="2" t="s">
        <v>188</v>
      </c>
      <c r="P1717" s="128">
        <v>-1.6976608566059741</v>
      </c>
      <c r="Q1717" s="128" t="s">
        <v>203</v>
      </c>
      <c r="R1717" s="7" t="s">
        <v>183</v>
      </c>
      <c r="S1717" s="2" t="s">
        <v>184</v>
      </c>
      <c r="T1717" s="2" t="s">
        <v>184</v>
      </c>
      <c r="U1717">
        <v>44</v>
      </c>
      <c r="V1717">
        <v>8</v>
      </c>
      <c r="W1717">
        <v>20</v>
      </c>
      <c r="X1717" t="s">
        <v>184</v>
      </c>
      <c r="Y1717" s="2" t="s">
        <v>184</v>
      </c>
      <c r="Z1717" s="2" t="s">
        <v>183</v>
      </c>
      <c r="AA1717" s="2" t="s">
        <v>184</v>
      </c>
      <c r="AB1717">
        <v>11</v>
      </c>
      <c r="AC1717">
        <v>1</v>
      </c>
      <c r="AD1717">
        <v>0</v>
      </c>
      <c r="AE1717" s="2" t="s">
        <v>184</v>
      </c>
      <c r="AF1717" s="2" t="s">
        <v>185</v>
      </c>
      <c r="AG1717" s="2" t="s">
        <v>183</v>
      </c>
      <c r="AH1717" t="s">
        <v>190</v>
      </c>
      <c r="AI1717" s="8" t="s">
        <v>183</v>
      </c>
      <c r="AJ1717" s="1" t="s">
        <v>184</v>
      </c>
    </row>
    <row r="1718" spans="1:36" hidden="1" x14ac:dyDescent="0.3">
      <c r="A1718" s="2" t="s">
        <v>8</v>
      </c>
      <c r="B1718">
        <v>155366</v>
      </c>
      <c r="C1718">
        <v>1717</v>
      </c>
      <c r="D1718" t="s">
        <v>182</v>
      </c>
      <c r="E1718" s="2" t="s">
        <v>183</v>
      </c>
      <c r="F1718" s="2" t="s">
        <v>184</v>
      </c>
      <c r="G1718" s="2" t="s">
        <v>184</v>
      </c>
      <c r="H1718" s="3" t="s">
        <v>183</v>
      </c>
      <c r="I1718" s="2" t="s">
        <v>14</v>
      </c>
      <c r="J1718" s="2" t="s">
        <v>13</v>
      </c>
      <c r="K1718" s="8" t="s">
        <v>183</v>
      </c>
      <c r="L1718" s="2"/>
      <c r="M1718" s="2" t="s">
        <v>60</v>
      </c>
      <c r="N1718" t="s">
        <v>186</v>
      </c>
      <c r="O1718" s="2" t="s">
        <v>188</v>
      </c>
      <c r="P1718" s="128">
        <v>-0.80321285140562237</v>
      </c>
      <c r="Q1718" s="128" t="s">
        <v>201</v>
      </c>
      <c r="R1718" s="6" t="s">
        <v>185</v>
      </c>
      <c r="S1718" s="2" t="s">
        <v>184</v>
      </c>
      <c r="T1718" s="2" t="s">
        <v>183</v>
      </c>
      <c r="U1718">
        <v>6</v>
      </c>
      <c r="V1718">
        <v>0</v>
      </c>
      <c r="W1718">
        <v>0</v>
      </c>
      <c r="X1718" t="s">
        <v>184</v>
      </c>
      <c r="Y1718" s="2" t="s">
        <v>184</v>
      </c>
      <c r="Z1718" s="2" t="s">
        <v>184</v>
      </c>
      <c r="AA1718" s="2" t="s">
        <v>184</v>
      </c>
      <c r="AB1718">
        <v>1</v>
      </c>
      <c r="AC1718">
        <v>0</v>
      </c>
      <c r="AD1718">
        <v>0</v>
      </c>
      <c r="AE1718" s="2" t="s">
        <v>184</v>
      </c>
      <c r="AF1718" s="2" t="s">
        <v>184</v>
      </c>
      <c r="AG1718" s="2" t="s">
        <v>183</v>
      </c>
      <c r="AH1718" t="s">
        <v>190</v>
      </c>
      <c r="AI1718" s="8" t="s">
        <v>183</v>
      </c>
      <c r="AJ1718" s="1" t="s">
        <v>184</v>
      </c>
    </row>
    <row r="1719" spans="1:36" x14ac:dyDescent="0.3">
      <c r="A1719" s="3" t="s">
        <v>7</v>
      </c>
      <c r="B1719">
        <v>155447</v>
      </c>
      <c r="C1719">
        <v>1718</v>
      </c>
      <c r="D1719" t="s">
        <v>181</v>
      </c>
      <c r="E1719" s="2" t="s">
        <v>184</v>
      </c>
      <c r="F1719" s="2" t="s">
        <v>184</v>
      </c>
      <c r="G1719" s="2" t="s">
        <v>184</v>
      </c>
      <c r="H1719" s="3" t="s">
        <v>183</v>
      </c>
      <c r="I1719" s="2" t="s">
        <v>16</v>
      </c>
      <c r="J1719" s="2" t="s">
        <v>14</v>
      </c>
      <c r="K1719" s="8" t="s">
        <v>183</v>
      </c>
      <c r="L1719" s="2" t="s">
        <v>60</v>
      </c>
      <c r="M1719" s="2"/>
      <c r="N1719" t="s">
        <v>186</v>
      </c>
      <c r="O1719" s="2" t="s">
        <v>189</v>
      </c>
      <c r="P1719" s="128">
        <v>-0.28050490883590462</v>
      </c>
      <c r="Q1719" s="128" t="s">
        <v>203</v>
      </c>
      <c r="R1719" s="6" t="s">
        <v>185</v>
      </c>
      <c r="S1719" s="2" t="s">
        <v>184</v>
      </c>
      <c r="T1719" s="2" t="s">
        <v>184</v>
      </c>
      <c r="U1719">
        <v>0</v>
      </c>
      <c r="V1719">
        <v>0</v>
      </c>
      <c r="W1719">
        <v>4</v>
      </c>
      <c r="X1719" t="s">
        <v>184</v>
      </c>
      <c r="Y1719" s="2" t="s">
        <v>184</v>
      </c>
      <c r="Z1719" s="2" t="s">
        <v>184</v>
      </c>
      <c r="AA1719" s="2" t="s">
        <v>184</v>
      </c>
      <c r="AB1719">
        <v>5</v>
      </c>
      <c r="AC1719">
        <v>2</v>
      </c>
      <c r="AD1719">
        <v>0</v>
      </c>
      <c r="AE1719" s="2" t="s">
        <v>184</v>
      </c>
      <c r="AF1719" s="2" t="s">
        <v>184</v>
      </c>
      <c r="AG1719" s="2" t="s">
        <v>184</v>
      </c>
      <c r="AH1719" t="s">
        <v>190</v>
      </c>
      <c r="AI1719" t="s">
        <v>183</v>
      </c>
      <c r="AJ1719" s="1" t="s">
        <v>184</v>
      </c>
    </row>
    <row r="1720" spans="1:36" hidden="1" x14ac:dyDescent="0.3">
      <c r="A1720" s="3" t="s">
        <v>7</v>
      </c>
      <c r="B1720">
        <v>155477</v>
      </c>
      <c r="C1720">
        <v>1719</v>
      </c>
      <c r="D1720" t="s">
        <v>181</v>
      </c>
      <c r="E1720" s="2" t="s">
        <v>184</v>
      </c>
      <c r="F1720" s="2" t="s">
        <v>184</v>
      </c>
      <c r="G1720" s="2" t="s">
        <v>184</v>
      </c>
      <c r="H1720" s="3" t="s">
        <v>183</v>
      </c>
      <c r="I1720" s="2" t="s">
        <v>12</v>
      </c>
      <c r="J1720" s="2" t="s">
        <v>15</v>
      </c>
      <c r="K1720" s="8" t="s">
        <v>183</v>
      </c>
      <c r="L1720" s="2"/>
      <c r="M1720" s="2" t="s">
        <v>60</v>
      </c>
      <c r="N1720" t="s">
        <v>186</v>
      </c>
      <c r="O1720" s="3" t="s">
        <v>188</v>
      </c>
      <c r="P1720" s="130">
        <v>-1.5037593984962405</v>
      </c>
      <c r="Q1720" s="130" t="s">
        <v>201</v>
      </c>
      <c r="R1720" s="6" t="s">
        <v>185</v>
      </c>
      <c r="S1720" s="2" t="s">
        <v>184</v>
      </c>
      <c r="T1720" s="2" t="s">
        <v>184</v>
      </c>
      <c r="U1720">
        <v>9</v>
      </c>
      <c r="V1720">
        <v>19</v>
      </c>
      <c r="W1720">
        <v>0</v>
      </c>
      <c r="X1720" t="s">
        <v>184</v>
      </c>
      <c r="Y1720" s="2" t="s">
        <v>184</v>
      </c>
      <c r="Z1720" s="2" t="s">
        <v>184</v>
      </c>
      <c r="AA1720" s="2" t="s">
        <v>184</v>
      </c>
      <c r="AB1720">
        <v>1</v>
      </c>
      <c r="AC1720">
        <v>0</v>
      </c>
      <c r="AD1720">
        <v>0</v>
      </c>
      <c r="AE1720" s="2" t="s">
        <v>184</v>
      </c>
      <c r="AF1720" s="2" t="s">
        <v>184</v>
      </c>
      <c r="AG1720" s="2" t="s">
        <v>185</v>
      </c>
      <c r="AH1720" t="s">
        <v>92</v>
      </c>
      <c r="AI1720" s="8" t="s">
        <v>183</v>
      </c>
      <c r="AJ1720" s="1" t="s">
        <v>184</v>
      </c>
    </row>
    <row r="1721" spans="1:36" x14ac:dyDescent="0.3">
      <c r="A1721" s="3" t="s">
        <v>7</v>
      </c>
      <c r="B1721">
        <v>155483</v>
      </c>
      <c r="C1721">
        <v>1720</v>
      </c>
      <c r="D1721" t="s">
        <v>182</v>
      </c>
      <c r="E1721" s="2" t="s">
        <v>183</v>
      </c>
      <c r="F1721" s="2" t="s">
        <v>184</v>
      </c>
      <c r="G1721" s="2" t="s">
        <v>184</v>
      </c>
      <c r="H1721" s="3" t="s">
        <v>183</v>
      </c>
      <c r="I1721" s="2" t="s">
        <v>14</v>
      </c>
      <c r="J1721" s="2" t="s">
        <v>15</v>
      </c>
      <c r="K1721" s="8" t="s">
        <v>183</v>
      </c>
      <c r="L1721" s="2"/>
      <c r="M1721" s="2" t="s">
        <v>60</v>
      </c>
      <c r="N1721" t="s">
        <v>186</v>
      </c>
      <c r="O1721" s="2" t="s">
        <v>188</v>
      </c>
      <c r="P1721" s="128">
        <v>-0.55017684255653598</v>
      </c>
      <c r="Q1721" s="128" t="s">
        <v>203</v>
      </c>
      <c r="R1721" s="6" t="s">
        <v>183</v>
      </c>
      <c r="S1721" s="2" t="s">
        <v>184</v>
      </c>
      <c r="T1721" s="2" t="s">
        <v>183</v>
      </c>
      <c r="U1721">
        <v>3</v>
      </c>
      <c r="V1721">
        <v>15</v>
      </c>
      <c r="W1721">
        <v>0</v>
      </c>
      <c r="X1721" t="s">
        <v>184</v>
      </c>
      <c r="Y1721" s="2" t="s">
        <v>183</v>
      </c>
      <c r="Z1721" s="2" t="s">
        <v>183</v>
      </c>
      <c r="AA1721" s="2" t="s">
        <v>184</v>
      </c>
      <c r="AB1721">
        <v>0</v>
      </c>
      <c r="AC1721">
        <v>0</v>
      </c>
      <c r="AD1721">
        <v>0</v>
      </c>
      <c r="AE1721" s="2" t="s">
        <v>184</v>
      </c>
      <c r="AF1721" s="2" t="s">
        <v>184</v>
      </c>
      <c r="AG1721" s="2" t="s">
        <v>183</v>
      </c>
      <c r="AH1721" t="s">
        <v>190</v>
      </c>
      <c r="AI1721" s="8" t="s">
        <v>183</v>
      </c>
      <c r="AJ1721" s="1" t="s">
        <v>184</v>
      </c>
    </row>
    <row r="1722" spans="1:36" hidden="1" x14ac:dyDescent="0.3">
      <c r="A1722" s="3" t="s">
        <v>7</v>
      </c>
      <c r="B1722">
        <v>155498</v>
      </c>
      <c r="C1722">
        <v>1721</v>
      </c>
      <c r="D1722" t="s">
        <v>182</v>
      </c>
      <c r="E1722" s="2" t="s">
        <v>184</v>
      </c>
      <c r="F1722" s="2" t="s">
        <v>184</v>
      </c>
      <c r="G1722" s="2" t="s">
        <v>184</v>
      </c>
      <c r="H1722" s="3" t="s">
        <v>183</v>
      </c>
      <c r="I1722" s="2" t="s">
        <v>12</v>
      </c>
      <c r="J1722" s="2" t="s">
        <v>16</v>
      </c>
      <c r="K1722" s="8" t="s">
        <v>183</v>
      </c>
      <c r="L1722" s="2" t="s">
        <v>162</v>
      </c>
      <c r="M1722" s="2" t="s">
        <v>60</v>
      </c>
      <c r="N1722" t="s">
        <v>186</v>
      </c>
      <c r="O1722" s="2" t="s">
        <v>188</v>
      </c>
      <c r="P1722" s="128">
        <v>-2.6038736639074176</v>
      </c>
      <c r="Q1722" s="128" t="s">
        <v>201</v>
      </c>
      <c r="R1722" s="6" t="s">
        <v>185</v>
      </c>
      <c r="S1722" s="2" t="s">
        <v>184</v>
      </c>
      <c r="T1722" s="2" t="s">
        <v>184</v>
      </c>
      <c r="U1722">
        <v>39</v>
      </c>
      <c r="V1722">
        <v>3</v>
      </c>
      <c r="W1722">
        <v>10</v>
      </c>
      <c r="X1722" t="s">
        <v>184</v>
      </c>
      <c r="Y1722" s="2" t="s">
        <v>184</v>
      </c>
      <c r="Z1722" s="2" t="s">
        <v>184</v>
      </c>
      <c r="AA1722" s="2" t="s">
        <v>184</v>
      </c>
      <c r="AB1722">
        <v>1</v>
      </c>
      <c r="AC1722">
        <v>1</v>
      </c>
      <c r="AD1722">
        <v>0</v>
      </c>
      <c r="AE1722" s="2" t="s">
        <v>184</v>
      </c>
      <c r="AF1722" s="2" t="s">
        <v>184</v>
      </c>
      <c r="AG1722" s="2" t="s">
        <v>184</v>
      </c>
      <c r="AH1722" t="s">
        <v>91</v>
      </c>
      <c r="AI1722" s="8" t="s">
        <v>183</v>
      </c>
      <c r="AJ1722" s="1" t="s">
        <v>184</v>
      </c>
    </row>
    <row r="1723" spans="1:36" x14ac:dyDescent="0.3">
      <c r="A1723" s="3" t="s">
        <v>7</v>
      </c>
      <c r="B1723">
        <v>155525</v>
      </c>
      <c r="C1723">
        <v>1722</v>
      </c>
      <c r="D1723" t="s">
        <v>181</v>
      </c>
      <c r="E1723" s="2" t="s">
        <v>184</v>
      </c>
      <c r="F1723" s="2" t="s">
        <v>184</v>
      </c>
      <c r="G1723" s="2" t="s">
        <v>184</v>
      </c>
      <c r="H1723" s="3" t="s">
        <v>183</v>
      </c>
      <c r="I1723" s="2" t="s">
        <v>17</v>
      </c>
      <c r="J1723" s="2" t="s">
        <v>13</v>
      </c>
      <c r="K1723" s="8" t="s">
        <v>184</v>
      </c>
      <c r="L1723" s="2" t="s">
        <v>162</v>
      </c>
      <c r="M1723" s="2" t="s">
        <v>60</v>
      </c>
      <c r="N1723" t="s">
        <v>186</v>
      </c>
      <c r="O1723" s="2" t="s">
        <v>188</v>
      </c>
      <c r="P1723" s="128">
        <v>-2.6479241582216413</v>
      </c>
      <c r="Q1723" s="128" t="s">
        <v>203</v>
      </c>
      <c r="R1723" s="7" t="s">
        <v>183</v>
      </c>
      <c r="S1723" s="2" t="s">
        <v>184</v>
      </c>
      <c r="T1723" s="2" t="s">
        <v>184</v>
      </c>
      <c r="U1723">
        <v>8</v>
      </c>
      <c r="V1723">
        <v>19</v>
      </c>
      <c r="W1723">
        <v>0</v>
      </c>
      <c r="X1723" t="s">
        <v>184</v>
      </c>
      <c r="Y1723" s="2" t="s">
        <v>184</v>
      </c>
      <c r="Z1723" s="2" t="s">
        <v>183</v>
      </c>
      <c r="AA1723" s="2" t="s">
        <v>184</v>
      </c>
      <c r="AB1723">
        <v>2</v>
      </c>
      <c r="AC1723">
        <v>1</v>
      </c>
      <c r="AD1723">
        <v>0</v>
      </c>
      <c r="AE1723" s="2" t="s">
        <v>184</v>
      </c>
      <c r="AF1723" s="2" t="s">
        <v>184</v>
      </c>
      <c r="AG1723" s="2" t="s">
        <v>184</v>
      </c>
      <c r="AH1723" t="s">
        <v>190</v>
      </c>
      <c r="AI1723" s="8" t="s">
        <v>183</v>
      </c>
      <c r="AJ1723" s="1" t="s">
        <v>184</v>
      </c>
    </row>
    <row r="1724" spans="1:36" x14ac:dyDescent="0.3">
      <c r="A1724" s="3" t="s">
        <v>7</v>
      </c>
      <c r="B1724">
        <v>155526</v>
      </c>
      <c r="C1724">
        <v>1723</v>
      </c>
      <c r="D1724" t="s">
        <v>181</v>
      </c>
      <c r="E1724" s="2" t="s">
        <v>184</v>
      </c>
      <c r="F1724" s="2" t="s">
        <v>184</v>
      </c>
      <c r="G1724" s="2" t="s">
        <v>183</v>
      </c>
      <c r="H1724" s="3" t="s">
        <v>185</v>
      </c>
      <c r="I1724" s="2" t="s">
        <v>13</v>
      </c>
      <c r="J1724" s="2" t="s">
        <v>16</v>
      </c>
      <c r="K1724" s="8" t="s">
        <v>184</v>
      </c>
      <c r="L1724" s="2" t="s">
        <v>162</v>
      </c>
      <c r="M1724" s="2" t="s">
        <v>60</v>
      </c>
      <c r="N1724" t="s">
        <v>186</v>
      </c>
      <c r="O1724" s="2" t="s">
        <v>189</v>
      </c>
      <c r="P1724" s="128">
        <v>-3.0298439630359035</v>
      </c>
      <c r="Q1724" s="128" t="s">
        <v>203</v>
      </c>
      <c r="R1724" s="6" t="s">
        <v>185</v>
      </c>
      <c r="S1724" s="2" t="s">
        <v>184</v>
      </c>
      <c r="T1724" s="2" t="s">
        <v>184</v>
      </c>
      <c r="U1724">
        <v>8</v>
      </c>
      <c r="V1724">
        <v>52</v>
      </c>
      <c r="W1724">
        <v>3</v>
      </c>
      <c r="X1724" t="s">
        <v>184</v>
      </c>
      <c r="Y1724" s="2" t="s">
        <v>183</v>
      </c>
      <c r="Z1724" s="2" t="s">
        <v>183</v>
      </c>
      <c r="AA1724" s="2" t="s">
        <v>184</v>
      </c>
      <c r="AB1724">
        <v>3</v>
      </c>
      <c r="AC1724">
        <v>0</v>
      </c>
      <c r="AD1724">
        <v>1</v>
      </c>
      <c r="AE1724" s="2" t="s">
        <v>184</v>
      </c>
      <c r="AF1724" s="2" t="s">
        <v>184</v>
      </c>
      <c r="AG1724" s="2" t="s">
        <v>184</v>
      </c>
      <c r="AH1724" t="s">
        <v>190</v>
      </c>
      <c r="AI1724" s="8" t="s">
        <v>183</v>
      </c>
      <c r="AJ1724" s="1" t="s">
        <v>184</v>
      </c>
    </row>
    <row r="1725" spans="1:36" x14ac:dyDescent="0.3">
      <c r="A1725" s="2" t="s">
        <v>8</v>
      </c>
      <c r="B1725">
        <v>155581</v>
      </c>
      <c r="C1725">
        <v>1724</v>
      </c>
      <c r="D1725" t="s">
        <v>181</v>
      </c>
      <c r="E1725" s="2" t="s">
        <v>184</v>
      </c>
      <c r="F1725" s="2" t="s">
        <v>184</v>
      </c>
      <c r="G1725" s="2" t="s">
        <v>184</v>
      </c>
      <c r="H1725" s="3" t="s">
        <v>183</v>
      </c>
      <c r="I1725" s="2" t="s">
        <v>17</v>
      </c>
      <c r="J1725" s="2" t="s">
        <v>16</v>
      </c>
      <c r="K1725" s="8" t="s">
        <v>183</v>
      </c>
      <c r="L1725" s="2" t="s">
        <v>162</v>
      </c>
      <c r="M1725" s="2" t="s">
        <v>60</v>
      </c>
      <c r="N1725" t="s">
        <v>186</v>
      </c>
      <c r="O1725" s="2" t="s">
        <v>188</v>
      </c>
      <c r="P1725" s="128">
        <v>-2.9810943378256107</v>
      </c>
      <c r="Q1725" s="128" t="s">
        <v>203</v>
      </c>
      <c r="R1725" s="6" t="s">
        <v>185</v>
      </c>
      <c r="S1725" s="2" t="s">
        <v>184</v>
      </c>
      <c r="T1725" s="2" t="s">
        <v>184</v>
      </c>
      <c r="U1725">
        <v>37</v>
      </c>
      <c r="V1725">
        <v>40</v>
      </c>
      <c r="W1725">
        <v>14</v>
      </c>
      <c r="X1725" t="s">
        <v>184</v>
      </c>
      <c r="Y1725" s="2" t="s">
        <v>184</v>
      </c>
      <c r="Z1725" s="2" t="s">
        <v>183</v>
      </c>
      <c r="AA1725" s="2" t="s">
        <v>184</v>
      </c>
      <c r="AB1725">
        <v>7</v>
      </c>
      <c r="AC1725">
        <v>4</v>
      </c>
      <c r="AD1725">
        <v>0</v>
      </c>
      <c r="AE1725" s="2" t="s">
        <v>184</v>
      </c>
      <c r="AF1725" s="2" t="s">
        <v>185</v>
      </c>
      <c r="AG1725" s="2" t="s">
        <v>184</v>
      </c>
      <c r="AH1725" t="s">
        <v>190</v>
      </c>
      <c r="AI1725" s="8" t="s">
        <v>183</v>
      </c>
      <c r="AJ1725" s="1" t="s">
        <v>184</v>
      </c>
    </row>
    <row r="1726" spans="1:36" x14ac:dyDescent="0.3">
      <c r="A1726" s="3" t="s">
        <v>7</v>
      </c>
      <c r="B1726">
        <v>155628</v>
      </c>
      <c r="C1726">
        <v>1725</v>
      </c>
      <c r="D1726" t="s">
        <v>182</v>
      </c>
      <c r="E1726" s="2" t="s">
        <v>184</v>
      </c>
      <c r="F1726" s="2" t="s">
        <v>184</v>
      </c>
      <c r="G1726" s="2" t="s">
        <v>184</v>
      </c>
      <c r="H1726" s="3" t="s">
        <v>183</v>
      </c>
      <c r="I1726" s="2" t="s">
        <v>17</v>
      </c>
      <c r="J1726" s="2" t="s">
        <v>13</v>
      </c>
      <c r="K1726" s="8" t="s">
        <v>183</v>
      </c>
      <c r="L1726" s="2"/>
      <c r="M1726" s="2" t="s">
        <v>60</v>
      </c>
      <c r="N1726" t="s">
        <v>186</v>
      </c>
      <c r="O1726" s="2" t="s">
        <v>188</v>
      </c>
      <c r="P1726" s="128">
        <v>-0.27786858450474011</v>
      </c>
      <c r="Q1726" s="128" t="s">
        <v>203</v>
      </c>
      <c r="R1726" s="7" t="s">
        <v>183</v>
      </c>
      <c r="S1726" s="2" t="s">
        <v>184</v>
      </c>
      <c r="T1726" s="2" t="s">
        <v>184</v>
      </c>
      <c r="U1726">
        <v>17</v>
      </c>
      <c r="V1726">
        <v>0</v>
      </c>
      <c r="W1726">
        <v>10</v>
      </c>
      <c r="X1726" t="s">
        <v>184</v>
      </c>
      <c r="Y1726" s="2" t="s">
        <v>184</v>
      </c>
      <c r="Z1726" s="2" t="s">
        <v>183</v>
      </c>
      <c r="AA1726" s="2" t="s">
        <v>184</v>
      </c>
      <c r="AB1726">
        <v>14</v>
      </c>
      <c r="AC1726">
        <v>11</v>
      </c>
      <c r="AD1726">
        <v>0</v>
      </c>
      <c r="AE1726" s="2" t="s">
        <v>183</v>
      </c>
      <c r="AF1726" s="2" t="s">
        <v>185</v>
      </c>
      <c r="AG1726" s="2" t="s">
        <v>184</v>
      </c>
      <c r="AH1726" t="s">
        <v>190</v>
      </c>
      <c r="AI1726" s="8" t="s">
        <v>183</v>
      </c>
      <c r="AJ1726" s="1" t="s">
        <v>184</v>
      </c>
    </row>
    <row r="1727" spans="1:36" x14ac:dyDescent="0.3">
      <c r="A1727" s="3" t="s">
        <v>7</v>
      </c>
      <c r="B1727">
        <v>155651</v>
      </c>
      <c r="C1727">
        <v>1726</v>
      </c>
      <c r="D1727" t="s">
        <v>182</v>
      </c>
      <c r="E1727" s="2" t="s">
        <v>184</v>
      </c>
      <c r="F1727" s="2" t="s">
        <v>184</v>
      </c>
      <c r="G1727" s="2" t="s">
        <v>184</v>
      </c>
      <c r="H1727" s="3" t="s">
        <v>183</v>
      </c>
      <c r="I1727" s="2" t="s">
        <v>16</v>
      </c>
      <c r="J1727" s="2" t="s">
        <v>12</v>
      </c>
      <c r="K1727" s="8" t="s">
        <v>183</v>
      </c>
      <c r="L1727" s="2"/>
      <c r="M1727" s="2" t="s">
        <v>60</v>
      </c>
      <c r="N1727" t="s">
        <v>186</v>
      </c>
      <c r="O1727" s="3" t="s">
        <v>189</v>
      </c>
      <c r="P1727" s="130">
        <v>-1.1042097998619738</v>
      </c>
      <c r="Q1727" s="130" t="s">
        <v>203</v>
      </c>
      <c r="R1727" s="6" t="s">
        <v>185</v>
      </c>
      <c r="S1727" s="2" t="s">
        <v>184</v>
      </c>
      <c r="T1727" s="2" t="s">
        <v>184</v>
      </c>
      <c r="U1727">
        <v>7</v>
      </c>
      <c r="V1727">
        <v>0</v>
      </c>
      <c r="W1727">
        <v>10</v>
      </c>
      <c r="X1727" t="s">
        <v>184</v>
      </c>
      <c r="Y1727" s="2" t="s">
        <v>184</v>
      </c>
      <c r="Z1727" s="2" t="s">
        <v>184</v>
      </c>
      <c r="AA1727" s="2" t="s">
        <v>184</v>
      </c>
      <c r="AB1727">
        <v>1</v>
      </c>
      <c r="AC1727">
        <v>0</v>
      </c>
      <c r="AD1727">
        <v>0</v>
      </c>
      <c r="AE1727" s="2" t="s">
        <v>183</v>
      </c>
      <c r="AF1727" s="2" t="s">
        <v>185</v>
      </c>
      <c r="AG1727" s="2" t="s">
        <v>185</v>
      </c>
      <c r="AH1727" t="s">
        <v>92</v>
      </c>
      <c r="AI1727" t="s">
        <v>184</v>
      </c>
      <c r="AJ1727" s="1" t="s">
        <v>184</v>
      </c>
    </row>
    <row r="1728" spans="1:36" x14ac:dyDescent="0.3">
      <c r="A1728" s="3" t="s">
        <v>7</v>
      </c>
      <c r="B1728">
        <v>155683</v>
      </c>
      <c r="C1728">
        <v>1727</v>
      </c>
      <c r="D1728" t="s">
        <v>182</v>
      </c>
      <c r="E1728" s="2" t="s">
        <v>183</v>
      </c>
      <c r="F1728" s="2" t="s">
        <v>184</v>
      </c>
      <c r="G1728" s="2" t="s">
        <v>183</v>
      </c>
      <c r="H1728" s="3" t="s">
        <v>183</v>
      </c>
      <c r="I1728" s="2" t="s">
        <v>13</v>
      </c>
      <c r="J1728" s="2" t="s">
        <v>13</v>
      </c>
      <c r="K1728" s="8" t="s">
        <v>184</v>
      </c>
      <c r="L1728" s="2"/>
      <c r="M1728" s="2" t="s">
        <v>60</v>
      </c>
      <c r="N1728" t="s">
        <v>187</v>
      </c>
      <c r="O1728" s="3" t="s">
        <v>188</v>
      </c>
      <c r="P1728" s="130">
        <v>0.76851917739984343</v>
      </c>
      <c r="Q1728" s="130" t="s">
        <v>203</v>
      </c>
      <c r="R1728" s="6" t="s">
        <v>185</v>
      </c>
      <c r="S1728" s="2" t="s">
        <v>183</v>
      </c>
      <c r="T1728" s="2" t="s">
        <v>184</v>
      </c>
      <c r="U1728">
        <v>24</v>
      </c>
      <c r="V1728">
        <v>31</v>
      </c>
      <c r="W1728">
        <v>0</v>
      </c>
      <c r="X1728" t="s">
        <v>183</v>
      </c>
      <c r="Y1728" s="2" t="s">
        <v>183</v>
      </c>
      <c r="Z1728" s="2" t="s">
        <v>183</v>
      </c>
      <c r="AA1728" s="2" t="s">
        <v>184</v>
      </c>
      <c r="AB1728">
        <v>0</v>
      </c>
      <c r="AC1728">
        <v>0</v>
      </c>
      <c r="AD1728">
        <v>0</v>
      </c>
      <c r="AE1728" s="2" t="s">
        <v>184</v>
      </c>
      <c r="AF1728" s="2" t="s">
        <v>183</v>
      </c>
      <c r="AG1728" s="2" t="s">
        <v>184</v>
      </c>
      <c r="AH1728" t="s">
        <v>190</v>
      </c>
      <c r="AI1728" s="8" t="s">
        <v>183</v>
      </c>
      <c r="AJ1728" s="1" t="s">
        <v>184</v>
      </c>
    </row>
    <row r="1729" spans="1:36" hidden="1" x14ac:dyDescent="0.3">
      <c r="A1729" s="2" t="s">
        <v>8</v>
      </c>
      <c r="B1729">
        <v>155686</v>
      </c>
      <c r="C1729">
        <v>1728</v>
      </c>
      <c r="D1729" t="s">
        <v>181</v>
      </c>
      <c r="E1729" s="2" t="s">
        <v>184</v>
      </c>
      <c r="F1729" s="2" t="s">
        <v>184</v>
      </c>
      <c r="G1729" s="2" t="s">
        <v>184</v>
      </c>
      <c r="H1729" s="3" t="s">
        <v>183</v>
      </c>
      <c r="I1729" s="2" t="s">
        <v>16</v>
      </c>
      <c r="J1729" s="2" t="s">
        <v>16</v>
      </c>
      <c r="K1729" s="8" t="s">
        <v>183</v>
      </c>
      <c r="L1729" s="2"/>
      <c r="M1729" s="2" t="s">
        <v>60</v>
      </c>
      <c r="N1729" t="s">
        <v>186</v>
      </c>
      <c r="O1729" s="2" t="s">
        <v>188</v>
      </c>
      <c r="P1729" s="128">
        <v>0.31874097315603361</v>
      </c>
      <c r="Q1729" s="128" t="s">
        <v>201</v>
      </c>
      <c r="R1729" s="6" t="s">
        <v>184</v>
      </c>
      <c r="S1729" s="2" t="s">
        <v>184</v>
      </c>
      <c r="T1729" s="2" t="s">
        <v>184</v>
      </c>
      <c r="U1729">
        <v>23</v>
      </c>
      <c r="V1729">
        <v>17</v>
      </c>
      <c r="W1729">
        <v>7</v>
      </c>
      <c r="X1729" t="s">
        <v>184</v>
      </c>
      <c r="Y1729" s="2" t="s">
        <v>184</v>
      </c>
      <c r="Z1729" s="2" t="s">
        <v>183</v>
      </c>
      <c r="AA1729" s="2" t="s">
        <v>184</v>
      </c>
      <c r="AB1729">
        <v>5</v>
      </c>
      <c r="AC1729">
        <v>2</v>
      </c>
      <c r="AD1729">
        <v>0</v>
      </c>
      <c r="AE1729" s="2" t="s">
        <v>184</v>
      </c>
      <c r="AF1729" s="2" t="s">
        <v>183</v>
      </c>
      <c r="AG1729" s="2" t="s">
        <v>183</v>
      </c>
      <c r="AH1729" t="s">
        <v>190</v>
      </c>
      <c r="AI1729" s="8" t="s">
        <v>183</v>
      </c>
      <c r="AJ1729" s="1" t="s">
        <v>184</v>
      </c>
    </row>
    <row r="1730" spans="1:36" x14ac:dyDescent="0.3">
      <c r="A1730" s="3" t="s">
        <v>7</v>
      </c>
      <c r="B1730">
        <v>155699</v>
      </c>
      <c r="C1730">
        <v>1729</v>
      </c>
      <c r="D1730" t="s">
        <v>182</v>
      </c>
      <c r="E1730" s="2" t="s">
        <v>184</v>
      </c>
      <c r="F1730" s="2" t="s">
        <v>184</v>
      </c>
      <c r="G1730" s="2" t="s">
        <v>183</v>
      </c>
      <c r="H1730" s="3" t="s">
        <v>184</v>
      </c>
      <c r="I1730" s="2" t="s">
        <v>15</v>
      </c>
      <c r="J1730" s="2" t="s">
        <v>16</v>
      </c>
      <c r="K1730" s="8" t="s">
        <v>183</v>
      </c>
      <c r="L1730" s="2"/>
      <c r="M1730" s="2" t="s">
        <v>60</v>
      </c>
      <c r="N1730" t="s">
        <v>187</v>
      </c>
      <c r="O1730" s="2" t="s">
        <v>188</v>
      </c>
      <c r="P1730" s="128">
        <v>-0.81671871246697092</v>
      </c>
      <c r="Q1730" s="128" t="s">
        <v>203</v>
      </c>
      <c r="R1730" s="6" t="s">
        <v>183</v>
      </c>
      <c r="S1730" s="2" t="s">
        <v>184</v>
      </c>
      <c r="T1730" s="2" t="s">
        <v>184</v>
      </c>
      <c r="U1730">
        <v>24</v>
      </c>
      <c r="V1730">
        <v>0</v>
      </c>
      <c r="W1730">
        <v>4</v>
      </c>
      <c r="X1730" t="s">
        <v>184</v>
      </c>
      <c r="Y1730" s="2" t="s">
        <v>184</v>
      </c>
      <c r="Z1730" s="2" t="s">
        <v>184</v>
      </c>
      <c r="AA1730" s="2" t="s">
        <v>184</v>
      </c>
      <c r="AB1730">
        <v>6</v>
      </c>
      <c r="AC1730">
        <v>5</v>
      </c>
      <c r="AD1730">
        <v>1</v>
      </c>
      <c r="AE1730" s="2" t="s">
        <v>183</v>
      </c>
      <c r="AF1730" s="2" t="s">
        <v>185</v>
      </c>
      <c r="AG1730" s="2" t="s">
        <v>185</v>
      </c>
      <c r="AH1730" t="s">
        <v>92</v>
      </c>
      <c r="AI1730" t="s">
        <v>184</v>
      </c>
      <c r="AJ1730" s="1" t="s">
        <v>184</v>
      </c>
    </row>
    <row r="1731" spans="1:36" hidden="1" x14ac:dyDescent="0.3">
      <c r="A1731" s="3" t="s">
        <v>7</v>
      </c>
      <c r="B1731">
        <v>155717</v>
      </c>
      <c r="C1731">
        <v>1730</v>
      </c>
      <c r="D1731" t="s">
        <v>182</v>
      </c>
      <c r="E1731" s="2" t="s">
        <v>183</v>
      </c>
      <c r="F1731" s="2" t="s">
        <v>184</v>
      </c>
      <c r="G1731" s="2" t="s">
        <v>184</v>
      </c>
      <c r="H1731" s="3" t="s">
        <v>184</v>
      </c>
      <c r="I1731" s="2" t="s">
        <v>15</v>
      </c>
      <c r="J1731" s="2" t="s">
        <v>16</v>
      </c>
      <c r="K1731" s="8" t="s">
        <v>183</v>
      </c>
      <c r="L1731" s="2"/>
      <c r="M1731" s="2" t="s">
        <v>60</v>
      </c>
      <c r="N1731" t="s">
        <v>187</v>
      </c>
      <c r="O1731" s="2" t="s">
        <v>188</v>
      </c>
      <c r="P1731" s="128">
        <v>0.43582027601950812</v>
      </c>
      <c r="Q1731" s="128" t="s">
        <v>201</v>
      </c>
      <c r="R1731" s="6" t="s">
        <v>184</v>
      </c>
      <c r="S1731" s="2" t="s">
        <v>183</v>
      </c>
      <c r="T1731" s="2" t="s">
        <v>183</v>
      </c>
      <c r="U1731">
        <v>30</v>
      </c>
      <c r="V1731">
        <v>18</v>
      </c>
      <c r="W1731">
        <v>6</v>
      </c>
      <c r="X1731" t="s">
        <v>184</v>
      </c>
      <c r="Y1731" s="2" t="s">
        <v>184</v>
      </c>
      <c r="Z1731" s="2" t="s">
        <v>183</v>
      </c>
      <c r="AA1731" s="2" t="s">
        <v>184</v>
      </c>
      <c r="AB1731">
        <v>4</v>
      </c>
      <c r="AC1731">
        <v>1</v>
      </c>
      <c r="AD1731">
        <v>0</v>
      </c>
      <c r="AE1731" s="2" t="s">
        <v>184</v>
      </c>
      <c r="AF1731" s="2" t="s">
        <v>184</v>
      </c>
      <c r="AG1731" s="2" t="s">
        <v>183</v>
      </c>
      <c r="AH1731" t="s">
        <v>190</v>
      </c>
      <c r="AI1731" s="8" t="s">
        <v>183</v>
      </c>
      <c r="AJ1731" s="1" t="s">
        <v>184</v>
      </c>
    </row>
    <row r="1732" spans="1:36" x14ac:dyDescent="0.3">
      <c r="A1732" s="2" t="s">
        <v>8</v>
      </c>
      <c r="B1732">
        <v>155760</v>
      </c>
      <c r="C1732">
        <v>1731</v>
      </c>
      <c r="D1732" t="s">
        <v>182</v>
      </c>
      <c r="E1732" s="2" t="s">
        <v>183</v>
      </c>
      <c r="F1732" s="2" t="s">
        <v>183</v>
      </c>
      <c r="G1732" s="2" t="s">
        <v>184</v>
      </c>
      <c r="H1732" s="3" t="s">
        <v>183</v>
      </c>
      <c r="I1732" s="2" t="s">
        <v>13</v>
      </c>
      <c r="J1732" s="2" t="s">
        <v>17</v>
      </c>
      <c r="K1732" s="8" t="s">
        <v>183</v>
      </c>
      <c r="L1732" s="2"/>
      <c r="M1732" s="2" t="s">
        <v>60</v>
      </c>
      <c r="N1732" t="s">
        <v>187</v>
      </c>
      <c r="O1732" s="3" t="s">
        <v>189</v>
      </c>
      <c r="P1732" s="130">
        <v>0.43812423421081947</v>
      </c>
      <c r="Q1732" s="130" t="s">
        <v>203</v>
      </c>
      <c r="R1732" s="6" t="s">
        <v>183</v>
      </c>
      <c r="S1732" s="2" t="s">
        <v>183</v>
      </c>
      <c r="T1732" s="2" t="s">
        <v>184</v>
      </c>
      <c r="U1732">
        <v>47</v>
      </c>
      <c r="V1732">
        <v>0</v>
      </c>
      <c r="W1732">
        <v>0</v>
      </c>
      <c r="X1732" t="s">
        <v>184</v>
      </c>
      <c r="Y1732" s="2" t="s">
        <v>183</v>
      </c>
      <c r="Z1732" s="2" t="s">
        <v>183</v>
      </c>
      <c r="AA1732" s="2" t="s">
        <v>183</v>
      </c>
      <c r="AB1732">
        <v>1</v>
      </c>
      <c r="AC1732">
        <v>1</v>
      </c>
      <c r="AD1732">
        <v>0</v>
      </c>
      <c r="AE1732" s="2" t="s">
        <v>183</v>
      </c>
      <c r="AF1732" s="2" t="s">
        <v>184</v>
      </c>
      <c r="AG1732" s="2" t="s">
        <v>184</v>
      </c>
      <c r="AH1732" t="s">
        <v>92</v>
      </c>
      <c r="AI1732" s="8" t="s">
        <v>183</v>
      </c>
      <c r="AJ1732" s="1" t="s">
        <v>184</v>
      </c>
    </row>
    <row r="1733" spans="1:36" x14ac:dyDescent="0.3">
      <c r="A1733" s="3" t="s">
        <v>7</v>
      </c>
      <c r="B1733">
        <v>155811</v>
      </c>
      <c r="C1733">
        <v>1732</v>
      </c>
      <c r="D1733" t="s">
        <v>181</v>
      </c>
      <c r="E1733" s="2" t="s">
        <v>184</v>
      </c>
      <c r="F1733" s="2" t="s">
        <v>184</v>
      </c>
      <c r="G1733" s="2" t="s">
        <v>184</v>
      </c>
      <c r="H1733" s="3" t="s">
        <v>183</v>
      </c>
      <c r="I1733" s="2" t="s">
        <v>13</v>
      </c>
      <c r="J1733" s="2" t="s">
        <v>16</v>
      </c>
      <c r="K1733" s="8" t="s">
        <v>183</v>
      </c>
      <c r="L1733" s="2" t="s">
        <v>60</v>
      </c>
      <c r="M1733" s="2"/>
      <c r="N1733" t="s">
        <v>186</v>
      </c>
      <c r="O1733" s="2" t="s">
        <v>188</v>
      </c>
      <c r="P1733" s="128">
        <v>-0.7158364137769172</v>
      </c>
      <c r="Q1733" s="128" t="s">
        <v>203</v>
      </c>
      <c r="R1733" s="7" t="s">
        <v>183</v>
      </c>
      <c r="S1733" s="2" t="s">
        <v>183</v>
      </c>
      <c r="T1733" s="2" t="s">
        <v>184</v>
      </c>
      <c r="U1733">
        <v>38</v>
      </c>
      <c r="V1733">
        <v>17</v>
      </c>
      <c r="W1733">
        <v>12</v>
      </c>
      <c r="X1733" t="s">
        <v>184</v>
      </c>
      <c r="Y1733" s="2" t="s">
        <v>184</v>
      </c>
      <c r="Z1733" s="2" t="s">
        <v>184</v>
      </c>
      <c r="AA1733" s="2" t="s">
        <v>184</v>
      </c>
      <c r="AB1733">
        <v>3</v>
      </c>
      <c r="AC1733">
        <v>0</v>
      </c>
      <c r="AD1733">
        <v>0</v>
      </c>
      <c r="AE1733" s="2" t="s">
        <v>184</v>
      </c>
      <c r="AF1733" s="2" t="s">
        <v>184</v>
      </c>
      <c r="AG1733" s="2" t="s">
        <v>183</v>
      </c>
      <c r="AH1733" t="s">
        <v>190</v>
      </c>
      <c r="AI1733" s="8" t="s">
        <v>183</v>
      </c>
      <c r="AJ1733" s="1" t="s">
        <v>184</v>
      </c>
    </row>
    <row r="1734" spans="1:36" hidden="1" x14ac:dyDescent="0.3">
      <c r="A1734" s="3" t="s">
        <v>7</v>
      </c>
      <c r="B1734">
        <v>155812</v>
      </c>
      <c r="C1734">
        <v>1733</v>
      </c>
      <c r="D1734" t="s">
        <v>182</v>
      </c>
      <c r="E1734" s="2" t="s">
        <v>184</v>
      </c>
      <c r="F1734" s="2" t="s">
        <v>184</v>
      </c>
      <c r="G1734" s="2" t="s">
        <v>183</v>
      </c>
      <c r="H1734" s="3" t="s">
        <v>184</v>
      </c>
      <c r="I1734" s="2" t="s">
        <v>12</v>
      </c>
      <c r="J1734" s="2" t="s">
        <v>16</v>
      </c>
      <c r="K1734" s="8" t="s">
        <v>184</v>
      </c>
      <c r="L1734" s="2"/>
      <c r="M1734" s="2" t="s">
        <v>60</v>
      </c>
      <c r="N1734" t="s">
        <v>186</v>
      </c>
      <c r="O1734" s="2" t="s">
        <v>188</v>
      </c>
      <c r="P1734" s="128">
        <v>8.4939215373997984E-2</v>
      </c>
      <c r="Q1734" s="128" t="s">
        <v>201</v>
      </c>
      <c r="R1734" s="6" t="s">
        <v>185</v>
      </c>
      <c r="S1734" s="2" t="s">
        <v>184</v>
      </c>
      <c r="T1734" s="2" t="s">
        <v>184</v>
      </c>
      <c r="U1734">
        <v>3</v>
      </c>
      <c r="V1734">
        <v>0</v>
      </c>
      <c r="W1734">
        <v>22</v>
      </c>
      <c r="X1734" t="s">
        <v>184</v>
      </c>
      <c r="Y1734" s="2" t="s">
        <v>184</v>
      </c>
      <c r="Z1734" s="2" t="s">
        <v>184</v>
      </c>
      <c r="AA1734" s="2" t="s">
        <v>184</v>
      </c>
      <c r="AB1734">
        <v>2</v>
      </c>
      <c r="AC1734">
        <v>4</v>
      </c>
      <c r="AD1734">
        <v>1</v>
      </c>
      <c r="AE1734" s="2" t="s">
        <v>183</v>
      </c>
      <c r="AF1734" s="2" t="s">
        <v>184</v>
      </c>
      <c r="AG1734" s="2" t="s">
        <v>185</v>
      </c>
      <c r="AH1734" t="s">
        <v>190</v>
      </c>
      <c r="AI1734" t="s">
        <v>184</v>
      </c>
      <c r="AJ1734" s="1" t="s">
        <v>184</v>
      </c>
    </row>
    <row r="1735" spans="1:36" x14ac:dyDescent="0.3">
      <c r="A1735" s="3" t="s">
        <v>7</v>
      </c>
      <c r="B1735">
        <v>155818</v>
      </c>
      <c r="C1735">
        <v>1734</v>
      </c>
      <c r="D1735" t="s">
        <v>181</v>
      </c>
      <c r="E1735" s="2" t="s">
        <v>183</v>
      </c>
      <c r="F1735" s="2" t="s">
        <v>183</v>
      </c>
      <c r="G1735" s="2" t="s">
        <v>184</v>
      </c>
      <c r="H1735" s="3" t="s">
        <v>183</v>
      </c>
      <c r="I1735" s="2" t="s">
        <v>12</v>
      </c>
      <c r="J1735" s="2" t="s">
        <v>16</v>
      </c>
      <c r="K1735" s="8" t="s">
        <v>183</v>
      </c>
      <c r="L1735" s="2"/>
      <c r="M1735" s="2" t="s">
        <v>60</v>
      </c>
      <c r="N1735" t="s">
        <v>186</v>
      </c>
      <c r="O1735" s="2" t="s">
        <v>189</v>
      </c>
      <c r="P1735" s="128">
        <v>1.0801488608514114</v>
      </c>
      <c r="Q1735" s="128" t="s">
        <v>203</v>
      </c>
      <c r="R1735" s="7" t="s">
        <v>185</v>
      </c>
      <c r="S1735" s="2" t="s">
        <v>184</v>
      </c>
      <c r="T1735" s="2" t="s">
        <v>184</v>
      </c>
      <c r="U1735">
        <v>8</v>
      </c>
      <c r="V1735">
        <v>9</v>
      </c>
      <c r="W1735">
        <v>1</v>
      </c>
      <c r="X1735" t="s">
        <v>184</v>
      </c>
      <c r="Y1735" s="2" t="s">
        <v>184</v>
      </c>
      <c r="Z1735" s="2" t="s">
        <v>184</v>
      </c>
      <c r="AA1735" s="2" t="s">
        <v>184</v>
      </c>
      <c r="AB1735">
        <v>0</v>
      </c>
      <c r="AC1735">
        <v>0</v>
      </c>
      <c r="AD1735">
        <v>0</v>
      </c>
      <c r="AE1735" s="2" t="s">
        <v>184</v>
      </c>
      <c r="AF1735" s="2" t="s">
        <v>185</v>
      </c>
      <c r="AG1735" s="2" t="s">
        <v>184</v>
      </c>
      <c r="AH1735" t="s">
        <v>190</v>
      </c>
      <c r="AI1735" s="8" t="s">
        <v>183</v>
      </c>
      <c r="AJ1735" s="1" t="s">
        <v>184</v>
      </c>
    </row>
    <row r="1736" spans="1:36" x14ac:dyDescent="0.3">
      <c r="A1736" s="3" t="s">
        <v>7</v>
      </c>
      <c r="B1736">
        <v>155822</v>
      </c>
      <c r="C1736">
        <v>1735</v>
      </c>
      <c r="D1736" t="s">
        <v>181</v>
      </c>
      <c r="E1736" s="2" t="s">
        <v>184</v>
      </c>
      <c r="F1736" s="2" t="s">
        <v>184</v>
      </c>
      <c r="G1736" s="2" t="s">
        <v>184</v>
      </c>
      <c r="H1736" s="3" t="s">
        <v>183</v>
      </c>
      <c r="I1736" s="2" t="s">
        <v>16</v>
      </c>
      <c r="J1736" s="2" t="s">
        <v>13</v>
      </c>
      <c r="K1736" s="8" t="s">
        <v>183</v>
      </c>
      <c r="L1736" s="2"/>
      <c r="M1736" s="2" t="s">
        <v>60</v>
      </c>
      <c r="N1736" t="s">
        <v>187</v>
      </c>
      <c r="O1736" s="2" t="s">
        <v>189</v>
      </c>
      <c r="P1736" s="128">
        <v>-0.80938051260765798</v>
      </c>
      <c r="Q1736" s="128" t="s">
        <v>203</v>
      </c>
      <c r="R1736" s="7" t="s">
        <v>185</v>
      </c>
      <c r="S1736" s="2" t="s">
        <v>184</v>
      </c>
      <c r="T1736" s="2" t="s">
        <v>184</v>
      </c>
      <c r="U1736">
        <v>58</v>
      </c>
      <c r="V1736">
        <v>30</v>
      </c>
      <c r="W1736">
        <v>2</v>
      </c>
      <c r="X1736" t="s">
        <v>184</v>
      </c>
      <c r="Y1736" s="2" t="s">
        <v>184</v>
      </c>
      <c r="Z1736" s="2" t="s">
        <v>184</v>
      </c>
      <c r="AA1736" s="2" t="s">
        <v>184</v>
      </c>
      <c r="AB1736">
        <v>6</v>
      </c>
      <c r="AC1736">
        <v>0</v>
      </c>
      <c r="AD1736">
        <v>0</v>
      </c>
      <c r="AE1736" s="2" t="s">
        <v>184</v>
      </c>
      <c r="AF1736" s="2" t="s">
        <v>185</v>
      </c>
      <c r="AG1736" s="2" t="s">
        <v>185</v>
      </c>
      <c r="AH1736" t="s">
        <v>92</v>
      </c>
      <c r="AI1736" s="8" t="s">
        <v>184</v>
      </c>
      <c r="AJ1736" s="1" t="s">
        <v>184</v>
      </c>
    </row>
    <row r="1737" spans="1:36" x14ac:dyDescent="0.3">
      <c r="A1737" s="3" t="s">
        <v>7</v>
      </c>
      <c r="B1737">
        <v>155839</v>
      </c>
      <c r="C1737">
        <v>1736</v>
      </c>
      <c r="D1737" t="s">
        <v>181</v>
      </c>
      <c r="E1737" s="2" t="s">
        <v>184</v>
      </c>
      <c r="F1737" s="2" t="s">
        <v>184</v>
      </c>
      <c r="G1737" s="2" t="s">
        <v>184</v>
      </c>
      <c r="H1737" s="2" t="s">
        <v>183</v>
      </c>
      <c r="I1737" s="2" t="s">
        <v>16</v>
      </c>
      <c r="J1737" s="2" t="s">
        <v>12</v>
      </c>
      <c r="K1737" s="8" t="s">
        <v>183</v>
      </c>
      <c r="L1737" s="2" t="s">
        <v>60</v>
      </c>
      <c r="M1737" s="2"/>
      <c r="N1737" t="s">
        <v>187</v>
      </c>
      <c r="O1737" s="3" t="s">
        <v>189</v>
      </c>
      <c r="P1737" s="130">
        <v>-0.13548466559921174</v>
      </c>
      <c r="Q1737" s="130" t="s">
        <v>203</v>
      </c>
      <c r="R1737" s="6" t="s">
        <v>183</v>
      </c>
      <c r="S1737" s="2" t="s">
        <v>184</v>
      </c>
      <c r="T1737" s="2" t="s">
        <v>184</v>
      </c>
      <c r="U1737">
        <v>56</v>
      </c>
      <c r="V1737">
        <v>17</v>
      </c>
      <c r="W1737">
        <v>28</v>
      </c>
      <c r="X1737" t="s">
        <v>184</v>
      </c>
      <c r="Y1737" s="2" t="s">
        <v>184</v>
      </c>
      <c r="Z1737" s="2" t="s">
        <v>183</v>
      </c>
      <c r="AA1737" s="2" t="s">
        <v>184</v>
      </c>
      <c r="AB1737">
        <v>9</v>
      </c>
      <c r="AC1737">
        <v>2</v>
      </c>
      <c r="AD1737">
        <v>1</v>
      </c>
      <c r="AE1737" s="2" t="s">
        <v>184</v>
      </c>
      <c r="AF1737" s="2" t="s">
        <v>185</v>
      </c>
      <c r="AG1737" s="2" t="s">
        <v>185</v>
      </c>
      <c r="AH1737" t="s">
        <v>91</v>
      </c>
      <c r="AI1737" s="8" t="s">
        <v>184</v>
      </c>
      <c r="AJ1737" s="1" t="s">
        <v>184</v>
      </c>
    </row>
    <row r="1738" spans="1:36" x14ac:dyDescent="0.3">
      <c r="A1738" s="3" t="s">
        <v>7</v>
      </c>
      <c r="B1738">
        <v>155842</v>
      </c>
      <c r="C1738">
        <v>1737</v>
      </c>
      <c r="D1738" t="s">
        <v>182</v>
      </c>
      <c r="E1738" s="2" t="s">
        <v>184</v>
      </c>
      <c r="F1738" s="2" t="s">
        <v>184</v>
      </c>
      <c r="G1738" s="2" t="s">
        <v>183</v>
      </c>
      <c r="H1738" s="3" t="s">
        <v>183</v>
      </c>
      <c r="I1738" s="2" t="s">
        <v>14</v>
      </c>
      <c r="J1738" s="2" t="s">
        <v>16</v>
      </c>
      <c r="K1738" s="8" t="s">
        <v>183</v>
      </c>
      <c r="L1738" s="2" t="s">
        <v>60</v>
      </c>
      <c r="M1738" s="2"/>
      <c r="N1738" t="s">
        <v>186</v>
      </c>
      <c r="O1738" s="3" t="s">
        <v>188</v>
      </c>
      <c r="P1738" s="130">
        <v>1.248385708136031</v>
      </c>
      <c r="Q1738" s="130" t="s">
        <v>203</v>
      </c>
      <c r="R1738" s="7" t="s">
        <v>184</v>
      </c>
      <c r="S1738" s="2" t="s">
        <v>184</v>
      </c>
      <c r="T1738" s="2" t="s">
        <v>184</v>
      </c>
      <c r="U1738">
        <v>31</v>
      </c>
      <c r="V1738">
        <v>19</v>
      </c>
      <c r="W1738">
        <v>15</v>
      </c>
      <c r="X1738" t="s">
        <v>184</v>
      </c>
      <c r="Y1738" s="2" t="s">
        <v>183</v>
      </c>
      <c r="Z1738" s="2" t="s">
        <v>183</v>
      </c>
      <c r="AA1738" s="2" t="s">
        <v>184</v>
      </c>
      <c r="AB1738">
        <v>7</v>
      </c>
      <c r="AC1738">
        <v>1</v>
      </c>
      <c r="AD1738">
        <v>0</v>
      </c>
      <c r="AE1738" s="2" t="s">
        <v>183</v>
      </c>
      <c r="AF1738" s="2" t="s">
        <v>184</v>
      </c>
      <c r="AG1738" s="2" t="s">
        <v>184</v>
      </c>
      <c r="AH1738" t="s">
        <v>190</v>
      </c>
      <c r="AI1738" s="8" t="s">
        <v>183</v>
      </c>
      <c r="AJ1738" s="1" t="s">
        <v>184</v>
      </c>
    </row>
    <row r="1739" spans="1:36" x14ac:dyDescent="0.3">
      <c r="A1739" s="2" t="s">
        <v>8</v>
      </c>
      <c r="B1739">
        <v>155935</v>
      </c>
      <c r="C1739">
        <v>1738</v>
      </c>
      <c r="D1739" t="s">
        <v>181</v>
      </c>
      <c r="E1739" s="2" t="s">
        <v>184</v>
      </c>
      <c r="F1739" s="2" t="s">
        <v>184</v>
      </c>
      <c r="G1739" s="2" t="s">
        <v>184</v>
      </c>
      <c r="H1739" s="3" t="s">
        <v>183</v>
      </c>
      <c r="I1739" s="2" t="s">
        <v>16</v>
      </c>
      <c r="J1739" s="2" t="s">
        <v>13</v>
      </c>
      <c r="K1739" s="8" t="s">
        <v>183</v>
      </c>
      <c r="L1739" s="2"/>
      <c r="M1739" s="2" t="s">
        <v>60</v>
      </c>
      <c r="N1739" t="s">
        <v>186</v>
      </c>
      <c r="O1739" s="3" t="s">
        <v>189</v>
      </c>
      <c r="P1739" s="130">
        <v>0.10663564538800833</v>
      </c>
      <c r="Q1739" s="130" t="s">
        <v>203</v>
      </c>
      <c r="R1739" s="6" t="s">
        <v>185</v>
      </c>
      <c r="S1739" s="2" t="s">
        <v>184</v>
      </c>
      <c r="T1739" s="2" t="s">
        <v>183</v>
      </c>
      <c r="U1739">
        <v>10</v>
      </c>
      <c r="V1739">
        <v>0</v>
      </c>
      <c r="W1739">
        <v>8</v>
      </c>
      <c r="X1739" t="s">
        <v>184</v>
      </c>
      <c r="Y1739" s="2" t="s">
        <v>184</v>
      </c>
      <c r="Z1739" s="2" t="s">
        <v>183</v>
      </c>
      <c r="AA1739" s="2" t="s">
        <v>184</v>
      </c>
      <c r="AB1739">
        <v>2</v>
      </c>
      <c r="AC1739">
        <v>0</v>
      </c>
      <c r="AD1739">
        <v>0</v>
      </c>
      <c r="AE1739" s="2" t="s">
        <v>184</v>
      </c>
      <c r="AF1739" s="2" t="s">
        <v>184</v>
      </c>
      <c r="AG1739" s="2" t="s">
        <v>184</v>
      </c>
      <c r="AH1739" t="s">
        <v>190</v>
      </c>
      <c r="AI1739" s="8" t="s">
        <v>183</v>
      </c>
      <c r="AJ1739" s="1" t="s">
        <v>184</v>
      </c>
    </row>
    <row r="1740" spans="1:36" x14ac:dyDescent="0.3">
      <c r="A1740" s="2" t="s">
        <v>8</v>
      </c>
      <c r="B1740">
        <v>155942</v>
      </c>
      <c r="C1740">
        <v>1739</v>
      </c>
      <c r="D1740" t="s">
        <v>181</v>
      </c>
      <c r="E1740" s="2" t="s">
        <v>184</v>
      </c>
      <c r="F1740" s="2" t="s">
        <v>184</v>
      </c>
      <c r="G1740" s="2" t="s">
        <v>183</v>
      </c>
      <c r="H1740" s="3" t="s">
        <v>183</v>
      </c>
      <c r="I1740" s="2" t="s">
        <v>12</v>
      </c>
      <c r="J1740" s="2" t="s">
        <v>16</v>
      </c>
      <c r="K1740" s="8" t="s">
        <v>183</v>
      </c>
      <c r="L1740" s="2" t="s">
        <v>162</v>
      </c>
      <c r="M1740" s="2" t="s">
        <v>60</v>
      </c>
      <c r="N1740" t="s">
        <v>186</v>
      </c>
      <c r="O1740" s="2" t="s">
        <v>188</v>
      </c>
      <c r="P1740" s="128">
        <v>-4.0196882690730105</v>
      </c>
      <c r="Q1740" s="128" t="s">
        <v>203</v>
      </c>
      <c r="R1740" s="6" t="s">
        <v>183</v>
      </c>
      <c r="S1740" s="2" t="s">
        <v>184</v>
      </c>
      <c r="T1740" s="2" t="s">
        <v>184</v>
      </c>
      <c r="U1740">
        <v>48</v>
      </c>
      <c r="V1740">
        <v>14</v>
      </c>
      <c r="W1740">
        <v>15</v>
      </c>
      <c r="X1740" t="s">
        <v>184</v>
      </c>
      <c r="Y1740" s="2" t="s">
        <v>184</v>
      </c>
      <c r="Z1740" s="2" t="s">
        <v>184</v>
      </c>
      <c r="AA1740" s="2" t="s">
        <v>184</v>
      </c>
      <c r="AB1740">
        <v>9</v>
      </c>
      <c r="AC1740">
        <v>1</v>
      </c>
      <c r="AD1740">
        <v>1</v>
      </c>
      <c r="AE1740" s="2" t="s">
        <v>184</v>
      </c>
      <c r="AF1740" s="2" t="s">
        <v>184</v>
      </c>
      <c r="AG1740" s="2" t="s">
        <v>183</v>
      </c>
      <c r="AH1740" t="s">
        <v>92</v>
      </c>
      <c r="AI1740" s="8" t="s">
        <v>183</v>
      </c>
      <c r="AJ1740" s="1" t="s">
        <v>184</v>
      </c>
    </row>
    <row r="1741" spans="1:36" hidden="1" x14ac:dyDescent="0.3">
      <c r="A1741" s="2" t="s">
        <v>8</v>
      </c>
      <c r="B1741">
        <v>155957</v>
      </c>
      <c r="C1741">
        <v>1740</v>
      </c>
      <c r="D1741" t="s">
        <v>181</v>
      </c>
      <c r="E1741" s="2" t="s">
        <v>184</v>
      </c>
      <c r="F1741" s="2" t="s">
        <v>184</v>
      </c>
      <c r="G1741" s="2" t="s">
        <v>183</v>
      </c>
      <c r="H1741" s="3" t="s">
        <v>183</v>
      </c>
      <c r="I1741" s="2" t="s">
        <v>16</v>
      </c>
      <c r="J1741" s="2" t="s">
        <v>12</v>
      </c>
      <c r="K1741" s="8" t="s">
        <v>183</v>
      </c>
      <c r="L1741" s="2" t="s">
        <v>60</v>
      </c>
      <c r="M1741" s="2"/>
      <c r="N1741" t="s">
        <v>186</v>
      </c>
      <c r="O1741" s="3" t="s">
        <v>188</v>
      </c>
      <c r="P1741" s="130">
        <v>-1.8893387314439944</v>
      </c>
      <c r="Q1741" s="130" t="s">
        <v>201</v>
      </c>
      <c r="R1741" s="7" t="s">
        <v>183</v>
      </c>
      <c r="S1741" s="2" t="s">
        <v>184</v>
      </c>
      <c r="T1741" s="2" t="s">
        <v>184</v>
      </c>
      <c r="U1741">
        <v>1</v>
      </c>
      <c r="V1741">
        <v>0</v>
      </c>
      <c r="W1741">
        <v>17</v>
      </c>
      <c r="X1741" t="s">
        <v>184</v>
      </c>
      <c r="Y1741" s="2" t="s">
        <v>184</v>
      </c>
      <c r="Z1741" s="2" t="s">
        <v>184</v>
      </c>
      <c r="AA1741" s="2" t="s">
        <v>184</v>
      </c>
      <c r="AB1741">
        <v>3</v>
      </c>
      <c r="AC1741">
        <v>0</v>
      </c>
      <c r="AD1741">
        <v>0</v>
      </c>
      <c r="AE1741" s="2" t="s">
        <v>184</v>
      </c>
      <c r="AF1741" s="2" t="s">
        <v>185</v>
      </c>
      <c r="AG1741" s="2" t="s">
        <v>185</v>
      </c>
      <c r="AH1741" t="s">
        <v>190</v>
      </c>
      <c r="AI1741" s="8" t="s">
        <v>184</v>
      </c>
      <c r="AJ1741" s="1" t="s">
        <v>184</v>
      </c>
    </row>
    <row r="1742" spans="1:36" x14ac:dyDescent="0.3">
      <c r="A1742" s="3" t="s">
        <v>7</v>
      </c>
      <c r="B1742">
        <v>155958</v>
      </c>
      <c r="C1742">
        <v>1741</v>
      </c>
      <c r="D1742" t="s">
        <v>182</v>
      </c>
      <c r="E1742" s="2" t="s">
        <v>184</v>
      </c>
      <c r="F1742" s="2" t="s">
        <v>184</v>
      </c>
      <c r="G1742" s="2" t="s">
        <v>184</v>
      </c>
      <c r="H1742" s="3" t="s">
        <v>183</v>
      </c>
      <c r="I1742" s="2" t="s">
        <v>16</v>
      </c>
      <c r="J1742" s="2" t="s">
        <v>12</v>
      </c>
      <c r="K1742" s="8" t="s">
        <v>183</v>
      </c>
      <c r="L1742" s="2" t="s">
        <v>60</v>
      </c>
      <c r="M1742" s="2"/>
      <c r="N1742" t="s">
        <v>187</v>
      </c>
      <c r="O1742" s="3" t="s">
        <v>189</v>
      </c>
      <c r="P1742" s="130">
        <v>-1.8006724029859251</v>
      </c>
      <c r="Q1742" s="130" t="s">
        <v>203</v>
      </c>
      <c r="R1742" s="6" t="s">
        <v>183</v>
      </c>
      <c r="S1742" s="2" t="s">
        <v>184</v>
      </c>
      <c r="T1742" s="2" t="s">
        <v>184</v>
      </c>
      <c r="U1742">
        <v>0</v>
      </c>
      <c r="V1742">
        <v>0</v>
      </c>
      <c r="W1742">
        <v>6</v>
      </c>
      <c r="X1742" t="s">
        <v>184</v>
      </c>
      <c r="Y1742" s="2" t="s">
        <v>184</v>
      </c>
      <c r="Z1742" s="2" t="s">
        <v>184</v>
      </c>
      <c r="AA1742" s="2" t="s">
        <v>184</v>
      </c>
      <c r="AB1742">
        <v>3</v>
      </c>
      <c r="AC1742">
        <v>0</v>
      </c>
      <c r="AD1742">
        <v>1</v>
      </c>
      <c r="AE1742" s="2" t="s">
        <v>183</v>
      </c>
      <c r="AF1742" s="2" t="s">
        <v>185</v>
      </c>
      <c r="AG1742" s="2" t="s">
        <v>185</v>
      </c>
      <c r="AH1742" t="s">
        <v>91</v>
      </c>
      <c r="AI1742" t="s">
        <v>184</v>
      </c>
      <c r="AJ1742" s="1" t="s">
        <v>184</v>
      </c>
    </row>
    <row r="1743" spans="1:36" x14ac:dyDescent="0.3">
      <c r="A1743" s="3" t="s">
        <v>7</v>
      </c>
      <c r="B1743">
        <v>155970</v>
      </c>
      <c r="C1743">
        <v>1742</v>
      </c>
      <c r="D1743" t="s">
        <v>181</v>
      </c>
      <c r="E1743" s="2" t="s">
        <v>184</v>
      </c>
      <c r="F1743" s="2" t="s">
        <v>184</v>
      </c>
      <c r="G1743" s="2" t="s">
        <v>183</v>
      </c>
      <c r="H1743" s="3" t="s">
        <v>183</v>
      </c>
      <c r="I1743" s="2" t="s">
        <v>13</v>
      </c>
      <c r="J1743" s="2" t="s">
        <v>12</v>
      </c>
      <c r="K1743" s="8" t="s">
        <v>183</v>
      </c>
      <c r="L1743" s="2"/>
      <c r="M1743" s="2" t="s">
        <v>60</v>
      </c>
      <c r="N1743" t="s">
        <v>187</v>
      </c>
      <c r="O1743" s="3" t="s">
        <v>189</v>
      </c>
      <c r="P1743" s="130">
        <v>9.9606554111260504E-3</v>
      </c>
      <c r="Q1743" s="130" t="s">
        <v>203</v>
      </c>
      <c r="R1743" s="6" t="s">
        <v>183</v>
      </c>
      <c r="S1743" s="2" t="s">
        <v>183</v>
      </c>
      <c r="T1743" s="2" t="s">
        <v>184</v>
      </c>
      <c r="U1743">
        <v>43</v>
      </c>
      <c r="V1743">
        <v>20</v>
      </c>
      <c r="W1743">
        <v>1</v>
      </c>
      <c r="X1743" t="s">
        <v>184</v>
      </c>
      <c r="Y1743" s="2" t="s">
        <v>183</v>
      </c>
      <c r="Z1743" s="2" t="s">
        <v>184</v>
      </c>
      <c r="AA1743" s="2" t="s">
        <v>184</v>
      </c>
      <c r="AB1743">
        <v>1</v>
      </c>
      <c r="AC1743">
        <v>0</v>
      </c>
      <c r="AD1743">
        <v>0</v>
      </c>
      <c r="AE1743" s="2" t="s">
        <v>184</v>
      </c>
      <c r="AF1743" s="2" t="s">
        <v>185</v>
      </c>
      <c r="AG1743" s="2" t="s">
        <v>185</v>
      </c>
      <c r="AH1743" t="s">
        <v>190</v>
      </c>
      <c r="AI1743" s="8" t="s">
        <v>184</v>
      </c>
      <c r="AJ1743" s="1" t="s">
        <v>184</v>
      </c>
    </row>
    <row r="1744" spans="1:36" x14ac:dyDescent="0.3">
      <c r="A1744" s="3" t="s">
        <v>7</v>
      </c>
      <c r="B1744">
        <v>156000</v>
      </c>
      <c r="C1744">
        <v>1743</v>
      </c>
      <c r="D1744" t="s">
        <v>181</v>
      </c>
      <c r="E1744" s="2" t="s">
        <v>184</v>
      </c>
      <c r="F1744" s="2" t="s">
        <v>184</v>
      </c>
      <c r="G1744" s="2" t="s">
        <v>184</v>
      </c>
      <c r="H1744" s="3" t="s">
        <v>183</v>
      </c>
      <c r="I1744" s="2" t="s">
        <v>13</v>
      </c>
      <c r="J1744" s="2" t="s">
        <v>13</v>
      </c>
      <c r="K1744" s="8" t="s">
        <v>183</v>
      </c>
      <c r="L1744" s="2" t="s">
        <v>60</v>
      </c>
      <c r="M1744" s="2" t="s">
        <v>162</v>
      </c>
      <c r="N1744" t="s">
        <v>186</v>
      </c>
      <c r="O1744" s="3" t="s">
        <v>189</v>
      </c>
      <c r="P1744" s="130">
        <v>-3.0080889787664304</v>
      </c>
      <c r="Q1744" s="130" t="s">
        <v>203</v>
      </c>
      <c r="R1744" s="7" t="s">
        <v>184</v>
      </c>
      <c r="S1744" s="2" t="s">
        <v>184</v>
      </c>
      <c r="T1744" s="2" t="s">
        <v>184</v>
      </c>
      <c r="U1744">
        <v>0</v>
      </c>
      <c r="V1744">
        <v>0</v>
      </c>
      <c r="W1744">
        <v>24</v>
      </c>
      <c r="X1744" t="s">
        <v>184</v>
      </c>
      <c r="Y1744" s="2" t="s">
        <v>184</v>
      </c>
      <c r="Z1744" s="2" t="s">
        <v>184</v>
      </c>
      <c r="AA1744" s="2" t="s">
        <v>184</v>
      </c>
      <c r="AB1744">
        <v>8</v>
      </c>
      <c r="AC1744">
        <v>2</v>
      </c>
      <c r="AD1744">
        <v>0</v>
      </c>
      <c r="AE1744" s="2" t="s">
        <v>184</v>
      </c>
      <c r="AF1744" s="2" t="s">
        <v>184</v>
      </c>
      <c r="AG1744" s="2" t="s">
        <v>183</v>
      </c>
      <c r="AH1744" t="s">
        <v>190</v>
      </c>
      <c r="AI1744" t="s">
        <v>183</v>
      </c>
      <c r="AJ1744" s="1" t="s">
        <v>184</v>
      </c>
    </row>
    <row r="1745" spans="1:36" x14ac:dyDescent="0.3">
      <c r="A1745" s="3" t="s">
        <v>7</v>
      </c>
      <c r="B1745">
        <v>156070</v>
      </c>
      <c r="C1745">
        <v>1744</v>
      </c>
      <c r="D1745" t="s">
        <v>182</v>
      </c>
      <c r="E1745" s="2" t="s">
        <v>184</v>
      </c>
      <c r="F1745" s="2" t="s">
        <v>184</v>
      </c>
      <c r="G1745" s="2" t="s">
        <v>184</v>
      </c>
      <c r="H1745" s="2" t="s">
        <v>183</v>
      </c>
      <c r="I1745" s="2" t="s">
        <v>13</v>
      </c>
      <c r="J1745" s="2" t="s">
        <v>17</v>
      </c>
      <c r="K1745" s="8" t="s">
        <v>183</v>
      </c>
      <c r="L1745" s="2" t="s">
        <v>60</v>
      </c>
      <c r="M1745" s="2"/>
      <c r="N1745" t="s">
        <v>186</v>
      </c>
      <c r="O1745" s="3" t="s">
        <v>189</v>
      </c>
      <c r="P1745" s="130">
        <v>-1.3295005389867049</v>
      </c>
      <c r="Q1745" s="130" t="s">
        <v>203</v>
      </c>
      <c r="R1745" s="6" t="s">
        <v>185</v>
      </c>
      <c r="S1745" s="2" t="s">
        <v>184</v>
      </c>
      <c r="T1745" s="2" t="s">
        <v>184</v>
      </c>
      <c r="U1745">
        <v>0</v>
      </c>
      <c r="V1745">
        <v>0</v>
      </c>
      <c r="W1745">
        <v>7</v>
      </c>
      <c r="X1745" t="s">
        <v>184</v>
      </c>
      <c r="Y1745" s="2" t="s">
        <v>184</v>
      </c>
      <c r="Z1745" s="2" t="s">
        <v>184</v>
      </c>
      <c r="AA1745" s="2" t="s">
        <v>184</v>
      </c>
      <c r="AB1745">
        <v>4</v>
      </c>
      <c r="AC1745">
        <v>2</v>
      </c>
      <c r="AD1745">
        <v>1</v>
      </c>
      <c r="AE1745" s="2" t="s">
        <v>184</v>
      </c>
      <c r="AF1745" s="2" t="s">
        <v>184</v>
      </c>
      <c r="AG1745" s="2" t="s">
        <v>185</v>
      </c>
      <c r="AH1745" t="s">
        <v>190</v>
      </c>
      <c r="AI1745" t="s">
        <v>183</v>
      </c>
      <c r="AJ1745" s="1" t="s">
        <v>184</v>
      </c>
    </row>
    <row r="1746" spans="1:36" hidden="1" x14ac:dyDescent="0.3">
      <c r="A1746" s="3" t="s">
        <v>7</v>
      </c>
      <c r="B1746">
        <v>156081</v>
      </c>
      <c r="C1746">
        <v>1745</v>
      </c>
      <c r="D1746" t="s">
        <v>181</v>
      </c>
      <c r="E1746" s="2" t="s">
        <v>184</v>
      </c>
      <c r="F1746" s="2" t="s">
        <v>184</v>
      </c>
      <c r="G1746" s="2" t="s">
        <v>184</v>
      </c>
      <c r="H1746" s="3" t="s">
        <v>183</v>
      </c>
      <c r="I1746" s="2" t="s">
        <v>16</v>
      </c>
      <c r="J1746" s="2" t="s">
        <v>13</v>
      </c>
      <c r="K1746" s="8" t="s">
        <v>183</v>
      </c>
      <c r="L1746" s="2"/>
      <c r="M1746" s="2" t="s">
        <v>61</v>
      </c>
      <c r="N1746" t="s">
        <v>186</v>
      </c>
      <c r="O1746" s="2" t="s">
        <v>188</v>
      </c>
      <c r="P1746" s="128">
        <v>-0.86814203372945276</v>
      </c>
      <c r="Q1746" s="128" t="s">
        <v>201</v>
      </c>
      <c r="R1746" s="7" t="s">
        <v>183</v>
      </c>
      <c r="S1746" s="2" t="s">
        <v>184</v>
      </c>
      <c r="T1746" s="2" t="s">
        <v>183</v>
      </c>
      <c r="U1746">
        <v>0</v>
      </c>
      <c r="V1746">
        <v>0</v>
      </c>
      <c r="W1746">
        <v>0</v>
      </c>
      <c r="X1746" t="s">
        <v>184</v>
      </c>
      <c r="Y1746" s="2" t="s">
        <v>184</v>
      </c>
      <c r="Z1746" s="2" t="s">
        <v>184</v>
      </c>
      <c r="AA1746" s="2" t="s">
        <v>184</v>
      </c>
      <c r="AB1746">
        <v>0</v>
      </c>
      <c r="AC1746">
        <v>0</v>
      </c>
      <c r="AD1746">
        <v>0</v>
      </c>
      <c r="AE1746" s="2" t="s">
        <v>184</v>
      </c>
      <c r="AF1746" s="2" t="s">
        <v>184</v>
      </c>
      <c r="AG1746" s="2" t="s">
        <v>184</v>
      </c>
      <c r="AH1746" t="s">
        <v>190</v>
      </c>
      <c r="AI1746" t="s">
        <v>183</v>
      </c>
      <c r="AJ1746" s="1" t="s">
        <v>184</v>
      </c>
    </row>
    <row r="1747" spans="1:36" x14ac:dyDescent="0.3">
      <c r="A1747" s="3" t="s">
        <v>7</v>
      </c>
      <c r="B1747">
        <v>156133</v>
      </c>
      <c r="C1747">
        <v>1746</v>
      </c>
      <c r="D1747" t="s">
        <v>181</v>
      </c>
      <c r="E1747" s="2" t="s">
        <v>184</v>
      </c>
      <c r="F1747" s="2" t="s">
        <v>184</v>
      </c>
      <c r="G1747" s="2" t="s">
        <v>184</v>
      </c>
      <c r="H1747" s="3" t="s">
        <v>183</v>
      </c>
      <c r="I1747" s="2" t="s">
        <v>16</v>
      </c>
      <c r="J1747" s="2" t="s">
        <v>16</v>
      </c>
      <c r="K1747" s="8" t="s">
        <v>183</v>
      </c>
      <c r="L1747" s="2" t="s">
        <v>60</v>
      </c>
      <c r="M1747" s="2"/>
      <c r="N1747" t="s">
        <v>187</v>
      </c>
      <c r="O1747" s="3" t="s">
        <v>189</v>
      </c>
      <c r="P1747" s="130">
        <v>2.3829982242080536</v>
      </c>
      <c r="Q1747" s="130" t="s">
        <v>203</v>
      </c>
      <c r="R1747" s="6" t="s">
        <v>185</v>
      </c>
      <c r="S1747" s="2" t="s">
        <v>184</v>
      </c>
      <c r="T1747" s="2" t="s">
        <v>184</v>
      </c>
      <c r="U1747">
        <v>38</v>
      </c>
      <c r="V1747">
        <v>31</v>
      </c>
      <c r="W1747">
        <v>27</v>
      </c>
      <c r="X1747" t="s">
        <v>184</v>
      </c>
      <c r="Y1747" s="2" t="s">
        <v>184</v>
      </c>
      <c r="Z1747" s="2" t="s">
        <v>184</v>
      </c>
      <c r="AA1747" s="2" t="s">
        <v>184</v>
      </c>
      <c r="AB1747">
        <v>7</v>
      </c>
      <c r="AC1747">
        <v>6</v>
      </c>
      <c r="AD1747">
        <v>11</v>
      </c>
      <c r="AE1747" s="2" t="s">
        <v>184</v>
      </c>
      <c r="AF1747" s="2" t="s">
        <v>185</v>
      </c>
      <c r="AG1747" s="2" t="s">
        <v>185</v>
      </c>
      <c r="AH1747" t="s">
        <v>85</v>
      </c>
      <c r="AI1747" t="s">
        <v>184</v>
      </c>
      <c r="AJ1747" s="1" t="s">
        <v>184</v>
      </c>
    </row>
    <row r="1748" spans="1:36" x14ac:dyDescent="0.3">
      <c r="A1748" s="2" t="s">
        <v>8</v>
      </c>
      <c r="B1748">
        <v>156207</v>
      </c>
      <c r="C1748">
        <v>1747</v>
      </c>
      <c r="D1748" t="s">
        <v>182</v>
      </c>
      <c r="E1748" s="2" t="s">
        <v>184</v>
      </c>
      <c r="F1748" s="2" t="s">
        <v>184</v>
      </c>
      <c r="G1748" s="2" t="s">
        <v>184</v>
      </c>
      <c r="H1748" s="3" t="s">
        <v>183</v>
      </c>
      <c r="I1748" s="3" t="s">
        <v>16</v>
      </c>
      <c r="J1748" s="3" t="s">
        <v>17</v>
      </c>
      <c r="K1748" s="8" t="s">
        <v>183</v>
      </c>
      <c r="L1748" s="3" t="s">
        <v>162</v>
      </c>
      <c r="M1748" s="3" t="s">
        <v>61</v>
      </c>
      <c r="N1748" t="s">
        <v>186</v>
      </c>
      <c r="O1748" s="2" t="s">
        <v>188</v>
      </c>
      <c r="P1748" s="128">
        <v>-4.3635790800252048</v>
      </c>
      <c r="Q1748" s="128" t="s">
        <v>203</v>
      </c>
      <c r="R1748" s="6" t="s">
        <v>185</v>
      </c>
      <c r="S1748" s="2" t="s">
        <v>184</v>
      </c>
      <c r="T1748" s="2" t="s">
        <v>184</v>
      </c>
      <c r="U1748">
        <v>11</v>
      </c>
      <c r="V1748">
        <v>0</v>
      </c>
      <c r="W1748">
        <v>0</v>
      </c>
      <c r="X1748" t="s">
        <v>184</v>
      </c>
      <c r="Y1748" s="2" t="s">
        <v>184</v>
      </c>
      <c r="Z1748" s="2" t="s">
        <v>184</v>
      </c>
      <c r="AA1748" s="2" t="s">
        <v>184</v>
      </c>
      <c r="AB1748">
        <v>0</v>
      </c>
      <c r="AC1748">
        <v>0</v>
      </c>
      <c r="AD1748">
        <v>0</v>
      </c>
      <c r="AE1748" s="2" t="s">
        <v>184</v>
      </c>
      <c r="AF1748" s="2" t="s">
        <v>184</v>
      </c>
      <c r="AG1748" s="2" t="s">
        <v>184</v>
      </c>
      <c r="AH1748" t="s">
        <v>190</v>
      </c>
      <c r="AI1748" s="8" t="s">
        <v>183</v>
      </c>
      <c r="AJ1748" s="1" t="s">
        <v>184</v>
      </c>
    </row>
    <row r="1749" spans="1:36" x14ac:dyDescent="0.3">
      <c r="A1749" s="3" t="s">
        <v>7</v>
      </c>
      <c r="B1749">
        <v>156224</v>
      </c>
      <c r="C1749">
        <v>1748</v>
      </c>
      <c r="D1749" t="s">
        <v>182</v>
      </c>
      <c r="E1749" s="2" t="s">
        <v>184</v>
      </c>
      <c r="F1749" s="2" t="s">
        <v>184</v>
      </c>
      <c r="G1749" s="2" t="s">
        <v>184</v>
      </c>
      <c r="H1749" s="3" t="s">
        <v>183</v>
      </c>
      <c r="I1749" s="2" t="s">
        <v>12</v>
      </c>
      <c r="J1749" s="2" t="s">
        <v>13</v>
      </c>
      <c r="K1749" s="8" t="s">
        <v>183</v>
      </c>
      <c r="L1749" s="2" t="s">
        <v>60</v>
      </c>
      <c r="M1749" s="2"/>
      <c r="N1749" t="s">
        <v>186</v>
      </c>
      <c r="O1749" s="2" t="s">
        <v>189</v>
      </c>
      <c r="P1749" s="128">
        <v>-0.53132897038812932</v>
      </c>
      <c r="Q1749" s="128" t="s">
        <v>203</v>
      </c>
      <c r="R1749" s="7" t="s">
        <v>185</v>
      </c>
      <c r="S1749" s="2" t="s">
        <v>184</v>
      </c>
      <c r="T1749" s="2" t="s">
        <v>184</v>
      </c>
      <c r="U1749">
        <v>30</v>
      </c>
      <c r="V1749">
        <v>19</v>
      </c>
      <c r="W1749">
        <v>45</v>
      </c>
      <c r="X1749" t="s">
        <v>184</v>
      </c>
      <c r="Y1749" s="2" t="s">
        <v>184</v>
      </c>
      <c r="Z1749" s="2" t="s">
        <v>184</v>
      </c>
      <c r="AA1749" s="2" t="s">
        <v>184</v>
      </c>
      <c r="AB1749">
        <v>15</v>
      </c>
      <c r="AC1749">
        <v>3</v>
      </c>
      <c r="AD1749">
        <v>0</v>
      </c>
      <c r="AE1749" s="2" t="s">
        <v>184</v>
      </c>
      <c r="AF1749" s="2" t="s">
        <v>184</v>
      </c>
      <c r="AG1749" s="2" t="s">
        <v>185</v>
      </c>
      <c r="AH1749" t="s">
        <v>190</v>
      </c>
      <c r="AI1749" s="8" t="s">
        <v>183</v>
      </c>
      <c r="AJ1749" s="1" t="s">
        <v>184</v>
      </c>
    </row>
    <row r="1750" spans="1:36" hidden="1" x14ac:dyDescent="0.3">
      <c r="A1750" s="2" t="s">
        <v>8</v>
      </c>
      <c r="B1750">
        <v>156225</v>
      </c>
      <c r="C1750">
        <v>1749</v>
      </c>
      <c r="D1750" t="s">
        <v>181</v>
      </c>
      <c r="E1750" s="2" t="s">
        <v>184</v>
      </c>
      <c r="F1750" s="2" t="s">
        <v>184</v>
      </c>
      <c r="G1750" s="2" t="s">
        <v>184</v>
      </c>
      <c r="H1750" s="3" t="s">
        <v>183</v>
      </c>
      <c r="I1750" s="3" t="s">
        <v>13</v>
      </c>
      <c r="J1750" s="2" t="s">
        <v>16</v>
      </c>
      <c r="K1750" s="8" t="s">
        <v>183</v>
      </c>
      <c r="L1750" s="2"/>
      <c r="M1750" s="2" t="s">
        <v>61</v>
      </c>
      <c r="N1750" t="s">
        <v>186</v>
      </c>
      <c r="O1750" s="2" t="s">
        <v>188</v>
      </c>
      <c r="P1750" s="128">
        <v>-0.12811273921050526</v>
      </c>
      <c r="Q1750" s="128" t="s">
        <v>201</v>
      </c>
      <c r="R1750" s="6" t="s">
        <v>185</v>
      </c>
      <c r="S1750" s="2" t="s">
        <v>184</v>
      </c>
      <c r="T1750" s="2" t="s">
        <v>184</v>
      </c>
      <c r="U1750">
        <v>0</v>
      </c>
      <c r="V1750">
        <v>0</v>
      </c>
      <c r="W1750">
        <v>0</v>
      </c>
      <c r="X1750" t="s">
        <v>184</v>
      </c>
      <c r="Y1750" s="2" t="s">
        <v>183</v>
      </c>
      <c r="Z1750" s="2" t="s">
        <v>184</v>
      </c>
      <c r="AA1750" s="2" t="s">
        <v>184</v>
      </c>
      <c r="AB1750">
        <v>0</v>
      </c>
      <c r="AC1750">
        <v>0</v>
      </c>
      <c r="AD1750">
        <v>0</v>
      </c>
      <c r="AE1750" s="2" t="s">
        <v>183</v>
      </c>
      <c r="AF1750" s="2" t="s">
        <v>185</v>
      </c>
      <c r="AG1750" s="2" t="s">
        <v>185</v>
      </c>
      <c r="AH1750" t="s">
        <v>190</v>
      </c>
      <c r="AI1750" s="8" t="s">
        <v>184</v>
      </c>
      <c r="AJ1750" s="1" t="s">
        <v>184</v>
      </c>
    </row>
    <row r="1751" spans="1:36" x14ac:dyDescent="0.3">
      <c r="A1751" s="3" t="s">
        <v>7</v>
      </c>
      <c r="B1751">
        <v>156261</v>
      </c>
      <c r="C1751">
        <v>1750</v>
      </c>
      <c r="D1751" t="s">
        <v>181</v>
      </c>
      <c r="E1751" s="2" t="s">
        <v>184</v>
      </c>
      <c r="F1751" s="2" t="s">
        <v>184</v>
      </c>
      <c r="G1751" s="2" t="s">
        <v>184</v>
      </c>
      <c r="H1751" s="3" t="s">
        <v>183</v>
      </c>
      <c r="I1751" s="2" t="s">
        <v>16</v>
      </c>
      <c r="J1751" s="2" t="s">
        <v>16</v>
      </c>
      <c r="K1751" s="8" t="s">
        <v>183</v>
      </c>
      <c r="L1751" s="2" t="s">
        <v>162</v>
      </c>
      <c r="M1751" s="2" t="s">
        <v>60</v>
      </c>
      <c r="N1751" t="s">
        <v>186</v>
      </c>
      <c r="O1751" s="2" t="s">
        <v>188</v>
      </c>
      <c r="P1751" s="128">
        <v>-4.6235034656584748</v>
      </c>
      <c r="Q1751" s="128" t="s">
        <v>203</v>
      </c>
      <c r="R1751" s="7" t="s">
        <v>185</v>
      </c>
      <c r="S1751" s="2" t="s">
        <v>184</v>
      </c>
      <c r="T1751" s="2" t="s">
        <v>184</v>
      </c>
      <c r="U1751">
        <v>46</v>
      </c>
      <c r="V1751">
        <v>16</v>
      </c>
      <c r="W1751">
        <v>3</v>
      </c>
      <c r="X1751" t="s">
        <v>184</v>
      </c>
      <c r="Y1751" s="2" t="s">
        <v>184</v>
      </c>
      <c r="Z1751" s="2" t="s">
        <v>184</v>
      </c>
      <c r="AA1751" s="2" t="s">
        <v>184</v>
      </c>
      <c r="AB1751">
        <v>5</v>
      </c>
      <c r="AC1751">
        <v>1</v>
      </c>
      <c r="AD1751">
        <v>0</v>
      </c>
      <c r="AE1751" s="2" t="s">
        <v>184</v>
      </c>
      <c r="AF1751" s="2" t="s">
        <v>184</v>
      </c>
      <c r="AG1751" s="2" t="s">
        <v>184</v>
      </c>
      <c r="AH1751" t="s">
        <v>91</v>
      </c>
      <c r="AI1751" s="8" t="s">
        <v>183</v>
      </c>
      <c r="AJ1751" s="1" t="s">
        <v>184</v>
      </c>
    </row>
    <row r="1752" spans="1:36" x14ac:dyDescent="0.3">
      <c r="A1752" s="3" t="s">
        <v>7</v>
      </c>
      <c r="B1752">
        <v>156268</v>
      </c>
      <c r="C1752">
        <v>1751</v>
      </c>
      <c r="D1752" t="s">
        <v>181</v>
      </c>
      <c r="E1752" s="2" t="s">
        <v>184</v>
      </c>
      <c r="F1752" s="2" t="s">
        <v>184</v>
      </c>
      <c r="G1752" s="2" t="s">
        <v>184</v>
      </c>
      <c r="H1752" s="2" t="s">
        <v>183</v>
      </c>
      <c r="I1752" s="2" t="s">
        <v>12</v>
      </c>
      <c r="J1752" s="2" t="s">
        <v>17</v>
      </c>
      <c r="K1752" s="8" t="s">
        <v>183</v>
      </c>
      <c r="L1752" s="2"/>
      <c r="M1752" s="2" t="s">
        <v>60</v>
      </c>
      <c r="N1752" t="s">
        <v>186</v>
      </c>
      <c r="O1752" s="3" t="s">
        <v>188</v>
      </c>
      <c r="P1752" s="130">
        <v>0.49526167912757746</v>
      </c>
      <c r="Q1752" s="130" t="s">
        <v>203</v>
      </c>
      <c r="R1752" s="6" t="s">
        <v>183</v>
      </c>
      <c r="S1752" s="2" t="s">
        <v>184</v>
      </c>
      <c r="T1752" s="2" t="s">
        <v>184</v>
      </c>
      <c r="U1752">
        <v>45</v>
      </c>
      <c r="V1752">
        <v>13</v>
      </c>
      <c r="W1752">
        <v>14</v>
      </c>
      <c r="X1752" t="s">
        <v>184</v>
      </c>
      <c r="Y1752" s="2" t="s">
        <v>184</v>
      </c>
      <c r="Z1752" s="2" t="s">
        <v>184</v>
      </c>
      <c r="AA1752" s="2" t="s">
        <v>184</v>
      </c>
      <c r="AB1752">
        <v>1</v>
      </c>
      <c r="AC1752">
        <v>0</v>
      </c>
      <c r="AD1752">
        <v>0</v>
      </c>
      <c r="AE1752" s="2" t="s">
        <v>184</v>
      </c>
      <c r="AF1752" s="2" t="s">
        <v>185</v>
      </c>
      <c r="AG1752" s="2" t="s">
        <v>185</v>
      </c>
      <c r="AH1752" t="s">
        <v>190</v>
      </c>
      <c r="AI1752" s="8" t="s">
        <v>184</v>
      </c>
      <c r="AJ1752" s="1" t="s">
        <v>184</v>
      </c>
    </row>
    <row r="1753" spans="1:36" hidden="1" x14ac:dyDescent="0.3">
      <c r="A1753" s="2" t="s">
        <v>8</v>
      </c>
      <c r="B1753">
        <v>156281</v>
      </c>
      <c r="C1753">
        <v>1752</v>
      </c>
      <c r="D1753" t="s">
        <v>182</v>
      </c>
      <c r="E1753" s="2" t="s">
        <v>183</v>
      </c>
      <c r="F1753" s="2" t="s">
        <v>183</v>
      </c>
      <c r="G1753" s="2" t="s">
        <v>184</v>
      </c>
      <c r="H1753" s="2" t="s">
        <v>183</v>
      </c>
      <c r="I1753" s="2" t="s">
        <v>15</v>
      </c>
      <c r="J1753" s="2" t="s">
        <v>12</v>
      </c>
      <c r="K1753" s="8" t="s">
        <v>183</v>
      </c>
      <c r="L1753" s="2" t="s">
        <v>61</v>
      </c>
      <c r="M1753" s="2"/>
      <c r="N1753" t="s">
        <v>186</v>
      </c>
      <c r="O1753" s="3" t="s">
        <v>188</v>
      </c>
      <c r="P1753" s="130">
        <v>-0.71798962903869168</v>
      </c>
      <c r="Q1753" s="130" t="s">
        <v>201</v>
      </c>
      <c r="R1753" s="6" t="s">
        <v>184</v>
      </c>
      <c r="S1753" s="2" t="s">
        <v>183</v>
      </c>
      <c r="T1753" s="2" t="s">
        <v>183</v>
      </c>
      <c r="U1753">
        <v>0</v>
      </c>
      <c r="V1753">
        <v>0</v>
      </c>
      <c r="W1753">
        <v>0</v>
      </c>
      <c r="X1753" t="s">
        <v>184</v>
      </c>
      <c r="Y1753" s="2" t="s">
        <v>184</v>
      </c>
      <c r="Z1753" s="2" t="s">
        <v>184</v>
      </c>
      <c r="AA1753" s="2" t="s">
        <v>184</v>
      </c>
      <c r="AB1753">
        <v>0</v>
      </c>
      <c r="AC1753">
        <v>0</v>
      </c>
      <c r="AD1753">
        <v>0</v>
      </c>
      <c r="AE1753" s="2" t="s">
        <v>184</v>
      </c>
      <c r="AF1753" s="2" t="s">
        <v>183</v>
      </c>
      <c r="AG1753" s="2" t="s">
        <v>184</v>
      </c>
      <c r="AH1753" t="s">
        <v>190</v>
      </c>
      <c r="AI1753" t="s">
        <v>183</v>
      </c>
      <c r="AJ1753" s="1" t="s">
        <v>184</v>
      </c>
    </row>
    <row r="1754" spans="1:36" hidden="1" x14ac:dyDescent="0.3">
      <c r="A1754" s="3" t="s">
        <v>7</v>
      </c>
      <c r="B1754">
        <v>156296</v>
      </c>
      <c r="C1754">
        <v>1753</v>
      </c>
      <c r="D1754" t="s">
        <v>182</v>
      </c>
      <c r="E1754" s="2" t="s">
        <v>184</v>
      </c>
      <c r="F1754" s="2" t="s">
        <v>184</v>
      </c>
      <c r="G1754" s="2" t="s">
        <v>184</v>
      </c>
      <c r="H1754" s="3" t="s">
        <v>183</v>
      </c>
      <c r="I1754" s="2" t="s">
        <v>13</v>
      </c>
      <c r="J1754" s="2" t="s">
        <v>15</v>
      </c>
      <c r="K1754" s="8" t="s">
        <v>183</v>
      </c>
      <c r="L1754" s="2"/>
      <c r="M1754" s="2" t="s">
        <v>60</v>
      </c>
      <c r="N1754" t="s">
        <v>186</v>
      </c>
      <c r="O1754" s="3" t="s">
        <v>189</v>
      </c>
      <c r="P1754" s="130"/>
      <c r="Q1754" s="130" t="s">
        <v>201</v>
      </c>
      <c r="R1754" s="6" t="s">
        <v>185</v>
      </c>
      <c r="S1754" s="2" t="s">
        <v>184</v>
      </c>
      <c r="T1754" s="2" t="s">
        <v>184</v>
      </c>
      <c r="U1754">
        <v>41</v>
      </c>
      <c r="V1754">
        <v>28</v>
      </c>
      <c r="W1754">
        <v>10</v>
      </c>
      <c r="X1754" t="s">
        <v>184</v>
      </c>
      <c r="Y1754" s="2" t="s">
        <v>184</v>
      </c>
      <c r="Z1754" s="2" t="s">
        <v>184</v>
      </c>
      <c r="AA1754" s="2" t="s">
        <v>184</v>
      </c>
      <c r="AB1754">
        <v>6</v>
      </c>
      <c r="AC1754">
        <v>1</v>
      </c>
      <c r="AD1754">
        <v>0</v>
      </c>
      <c r="AE1754" s="2" t="s">
        <v>184</v>
      </c>
      <c r="AF1754" s="2" t="s">
        <v>184</v>
      </c>
      <c r="AG1754" s="2" t="s">
        <v>185</v>
      </c>
      <c r="AH1754" t="s">
        <v>190</v>
      </c>
      <c r="AI1754" s="8" t="s">
        <v>183</v>
      </c>
      <c r="AJ1754" s="1" t="s">
        <v>184</v>
      </c>
    </row>
    <row r="1755" spans="1:36" x14ac:dyDescent="0.3">
      <c r="A1755" s="3" t="s">
        <v>7</v>
      </c>
      <c r="B1755">
        <v>156300</v>
      </c>
      <c r="C1755">
        <v>1754</v>
      </c>
      <c r="D1755" t="s">
        <v>182</v>
      </c>
      <c r="E1755" s="2" t="s">
        <v>184</v>
      </c>
      <c r="F1755" s="2" t="s">
        <v>184</v>
      </c>
      <c r="G1755" s="2" t="s">
        <v>184</v>
      </c>
      <c r="H1755" s="2" t="s">
        <v>183</v>
      </c>
      <c r="I1755" s="2" t="s">
        <v>13</v>
      </c>
      <c r="J1755" s="2" t="s">
        <v>12</v>
      </c>
      <c r="K1755" s="8" t="s">
        <v>183</v>
      </c>
      <c r="L1755" s="2"/>
      <c r="M1755" s="2" t="s">
        <v>60</v>
      </c>
      <c r="N1755" t="s">
        <v>186</v>
      </c>
      <c r="O1755" s="2" t="s">
        <v>189</v>
      </c>
      <c r="P1755" s="128"/>
      <c r="Q1755" s="130" t="s">
        <v>203</v>
      </c>
      <c r="R1755" s="6" t="s">
        <v>184</v>
      </c>
      <c r="S1755" s="2" t="s">
        <v>184</v>
      </c>
      <c r="T1755" s="2" t="s">
        <v>184</v>
      </c>
      <c r="U1755">
        <v>36</v>
      </c>
      <c r="V1755">
        <v>37</v>
      </c>
      <c r="W1755">
        <v>0</v>
      </c>
      <c r="X1755" t="s">
        <v>184</v>
      </c>
      <c r="Y1755" s="2" t="s">
        <v>184</v>
      </c>
      <c r="Z1755" s="2" t="s">
        <v>184</v>
      </c>
      <c r="AA1755" s="2" t="s">
        <v>184</v>
      </c>
      <c r="AB1755">
        <v>0</v>
      </c>
      <c r="AC1755">
        <v>0</v>
      </c>
      <c r="AD1755">
        <v>0</v>
      </c>
      <c r="AE1755" s="2" t="s">
        <v>184</v>
      </c>
      <c r="AF1755" s="2" t="s">
        <v>184</v>
      </c>
      <c r="AG1755" s="2" t="s">
        <v>185</v>
      </c>
      <c r="AH1755" t="s">
        <v>190</v>
      </c>
      <c r="AI1755" s="8" t="s">
        <v>183</v>
      </c>
      <c r="AJ1755" s="1" t="s">
        <v>184</v>
      </c>
    </row>
    <row r="1756" spans="1:36" x14ac:dyDescent="0.3">
      <c r="A1756" s="3" t="s">
        <v>7</v>
      </c>
      <c r="B1756">
        <v>156426</v>
      </c>
      <c r="C1756">
        <v>1755</v>
      </c>
      <c r="D1756" t="s">
        <v>182</v>
      </c>
      <c r="E1756" s="2" t="s">
        <v>184</v>
      </c>
      <c r="F1756" s="2" t="s">
        <v>184</v>
      </c>
      <c r="G1756" s="2" t="s">
        <v>184</v>
      </c>
      <c r="H1756" s="3" t="s">
        <v>184</v>
      </c>
      <c r="I1756" s="2" t="s">
        <v>12</v>
      </c>
      <c r="J1756" s="2" t="s">
        <v>16</v>
      </c>
      <c r="K1756" s="8" t="s">
        <v>183</v>
      </c>
      <c r="L1756" s="2" t="s">
        <v>60</v>
      </c>
      <c r="M1756" s="2"/>
      <c r="N1756" t="s">
        <v>186</v>
      </c>
      <c r="O1756" s="2" t="s">
        <v>188</v>
      </c>
      <c r="P1756" s="128"/>
      <c r="Q1756" s="130" t="s">
        <v>203</v>
      </c>
      <c r="R1756" s="6" t="s">
        <v>183</v>
      </c>
      <c r="S1756" s="2" t="s">
        <v>184</v>
      </c>
      <c r="T1756" s="2" t="s">
        <v>184</v>
      </c>
      <c r="U1756">
        <v>44</v>
      </c>
      <c r="V1756">
        <v>6</v>
      </c>
      <c r="W1756">
        <v>30</v>
      </c>
      <c r="X1756" t="s">
        <v>184</v>
      </c>
      <c r="Y1756" s="2" t="s">
        <v>184</v>
      </c>
      <c r="Z1756" s="2" t="s">
        <v>184</v>
      </c>
      <c r="AA1756" s="2" t="s">
        <v>184</v>
      </c>
      <c r="AB1756">
        <v>13</v>
      </c>
      <c r="AC1756">
        <v>7</v>
      </c>
      <c r="AD1756">
        <v>2</v>
      </c>
      <c r="AE1756" s="2" t="s">
        <v>184</v>
      </c>
      <c r="AF1756" s="2" t="s">
        <v>185</v>
      </c>
      <c r="AG1756" s="2" t="s">
        <v>185</v>
      </c>
      <c r="AH1756" t="s">
        <v>190</v>
      </c>
      <c r="AI1756" t="s">
        <v>183</v>
      </c>
      <c r="AJ1756" s="1" t="s">
        <v>184</v>
      </c>
    </row>
    <row r="1757" spans="1:36" x14ac:dyDescent="0.3">
      <c r="A1757" s="2" t="s">
        <v>8</v>
      </c>
      <c r="B1757">
        <v>156489</v>
      </c>
      <c r="C1757">
        <v>1756</v>
      </c>
      <c r="D1757" t="s">
        <v>182</v>
      </c>
      <c r="E1757" s="2" t="s">
        <v>184</v>
      </c>
      <c r="F1757" s="2" t="s">
        <v>184</v>
      </c>
      <c r="G1757" s="2" t="s">
        <v>184</v>
      </c>
      <c r="H1757" s="2" t="s">
        <v>183</v>
      </c>
      <c r="I1757" s="2" t="s">
        <v>12</v>
      </c>
      <c r="J1757" s="2" t="s">
        <v>17</v>
      </c>
      <c r="K1757" s="8" t="s">
        <v>183</v>
      </c>
      <c r="L1757" s="2"/>
      <c r="M1757" s="2" t="s">
        <v>60</v>
      </c>
      <c r="N1757" t="s">
        <v>186</v>
      </c>
      <c r="O1757" s="2" t="s">
        <v>188</v>
      </c>
      <c r="P1757" s="128">
        <v>-2.2723829722769276E-2</v>
      </c>
      <c r="Q1757" s="128" t="s">
        <v>203</v>
      </c>
      <c r="R1757" s="6" t="s">
        <v>185</v>
      </c>
      <c r="S1757" s="2" t="s">
        <v>184</v>
      </c>
      <c r="T1757" s="2" t="s">
        <v>184</v>
      </c>
      <c r="U1757">
        <v>26</v>
      </c>
      <c r="V1757">
        <v>10</v>
      </c>
      <c r="W1757">
        <v>1</v>
      </c>
      <c r="X1757" t="s">
        <v>184</v>
      </c>
      <c r="Y1757" s="2" t="s">
        <v>184</v>
      </c>
      <c r="Z1757" s="2" t="s">
        <v>184</v>
      </c>
      <c r="AA1757" s="2" t="s">
        <v>184</v>
      </c>
      <c r="AB1757">
        <v>0</v>
      </c>
      <c r="AC1757">
        <v>0</v>
      </c>
      <c r="AD1757">
        <v>0</v>
      </c>
      <c r="AE1757" s="2" t="s">
        <v>184</v>
      </c>
      <c r="AF1757" s="2" t="s">
        <v>184</v>
      </c>
      <c r="AG1757" s="2" t="s">
        <v>183</v>
      </c>
      <c r="AH1757" t="s">
        <v>190</v>
      </c>
      <c r="AI1757" s="8" t="s">
        <v>183</v>
      </c>
      <c r="AJ1757" s="1" t="s">
        <v>184</v>
      </c>
    </row>
    <row r="1758" spans="1:36" x14ac:dyDescent="0.3">
      <c r="A1758" s="3" t="s">
        <v>7</v>
      </c>
      <c r="B1758">
        <v>156500</v>
      </c>
      <c r="C1758">
        <v>1757</v>
      </c>
      <c r="D1758" t="s">
        <v>182</v>
      </c>
      <c r="E1758" s="2" t="s">
        <v>184</v>
      </c>
      <c r="F1758" s="2" t="s">
        <v>184</v>
      </c>
      <c r="G1758" s="2" t="s">
        <v>184</v>
      </c>
      <c r="H1758" s="2" t="s">
        <v>183</v>
      </c>
      <c r="I1758" s="2" t="s">
        <v>12</v>
      </c>
      <c r="J1758" s="2" t="s">
        <v>16</v>
      </c>
      <c r="K1758" s="8" t="s">
        <v>183</v>
      </c>
      <c r="L1758" s="2"/>
      <c r="M1758" s="2" t="s">
        <v>60</v>
      </c>
      <c r="N1758" t="s">
        <v>186</v>
      </c>
      <c r="O1758" s="2" t="s">
        <v>189</v>
      </c>
      <c r="P1758" s="128">
        <v>-1.5830934706862596</v>
      </c>
      <c r="Q1758" s="128" t="s">
        <v>203</v>
      </c>
      <c r="R1758" s="6" t="s">
        <v>185</v>
      </c>
      <c r="S1758" s="2" t="s">
        <v>184</v>
      </c>
      <c r="T1758" s="2" t="s">
        <v>184</v>
      </c>
      <c r="U1758">
        <v>10</v>
      </c>
      <c r="V1758">
        <v>9</v>
      </c>
      <c r="W1758">
        <v>0</v>
      </c>
      <c r="X1758" t="s">
        <v>184</v>
      </c>
      <c r="Y1758" s="2" t="s">
        <v>184</v>
      </c>
      <c r="Z1758" s="2" t="s">
        <v>184</v>
      </c>
      <c r="AA1758" s="2" t="s">
        <v>184</v>
      </c>
      <c r="AB1758">
        <v>0</v>
      </c>
      <c r="AC1758">
        <v>0</v>
      </c>
      <c r="AD1758">
        <v>0</v>
      </c>
      <c r="AE1758" s="2" t="s">
        <v>184</v>
      </c>
      <c r="AF1758" s="2" t="s">
        <v>184</v>
      </c>
      <c r="AG1758" s="2" t="s">
        <v>184</v>
      </c>
      <c r="AH1758" t="s">
        <v>190</v>
      </c>
      <c r="AI1758" s="8" t="s">
        <v>183</v>
      </c>
      <c r="AJ1758" s="1" t="s">
        <v>184</v>
      </c>
    </row>
    <row r="1759" spans="1:36" hidden="1" x14ac:dyDescent="0.3">
      <c r="A1759" s="2" t="s">
        <v>8</v>
      </c>
      <c r="B1759">
        <v>156506</v>
      </c>
      <c r="C1759">
        <v>1758</v>
      </c>
      <c r="D1759" t="s">
        <v>182</v>
      </c>
      <c r="E1759" s="2" t="s">
        <v>184</v>
      </c>
      <c r="F1759" s="2" t="s">
        <v>184</v>
      </c>
      <c r="G1759" s="2" t="s">
        <v>184</v>
      </c>
      <c r="H1759" s="3" t="s">
        <v>183</v>
      </c>
      <c r="I1759" s="2" t="s">
        <v>13</v>
      </c>
      <c r="J1759" s="2" t="s">
        <v>14</v>
      </c>
      <c r="K1759" s="8" t="s">
        <v>183</v>
      </c>
      <c r="L1759" s="2"/>
      <c r="M1759" s="2" t="s">
        <v>60</v>
      </c>
      <c r="N1759" t="s">
        <v>186</v>
      </c>
      <c r="O1759" s="2" t="s">
        <v>188</v>
      </c>
      <c r="P1759" s="128">
        <v>-1.7344215978653272</v>
      </c>
      <c r="Q1759" s="128" t="s">
        <v>201</v>
      </c>
      <c r="R1759" s="6" t="s">
        <v>183</v>
      </c>
      <c r="S1759" s="2" t="s">
        <v>184</v>
      </c>
      <c r="T1759" s="2" t="s">
        <v>184</v>
      </c>
      <c r="U1759">
        <v>31</v>
      </c>
      <c r="V1759">
        <v>30</v>
      </c>
      <c r="W1759">
        <v>24</v>
      </c>
      <c r="X1759" t="s">
        <v>183</v>
      </c>
      <c r="Y1759" s="2" t="s">
        <v>183</v>
      </c>
      <c r="Z1759" s="2" t="s">
        <v>184</v>
      </c>
      <c r="AA1759" s="2" t="s">
        <v>184</v>
      </c>
      <c r="AB1759">
        <v>8</v>
      </c>
      <c r="AC1759">
        <v>0</v>
      </c>
      <c r="AD1759">
        <v>0</v>
      </c>
      <c r="AE1759" s="2" t="s">
        <v>184</v>
      </c>
      <c r="AF1759" s="2" t="s">
        <v>185</v>
      </c>
      <c r="AG1759" s="2" t="s">
        <v>185</v>
      </c>
      <c r="AH1759" t="s">
        <v>190</v>
      </c>
      <c r="AI1759" s="8" t="s">
        <v>184</v>
      </c>
      <c r="AJ1759" s="1" t="s">
        <v>184</v>
      </c>
    </row>
    <row r="1760" spans="1:36" x14ac:dyDescent="0.3">
      <c r="A1760" s="3" t="s">
        <v>7</v>
      </c>
      <c r="B1760">
        <v>156640</v>
      </c>
      <c r="C1760">
        <v>1759</v>
      </c>
      <c r="D1760" t="s">
        <v>181</v>
      </c>
      <c r="E1760" s="2" t="s">
        <v>184</v>
      </c>
      <c r="F1760" s="2" t="s">
        <v>184</v>
      </c>
      <c r="G1760" s="2" t="s">
        <v>184</v>
      </c>
      <c r="H1760" s="3" t="s">
        <v>183</v>
      </c>
      <c r="I1760" s="2" t="s">
        <v>16</v>
      </c>
      <c r="J1760" s="2" t="s">
        <v>13</v>
      </c>
      <c r="K1760" s="8" t="s">
        <v>183</v>
      </c>
      <c r="L1760" s="2"/>
      <c r="M1760" s="2" t="s">
        <v>60</v>
      </c>
      <c r="N1760" t="s">
        <v>186</v>
      </c>
      <c r="O1760" s="2" t="s">
        <v>189</v>
      </c>
      <c r="P1760" s="128">
        <v>0.53939195815626018</v>
      </c>
      <c r="Q1760" s="128" t="s">
        <v>203</v>
      </c>
      <c r="R1760" s="6" t="s">
        <v>185</v>
      </c>
      <c r="S1760" s="2" t="s">
        <v>183</v>
      </c>
      <c r="T1760" s="2" t="s">
        <v>184</v>
      </c>
      <c r="U1760">
        <v>28</v>
      </c>
      <c r="V1760">
        <v>37</v>
      </c>
      <c r="W1760">
        <v>0</v>
      </c>
      <c r="X1760" t="s">
        <v>183</v>
      </c>
      <c r="Y1760" s="2" t="s">
        <v>184</v>
      </c>
      <c r="Z1760" s="2" t="s">
        <v>184</v>
      </c>
      <c r="AA1760" s="2" t="s">
        <v>184</v>
      </c>
      <c r="AB1760">
        <v>2</v>
      </c>
      <c r="AC1760">
        <v>0</v>
      </c>
      <c r="AD1760">
        <v>0</v>
      </c>
      <c r="AE1760" s="2" t="s">
        <v>184</v>
      </c>
      <c r="AF1760" s="2" t="s">
        <v>184</v>
      </c>
      <c r="AG1760" s="2" t="s">
        <v>183</v>
      </c>
      <c r="AH1760" t="s">
        <v>190</v>
      </c>
      <c r="AI1760" s="8" t="s">
        <v>183</v>
      </c>
      <c r="AJ1760" s="1" t="s">
        <v>184</v>
      </c>
    </row>
    <row r="1761" spans="1:36" x14ac:dyDescent="0.3">
      <c r="A1761" s="3" t="s">
        <v>7</v>
      </c>
      <c r="B1761">
        <v>156736</v>
      </c>
      <c r="C1761">
        <v>1760</v>
      </c>
      <c r="D1761" t="s">
        <v>182</v>
      </c>
      <c r="E1761" s="2" t="s">
        <v>184</v>
      </c>
      <c r="F1761" s="2" t="s">
        <v>184</v>
      </c>
      <c r="G1761" s="2" t="s">
        <v>184</v>
      </c>
      <c r="H1761" s="3" t="s">
        <v>183</v>
      </c>
      <c r="I1761" s="2" t="s">
        <v>16</v>
      </c>
      <c r="J1761" s="2" t="s">
        <v>14</v>
      </c>
      <c r="K1761" s="8" t="s">
        <v>184</v>
      </c>
      <c r="L1761" s="2" t="s">
        <v>61</v>
      </c>
      <c r="M1761" s="2"/>
      <c r="N1761" t="s">
        <v>186</v>
      </c>
      <c r="O1761" s="3" t="s">
        <v>189</v>
      </c>
      <c r="P1761" s="130">
        <v>-0.36832412523020258</v>
      </c>
      <c r="Q1761" s="130" t="s">
        <v>203</v>
      </c>
      <c r="R1761" s="6" t="s">
        <v>185</v>
      </c>
      <c r="S1761" s="2" t="s">
        <v>184</v>
      </c>
      <c r="T1761" s="2" t="s">
        <v>184</v>
      </c>
      <c r="U1761">
        <v>44</v>
      </c>
      <c r="V1761">
        <v>2</v>
      </c>
      <c r="W1761">
        <v>38</v>
      </c>
      <c r="X1761" t="s">
        <v>184</v>
      </c>
      <c r="Y1761" s="2" t="s">
        <v>184</v>
      </c>
      <c r="Z1761" s="2" t="s">
        <v>183</v>
      </c>
      <c r="AA1761" s="2" t="s">
        <v>184</v>
      </c>
      <c r="AB1761">
        <v>21</v>
      </c>
      <c r="AC1761">
        <v>4</v>
      </c>
      <c r="AD1761">
        <v>1</v>
      </c>
      <c r="AE1761" s="2" t="s">
        <v>184</v>
      </c>
      <c r="AF1761" s="2" t="s">
        <v>184</v>
      </c>
      <c r="AG1761" s="2" t="s">
        <v>184</v>
      </c>
      <c r="AH1761" t="s">
        <v>190</v>
      </c>
      <c r="AI1761" t="s">
        <v>183</v>
      </c>
      <c r="AJ1761" s="1" t="s">
        <v>184</v>
      </c>
    </row>
    <row r="1762" spans="1:36" x14ac:dyDescent="0.3">
      <c r="A1762" s="3" t="s">
        <v>7</v>
      </c>
      <c r="B1762">
        <v>156749</v>
      </c>
      <c r="C1762">
        <v>1761</v>
      </c>
      <c r="D1762" t="s">
        <v>181</v>
      </c>
      <c r="E1762" s="2" t="s">
        <v>183</v>
      </c>
      <c r="F1762" s="2" t="s">
        <v>183</v>
      </c>
      <c r="G1762" s="2" t="s">
        <v>184</v>
      </c>
      <c r="H1762" s="2" t="s">
        <v>183</v>
      </c>
      <c r="I1762" s="2" t="s">
        <v>13</v>
      </c>
      <c r="J1762" s="2" t="s">
        <v>13</v>
      </c>
      <c r="K1762" s="8" t="s">
        <v>183</v>
      </c>
      <c r="L1762" s="2" t="s">
        <v>61</v>
      </c>
      <c r="M1762" s="2"/>
      <c r="N1762" t="s">
        <v>186</v>
      </c>
      <c r="O1762" s="3" t="s">
        <v>188</v>
      </c>
      <c r="P1762" s="130">
        <v>0.10455693996689029</v>
      </c>
      <c r="Q1762" s="130" t="s">
        <v>203</v>
      </c>
      <c r="R1762" s="6" t="s">
        <v>183</v>
      </c>
      <c r="S1762" s="2" t="s">
        <v>183</v>
      </c>
      <c r="T1762" s="2" t="s">
        <v>184</v>
      </c>
      <c r="U1762">
        <v>0</v>
      </c>
      <c r="V1762">
        <v>0</v>
      </c>
      <c r="W1762">
        <v>0</v>
      </c>
      <c r="X1762" t="s">
        <v>184</v>
      </c>
      <c r="Y1762" s="2" t="s">
        <v>184</v>
      </c>
      <c r="Z1762" s="2" t="s">
        <v>183</v>
      </c>
      <c r="AA1762" s="2" t="s">
        <v>184</v>
      </c>
      <c r="AB1762">
        <v>0</v>
      </c>
      <c r="AC1762">
        <v>0</v>
      </c>
      <c r="AD1762">
        <v>0</v>
      </c>
      <c r="AE1762" s="2" t="s">
        <v>183</v>
      </c>
      <c r="AF1762" s="2" t="s">
        <v>184</v>
      </c>
      <c r="AG1762" s="2" t="s">
        <v>184</v>
      </c>
      <c r="AH1762" t="s">
        <v>190</v>
      </c>
      <c r="AI1762" t="s">
        <v>183</v>
      </c>
      <c r="AJ1762" s="1" t="s">
        <v>184</v>
      </c>
    </row>
    <row r="1763" spans="1:36" x14ac:dyDescent="0.3">
      <c r="A1763" s="3" t="s">
        <v>7</v>
      </c>
      <c r="B1763">
        <v>156779</v>
      </c>
      <c r="C1763">
        <v>1762</v>
      </c>
      <c r="D1763" t="s">
        <v>181</v>
      </c>
      <c r="E1763" s="2" t="s">
        <v>184</v>
      </c>
      <c r="F1763" s="2" t="s">
        <v>184</v>
      </c>
      <c r="G1763" s="2" t="s">
        <v>184</v>
      </c>
      <c r="H1763" s="3" t="s">
        <v>184</v>
      </c>
      <c r="I1763" s="2" t="s">
        <v>15</v>
      </c>
      <c r="J1763" s="2" t="s">
        <v>16</v>
      </c>
      <c r="K1763" s="8" t="s">
        <v>183</v>
      </c>
      <c r="L1763" s="2" t="s">
        <v>162</v>
      </c>
      <c r="M1763" s="2" t="s">
        <v>60</v>
      </c>
      <c r="N1763" t="s">
        <v>187</v>
      </c>
      <c r="O1763" s="2" t="s">
        <v>189</v>
      </c>
      <c r="P1763" s="128">
        <v>-2.0951326491504489</v>
      </c>
      <c r="Q1763" s="128" t="s">
        <v>203</v>
      </c>
      <c r="R1763" s="7" t="s">
        <v>185</v>
      </c>
      <c r="S1763" s="2" t="s">
        <v>184</v>
      </c>
      <c r="T1763" s="2" t="s">
        <v>184</v>
      </c>
      <c r="U1763">
        <v>0</v>
      </c>
      <c r="V1763">
        <v>0</v>
      </c>
      <c r="W1763">
        <v>15</v>
      </c>
      <c r="X1763" t="s">
        <v>184</v>
      </c>
      <c r="Y1763" s="2" t="s">
        <v>184</v>
      </c>
      <c r="Z1763" s="2" t="s">
        <v>184</v>
      </c>
      <c r="AA1763" s="2" t="s">
        <v>184</v>
      </c>
      <c r="AB1763">
        <v>6</v>
      </c>
      <c r="AC1763">
        <v>5</v>
      </c>
      <c r="AD1763">
        <v>1</v>
      </c>
      <c r="AE1763" s="2" t="s">
        <v>184</v>
      </c>
      <c r="AF1763" s="2" t="s">
        <v>185</v>
      </c>
      <c r="AG1763" s="2" t="s">
        <v>185</v>
      </c>
      <c r="AH1763" t="s">
        <v>190</v>
      </c>
      <c r="AI1763" t="s">
        <v>184</v>
      </c>
      <c r="AJ1763" s="1" t="s">
        <v>184</v>
      </c>
    </row>
    <row r="1764" spans="1:36" x14ac:dyDescent="0.3">
      <c r="A1764" s="2" t="s">
        <v>8</v>
      </c>
      <c r="B1764">
        <v>156791</v>
      </c>
      <c r="C1764">
        <v>1763</v>
      </c>
      <c r="D1764" t="s">
        <v>182</v>
      </c>
      <c r="E1764" s="2" t="s">
        <v>184</v>
      </c>
      <c r="F1764" s="2" t="s">
        <v>184</v>
      </c>
      <c r="G1764" s="2" t="s">
        <v>183</v>
      </c>
      <c r="H1764" s="3" t="s">
        <v>184</v>
      </c>
      <c r="I1764" s="2" t="s">
        <v>17</v>
      </c>
      <c r="J1764" s="2" t="s">
        <v>13</v>
      </c>
      <c r="K1764" s="8" t="s">
        <v>183</v>
      </c>
      <c r="L1764" s="2"/>
      <c r="M1764" s="2" t="s">
        <v>60</v>
      </c>
      <c r="N1764" t="s">
        <v>187</v>
      </c>
      <c r="O1764" s="2" t="s">
        <v>189</v>
      </c>
      <c r="P1764" s="128">
        <v>-1.7108774132789202</v>
      </c>
      <c r="Q1764" s="128" t="s">
        <v>203</v>
      </c>
      <c r="R1764" s="6" t="s">
        <v>183</v>
      </c>
      <c r="S1764" s="2" t="s">
        <v>184</v>
      </c>
      <c r="T1764" s="2" t="s">
        <v>184</v>
      </c>
      <c r="U1764">
        <v>7</v>
      </c>
      <c r="V1764">
        <v>0</v>
      </c>
      <c r="W1764">
        <v>0</v>
      </c>
      <c r="X1764" t="s">
        <v>184</v>
      </c>
      <c r="Y1764" s="2" t="s">
        <v>183</v>
      </c>
      <c r="Z1764" s="2" t="s">
        <v>184</v>
      </c>
      <c r="AA1764" s="2" t="s">
        <v>184</v>
      </c>
      <c r="AB1764">
        <v>1</v>
      </c>
      <c r="AC1764">
        <v>0</v>
      </c>
      <c r="AD1764">
        <v>0</v>
      </c>
      <c r="AE1764" s="2" t="s">
        <v>184</v>
      </c>
      <c r="AF1764" s="2" t="s">
        <v>185</v>
      </c>
      <c r="AG1764" s="2" t="s">
        <v>185</v>
      </c>
      <c r="AH1764" t="s">
        <v>190</v>
      </c>
      <c r="AI1764" s="8" t="s">
        <v>184</v>
      </c>
      <c r="AJ1764" s="1" t="s">
        <v>184</v>
      </c>
    </row>
    <row r="1765" spans="1:36" x14ac:dyDescent="0.3">
      <c r="A1765" s="3" t="s">
        <v>7</v>
      </c>
      <c r="B1765">
        <v>156804</v>
      </c>
      <c r="C1765">
        <v>1764</v>
      </c>
      <c r="D1765" t="s">
        <v>182</v>
      </c>
      <c r="E1765" s="2" t="s">
        <v>184</v>
      </c>
      <c r="F1765" s="2" t="s">
        <v>184</v>
      </c>
      <c r="G1765" s="2" t="s">
        <v>184</v>
      </c>
      <c r="H1765" s="3" t="s">
        <v>183</v>
      </c>
      <c r="I1765" s="2" t="s">
        <v>16</v>
      </c>
      <c r="J1765" s="2" t="s">
        <v>15</v>
      </c>
      <c r="K1765" s="8" t="s">
        <v>183</v>
      </c>
      <c r="L1765" s="2"/>
      <c r="M1765" s="2" t="s">
        <v>60</v>
      </c>
      <c r="N1765" t="s">
        <v>186</v>
      </c>
      <c r="O1765" s="2" t="s">
        <v>188</v>
      </c>
      <c r="P1765" s="128">
        <v>-1.0456310306385268</v>
      </c>
      <c r="Q1765" s="128" t="s">
        <v>203</v>
      </c>
      <c r="R1765" s="6" t="s">
        <v>184</v>
      </c>
      <c r="S1765" s="2" t="s">
        <v>184</v>
      </c>
      <c r="T1765" s="2" t="s">
        <v>183</v>
      </c>
      <c r="U1765">
        <v>10</v>
      </c>
      <c r="V1765">
        <v>1</v>
      </c>
      <c r="W1765">
        <v>0</v>
      </c>
      <c r="X1765" t="s">
        <v>184</v>
      </c>
      <c r="Y1765" s="2" t="s">
        <v>184</v>
      </c>
      <c r="Z1765" s="2" t="s">
        <v>183</v>
      </c>
      <c r="AA1765" s="2" t="s">
        <v>184</v>
      </c>
      <c r="AB1765">
        <v>1</v>
      </c>
      <c r="AC1765">
        <v>0</v>
      </c>
      <c r="AD1765">
        <v>0</v>
      </c>
      <c r="AE1765" s="2" t="s">
        <v>183</v>
      </c>
      <c r="AF1765" s="2" t="s">
        <v>185</v>
      </c>
      <c r="AG1765" s="2" t="s">
        <v>185</v>
      </c>
      <c r="AH1765" t="s">
        <v>190</v>
      </c>
      <c r="AI1765" s="8" t="s">
        <v>184</v>
      </c>
      <c r="AJ1765" s="1" t="s">
        <v>184</v>
      </c>
    </row>
    <row r="1766" spans="1:36" x14ac:dyDescent="0.3">
      <c r="A1766" s="3" t="s">
        <v>7</v>
      </c>
      <c r="B1766">
        <v>156861</v>
      </c>
      <c r="C1766">
        <v>1765</v>
      </c>
      <c r="D1766" t="s">
        <v>181</v>
      </c>
      <c r="E1766" s="2" t="s">
        <v>184</v>
      </c>
      <c r="F1766" s="2" t="s">
        <v>184</v>
      </c>
      <c r="G1766" s="2" t="s">
        <v>184</v>
      </c>
      <c r="H1766" s="3" t="s">
        <v>183</v>
      </c>
      <c r="I1766" s="2" t="s">
        <v>16</v>
      </c>
      <c r="J1766" s="2" t="s">
        <v>16</v>
      </c>
      <c r="K1766" s="8" t="s">
        <v>183</v>
      </c>
      <c r="L1766" s="2" t="s">
        <v>60</v>
      </c>
      <c r="M1766" s="2"/>
      <c r="N1766" t="s">
        <v>186</v>
      </c>
      <c r="O1766" s="3" t="s">
        <v>189</v>
      </c>
      <c r="P1766" s="130">
        <v>-1.2595796342666363</v>
      </c>
      <c r="Q1766" s="130" t="s">
        <v>203</v>
      </c>
      <c r="R1766" s="7" t="s">
        <v>184</v>
      </c>
      <c r="S1766" s="2" t="s">
        <v>184</v>
      </c>
      <c r="T1766" s="2" t="s">
        <v>184</v>
      </c>
      <c r="U1766">
        <v>0</v>
      </c>
      <c r="V1766">
        <v>0</v>
      </c>
      <c r="W1766">
        <v>15</v>
      </c>
      <c r="X1766" t="s">
        <v>184</v>
      </c>
      <c r="Y1766" s="2" t="s">
        <v>184</v>
      </c>
      <c r="Z1766" s="2" t="s">
        <v>183</v>
      </c>
      <c r="AA1766" s="2" t="s">
        <v>184</v>
      </c>
      <c r="AB1766">
        <v>7</v>
      </c>
      <c r="AC1766">
        <v>3</v>
      </c>
      <c r="AD1766">
        <v>1</v>
      </c>
      <c r="AE1766" s="2" t="s">
        <v>183</v>
      </c>
      <c r="AF1766" s="2" t="s">
        <v>185</v>
      </c>
      <c r="AG1766" s="2" t="s">
        <v>185</v>
      </c>
      <c r="AH1766" t="s">
        <v>190</v>
      </c>
      <c r="AI1766" t="s">
        <v>183</v>
      </c>
      <c r="AJ1766" s="1" t="s">
        <v>184</v>
      </c>
    </row>
    <row r="1767" spans="1:36" hidden="1" x14ac:dyDescent="0.3">
      <c r="A1767" s="3" t="s">
        <v>7</v>
      </c>
      <c r="B1767">
        <v>156866</v>
      </c>
      <c r="C1767">
        <v>1766</v>
      </c>
      <c r="D1767" t="s">
        <v>182</v>
      </c>
      <c r="E1767" s="2" t="s">
        <v>184</v>
      </c>
      <c r="F1767" s="2" t="s">
        <v>184</v>
      </c>
      <c r="G1767" s="2" t="s">
        <v>184</v>
      </c>
      <c r="H1767" s="3" t="s">
        <v>183</v>
      </c>
      <c r="I1767" s="2" t="s">
        <v>13</v>
      </c>
      <c r="J1767" s="2" t="s">
        <v>17</v>
      </c>
      <c r="K1767" s="8" t="s">
        <v>183</v>
      </c>
      <c r="L1767" s="2"/>
      <c r="M1767" s="2" t="s">
        <v>61</v>
      </c>
      <c r="N1767" t="s">
        <v>186</v>
      </c>
      <c r="O1767" s="3" t="s">
        <v>188</v>
      </c>
      <c r="P1767" s="130">
        <v>-0.3787175583856236</v>
      </c>
      <c r="Q1767" s="130" t="s">
        <v>201</v>
      </c>
      <c r="R1767" s="6" t="s">
        <v>185</v>
      </c>
      <c r="S1767" s="2" t="s">
        <v>183</v>
      </c>
      <c r="T1767" s="2" t="s">
        <v>184</v>
      </c>
      <c r="U1767">
        <v>32</v>
      </c>
      <c r="V1767">
        <v>0</v>
      </c>
      <c r="W1767">
        <v>0</v>
      </c>
      <c r="X1767" t="s">
        <v>184</v>
      </c>
      <c r="Y1767" s="2" t="s">
        <v>183</v>
      </c>
      <c r="Z1767" s="2" t="s">
        <v>183</v>
      </c>
      <c r="AA1767" s="2" t="s">
        <v>183</v>
      </c>
      <c r="AB1767">
        <v>0</v>
      </c>
      <c r="AC1767">
        <v>0</v>
      </c>
      <c r="AD1767">
        <v>0</v>
      </c>
      <c r="AE1767" s="2" t="s">
        <v>184</v>
      </c>
      <c r="AF1767" s="2" t="s">
        <v>185</v>
      </c>
      <c r="AG1767" s="2" t="s">
        <v>185</v>
      </c>
      <c r="AH1767" t="s">
        <v>190</v>
      </c>
      <c r="AI1767" s="8" t="s">
        <v>183</v>
      </c>
      <c r="AJ1767" s="1" t="s">
        <v>184</v>
      </c>
    </row>
    <row r="1768" spans="1:36" x14ac:dyDescent="0.3">
      <c r="A1768" s="2" t="s">
        <v>8</v>
      </c>
      <c r="B1768">
        <v>156872</v>
      </c>
      <c r="C1768">
        <v>1767</v>
      </c>
      <c r="D1768" t="s">
        <v>182</v>
      </c>
      <c r="E1768" s="2" t="s">
        <v>184</v>
      </c>
      <c r="F1768" s="2" t="s">
        <v>184</v>
      </c>
      <c r="G1768" s="2" t="s">
        <v>184</v>
      </c>
      <c r="H1768" s="3" t="s">
        <v>183</v>
      </c>
      <c r="I1768" s="2" t="s">
        <v>13</v>
      </c>
      <c r="J1768" s="2" t="s">
        <v>16</v>
      </c>
      <c r="K1768" s="8" t="s">
        <v>183</v>
      </c>
      <c r="L1768" s="2" t="s">
        <v>162</v>
      </c>
      <c r="M1768" s="2" t="s">
        <v>60</v>
      </c>
      <c r="N1768" t="s">
        <v>187</v>
      </c>
      <c r="O1768" s="2" t="s">
        <v>189</v>
      </c>
      <c r="P1768" s="128">
        <v>-2.0252350719279915</v>
      </c>
      <c r="Q1768" s="128" t="s">
        <v>203</v>
      </c>
      <c r="R1768" s="6" t="s">
        <v>183</v>
      </c>
      <c r="S1768" s="2" t="s">
        <v>183</v>
      </c>
      <c r="T1768" s="2" t="s">
        <v>184</v>
      </c>
      <c r="U1768">
        <v>22</v>
      </c>
      <c r="V1768">
        <v>31</v>
      </c>
      <c r="W1768">
        <v>0</v>
      </c>
      <c r="X1768" t="s">
        <v>184</v>
      </c>
      <c r="Y1768" s="2" t="s">
        <v>184</v>
      </c>
      <c r="Z1768" s="2" t="s">
        <v>183</v>
      </c>
      <c r="AA1768" s="2" t="s">
        <v>184</v>
      </c>
      <c r="AB1768">
        <v>0</v>
      </c>
      <c r="AC1768">
        <v>0</v>
      </c>
      <c r="AD1768">
        <v>0</v>
      </c>
      <c r="AE1768" s="2" t="s">
        <v>184</v>
      </c>
      <c r="AF1768" s="2" t="s">
        <v>185</v>
      </c>
      <c r="AG1768" s="2" t="s">
        <v>185</v>
      </c>
      <c r="AH1768" t="s">
        <v>190</v>
      </c>
      <c r="AI1768" s="8" t="s">
        <v>183</v>
      </c>
      <c r="AJ1768" s="1" t="s">
        <v>184</v>
      </c>
    </row>
    <row r="1769" spans="1:36" x14ac:dyDescent="0.3">
      <c r="A1769" s="3" t="s">
        <v>7</v>
      </c>
      <c r="B1769">
        <v>156950</v>
      </c>
      <c r="C1769">
        <v>1768</v>
      </c>
      <c r="D1769" t="s">
        <v>182</v>
      </c>
      <c r="E1769" s="2" t="s">
        <v>184</v>
      </c>
      <c r="F1769" s="2" t="s">
        <v>184</v>
      </c>
      <c r="G1769" s="2" t="s">
        <v>184</v>
      </c>
      <c r="H1769" s="3" t="s">
        <v>183</v>
      </c>
      <c r="I1769" s="2" t="s">
        <v>12</v>
      </c>
      <c r="J1769" s="2" t="s">
        <v>13</v>
      </c>
      <c r="K1769" s="8" t="s">
        <v>183</v>
      </c>
      <c r="L1769" s="2"/>
      <c r="M1769" s="2" t="s">
        <v>61</v>
      </c>
      <c r="N1769" t="s">
        <v>187</v>
      </c>
      <c r="O1769" s="2" t="s">
        <v>189</v>
      </c>
      <c r="P1769" s="128">
        <v>0.51492185516916267</v>
      </c>
      <c r="Q1769" s="128" t="s">
        <v>203</v>
      </c>
      <c r="R1769" s="6" t="s">
        <v>183</v>
      </c>
      <c r="S1769" s="2" t="s">
        <v>184</v>
      </c>
      <c r="T1769" s="2" t="s">
        <v>184</v>
      </c>
      <c r="U1769">
        <v>34</v>
      </c>
      <c r="V1769">
        <v>45</v>
      </c>
      <c r="W1769">
        <v>1</v>
      </c>
      <c r="X1769" t="s">
        <v>184</v>
      </c>
      <c r="Y1769" s="2" t="s">
        <v>183</v>
      </c>
      <c r="Z1769" s="2" t="s">
        <v>184</v>
      </c>
      <c r="AA1769" s="2" t="s">
        <v>184</v>
      </c>
      <c r="AB1769">
        <v>5</v>
      </c>
      <c r="AC1769">
        <v>0</v>
      </c>
      <c r="AD1769">
        <v>0</v>
      </c>
      <c r="AE1769" s="2" t="s">
        <v>184</v>
      </c>
      <c r="AF1769" s="2" t="s">
        <v>185</v>
      </c>
      <c r="AG1769" s="2" t="s">
        <v>185</v>
      </c>
      <c r="AH1769" t="s">
        <v>190</v>
      </c>
      <c r="AI1769" s="8" t="s">
        <v>184</v>
      </c>
      <c r="AJ1769" s="1" t="s">
        <v>184</v>
      </c>
    </row>
    <row r="1770" spans="1:36" hidden="1" x14ac:dyDescent="0.3">
      <c r="A1770" s="3" t="s">
        <v>7</v>
      </c>
      <c r="B1770">
        <v>156953</v>
      </c>
      <c r="C1770">
        <v>1769</v>
      </c>
      <c r="D1770" t="s">
        <v>181</v>
      </c>
      <c r="E1770" s="2" t="s">
        <v>184</v>
      </c>
      <c r="F1770" s="2" t="s">
        <v>184</v>
      </c>
      <c r="G1770" s="2" t="s">
        <v>184</v>
      </c>
      <c r="H1770" s="2" t="s">
        <v>183</v>
      </c>
      <c r="I1770" s="2" t="s">
        <v>16</v>
      </c>
      <c r="J1770" s="2" t="s">
        <v>12</v>
      </c>
      <c r="K1770" s="8" t="s">
        <v>183</v>
      </c>
      <c r="L1770" s="2"/>
      <c r="M1770" s="2" t="s">
        <v>61</v>
      </c>
      <c r="N1770" t="s">
        <v>186</v>
      </c>
      <c r="O1770" s="2" t="s">
        <v>188</v>
      </c>
      <c r="P1770" s="128">
        <v>0.61070093883875665</v>
      </c>
      <c r="Q1770" s="128" t="s">
        <v>201</v>
      </c>
      <c r="R1770" s="7" t="s">
        <v>185</v>
      </c>
      <c r="S1770" s="2" t="s">
        <v>184</v>
      </c>
      <c r="T1770" s="2" t="s">
        <v>184</v>
      </c>
      <c r="U1770">
        <v>7</v>
      </c>
      <c r="V1770">
        <v>0</v>
      </c>
      <c r="W1770">
        <v>0</v>
      </c>
      <c r="X1770" t="s">
        <v>184</v>
      </c>
      <c r="Y1770" s="2" t="s">
        <v>184</v>
      </c>
      <c r="Z1770" s="2" t="s">
        <v>184</v>
      </c>
      <c r="AA1770" s="2" t="s">
        <v>184</v>
      </c>
      <c r="AB1770">
        <v>2</v>
      </c>
      <c r="AC1770">
        <v>0</v>
      </c>
      <c r="AD1770">
        <v>0</v>
      </c>
      <c r="AE1770" s="2" t="s">
        <v>183</v>
      </c>
      <c r="AF1770" s="2" t="s">
        <v>185</v>
      </c>
      <c r="AG1770" s="2" t="s">
        <v>185</v>
      </c>
      <c r="AH1770" t="s">
        <v>190</v>
      </c>
      <c r="AI1770" s="8" t="s">
        <v>184</v>
      </c>
      <c r="AJ1770" s="1" t="s">
        <v>184</v>
      </c>
    </row>
    <row r="1771" spans="1:36" hidden="1" x14ac:dyDescent="0.3">
      <c r="A1771" s="3" t="s">
        <v>7</v>
      </c>
      <c r="B1771">
        <v>156972</v>
      </c>
      <c r="C1771">
        <v>1770</v>
      </c>
      <c r="D1771" t="s">
        <v>182</v>
      </c>
      <c r="E1771" s="2" t="s">
        <v>184</v>
      </c>
      <c r="F1771" s="2" t="s">
        <v>184</v>
      </c>
      <c r="G1771" s="2" t="s">
        <v>184</v>
      </c>
      <c r="H1771" s="3" t="s">
        <v>185</v>
      </c>
      <c r="I1771" s="2" t="s">
        <v>17</v>
      </c>
      <c r="J1771" s="2" t="s">
        <v>16</v>
      </c>
      <c r="K1771" s="8" t="s">
        <v>183</v>
      </c>
      <c r="L1771" s="2" t="s">
        <v>60</v>
      </c>
      <c r="M1771" s="2"/>
      <c r="N1771" t="s">
        <v>186</v>
      </c>
      <c r="O1771" s="3" t="s">
        <v>188</v>
      </c>
      <c r="P1771" s="130">
        <v>0.73306370070778559</v>
      </c>
      <c r="Q1771" s="130" t="s">
        <v>201</v>
      </c>
      <c r="R1771" s="6" t="s">
        <v>184</v>
      </c>
      <c r="S1771" s="2" t="s">
        <v>184</v>
      </c>
      <c r="T1771" s="2" t="s">
        <v>184</v>
      </c>
      <c r="U1771">
        <v>30</v>
      </c>
      <c r="V1771">
        <v>17</v>
      </c>
      <c r="W1771">
        <v>16</v>
      </c>
      <c r="X1771" t="s">
        <v>184</v>
      </c>
      <c r="Y1771" s="2" t="s">
        <v>184</v>
      </c>
      <c r="Z1771" s="2" t="s">
        <v>184</v>
      </c>
      <c r="AA1771" s="2" t="s">
        <v>184</v>
      </c>
      <c r="AB1771">
        <v>5</v>
      </c>
      <c r="AC1771">
        <v>1</v>
      </c>
      <c r="AD1771">
        <v>0</v>
      </c>
      <c r="AE1771" s="2" t="s">
        <v>184</v>
      </c>
      <c r="AF1771" s="2" t="s">
        <v>185</v>
      </c>
      <c r="AG1771" s="2" t="s">
        <v>185</v>
      </c>
      <c r="AH1771" t="s">
        <v>190</v>
      </c>
      <c r="AI1771" s="8" t="s">
        <v>183</v>
      </c>
      <c r="AJ1771" s="1" t="s">
        <v>184</v>
      </c>
    </row>
    <row r="1772" spans="1:36" hidden="1" x14ac:dyDescent="0.3">
      <c r="A1772" s="3" t="s">
        <v>7</v>
      </c>
      <c r="B1772">
        <v>157037</v>
      </c>
      <c r="C1772">
        <v>1771</v>
      </c>
      <c r="D1772" t="s">
        <v>182</v>
      </c>
      <c r="E1772" s="2" t="s">
        <v>183</v>
      </c>
      <c r="F1772" s="2" t="s">
        <v>184</v>
      </c>
      <c r="G1772" s="2" t="s">
        <v>184</v>
      </c>
      <c r="H1772" s="3" t="s">
        <v>185</v>
      </c>
      <c r="I1772" s="2" t="s">
        <v>12</v>
      </c>
      <c r="J1772" s="2" t="s">
        <v>13</v>
      </c>
      <c r="K1772" s="8" t="s">
        <v>183</v>
      </c>
      <c r="L1772" s="2" t="s">
        <v>60</v>
      </c>
      <c r="M1772" s="2"/>
      <c r="N1772" t="s">
        <v>187</v>
      </c>
      <c r="O1772" s="2" t="s">
        <v>189</v>
      </c>
      <c r="P1772" s="128">
        <v>-1.4552889530338564</v>
      </c>
      <c r="Q1772" s="128" t="s">
        <v>201</v>
      </c>
      <c r="R1772" s="7" t="s">
        <v>185</v>
      </c>
      <c r="S1772" s="2" t="s">
        <v>184</v>
      </c>
      <c r="T1772" s="2" t="s">
        <v>184</v>
      </c>
      <c r="U1772">
        <v>37</v>
      </c>
      <c r="V1772">
        <v>5</v>
      </c>
      <c r="W1772">
        <v>31</v>
      </c>
      <c r="X1772" t="s">
        <v>183</v>
      </c>
      <c r="Y1772" s="2" t="s">
        <v>184</v>
      </c>
      <c r="Z1772" s="2" t="s">
        <v>184</v>
      </c>
      <c r="AA1772" s="2" t="s">
        <v>184</v>
      </c>
      <c r="AB1772">
        <v>11</v>
      </c>
      <c r="AC1772">
        <v>1</v>
      </c>
      <c r="AD1772">
        <v>0</v>
      </c>
      <c r="AE1772" s="2" t="s">
        <v>184</v>
      </c>
      <c r="AF1772" s="2" t="s">
        <v>185</v>
      </c>
      <c r="AG1772" s="2" t="s">
        <v>184</v>
      </c>
      <c r="AH1772" t="s">
        <v>92</v>
      </c>
      <c r="AI1772" s="8" t="s">
        <v>183</v>
      </c>
      <c r="AJ1772" s="1" t="s">
        <v>184</v>
      </c>
    </row>
    <row r="1773" spans="1:36" x14ac:dyDescent="0.3">
      <c r="A1773" s="2" t="s">
        <v>8</v>
      </c>
      <c r="B1773">
        <v>157122</v>
      </c>
      <c r="C1773">
        <v>1772</v>
      </c>
      <c r="D1773" t="s">
        <v>181</v>
      </c>
      <c r="E1773" s="2" t="s">
        <v>184</v>
      </c>
      <c r="F1773" s="2" t="s">
        <v>184</v>
      </c>
      <c r="G1773" s="2" t="s">
        <v>184</v>
      </c>
      <c r="H1773" s="3" t="s">
        <v>183</v>
      </c>
      <c r="I1773" s="2" t="s">
        <v>15</v>
      </c>
      <c r="J1773" s="2" t="s">
        <v>16</v>
      </c>
      <c r="K1773" s="8" t="s">
        <v>183</v>
      </c>
      <c r="L1773" s="2"/>
      <c r="M1773" s="2" t="s">
        <v>60</v>
      </c>
      <c r="N1773" t="s">
        <v>186</v>
      </c>
      <c r="O1773" s="2" t="s">
        <v>189</v>
      </c>
      <c r="P1773" s="128">
        <v>0.54051491157365705</v>
      </c>
      <c r="Q1773" s="128" t="s">
        <v>203</v>
      </c>
      <c r="R1773" s="6" t="s">
        <v>183</v>
      </c>
      <c r="S1773" s="2" t="s">
        <v>183</v>
      </c>
      <c r="T1773" s="2" t="s">
        <v>184</v>
      </c>
      <c r="U1773">
        <v>1</v>
      </c>
      <c r="V1773">
        <v>0</v>
      </c>
      <c r="W1773">
        <v>3</v>
      </c>
      <c r="X1773" t="s">
        <v>184</v>
      </c>
      <c r="Y1773" s="2" t="s">
        <v>184</v>
      </c>
      <c r="Z1773" s="2" t="s">
        <v>183</v>
      </c>
      <c r="AA1773" s="2" t="s">
        <v>184</v>
      </c>
      <c r="AB1773">
        <v>3</v>
      </c>
      <c r="AC1773">
        <v>3</v>
      </c>
      <c r="AD1773">
        <v>0</v>
      </c>
      <c r="AE1773" s="2" t="s">
        <v>184</v>
      </c>
      <c r="AF1773" s="2" t="s">
        <v>185</v>
      </c>
      <c r="AG1773" s="2" t="s">
        <v>185</v>
      </c>
      <c r="AH1773" t="s">
        <v>190</v>
      </c>
      <c r="AI1773" t="s">
        <v>183</v>
      </c>
      <c r="AJ1773" s="1" t="s">
        <v>184</v>
      </c>
    </row>
    <row r="1774" spans="1:36" hidden="1" x14ac:dyDescent="0.3">
      <c r="A1774" s="3" t="s">
        <v>7</v>
      </c>
      <c r="B1774">
        <v>157126</v>
      </c>
      <c r="C1774">
        <v>1773</v>
      </c>
      <c r="D1774" t="s">
        <v>182</v>
      </c>
      <c r="E1774" s="2" t="s">
        <v>184</v>
      </c>
      <c r="F1774" s="2" t="s">
        <v>184</v>
      </c>
      <c r="G1774" s="2" t="s">
        <v>184</v>
      </c>
      <c r="H1774" s="3" t="s">
        <v>183</v>
      </c>
      <c r="I1774" s="2" t="s">
        <v>12</v>
      </c>
      <c r="J1774" s="2" t="s">
        <v>17</v>
      </c>
      <c r="K1774" s="8" t="s">
        <v>183</v>
      </c>
      <c r="L1774" s="2"/>
      <c r="M1774" s="2" t="s">
        <v>61</v>
      </c>
      <c r="N1774" t="s">
        <v>186</v>
      </c>
      <c r="O1774" s="3" t="s">
        <v>189</v>
      </c>
      <c r="P1774" s="130">
        <v>0.8031508224573326</v>
      </c>
      <c r="Q1774" s="130" t="s">
        <v>201</v>
      </c>
      <c r="R1774" s="6" t="s">
        <v>185</v>
      </c>
      <c r="S1774" s="2" t="s">
        <v>184</v>
      </c>
      <c r="T1774" s="2" t="s">
        <v>184</v>
      </c>
      <c r="U1774">
        <v>30</v>
      </c>
      <c r="V1774">
        <v>0</v>
      </c>
      <c r="W1774">
        <v>0</v>
      </c>
      <c r="X1774" t="s">
        <v>184</v>
      </c>
      <c r="Y1774" s="2" t="s">
        <v>184</v>
      </c>
      <c r="Z1774" s="2" t="s">
        <v>184</v>
      </c>
      <c r="AA1774" s="2" t="s">
        <v>184</v>
      </c>
      <c r="AB1774">
        <v>1</v>
      </c>
      <c r="AC1774">
        <v>0</v>
      </c>
      <c r="AD1774">
        <v>0</v>
      </c>
      <c r="AE1774" s="2" t="s">
        <v>184</v>
      </c>
      <c r="AF1774" s="2" t="s">
        <v>185</v>
      </c>
      <c r="AG1774" s="2" t="s">
        <v>185</v>
      </c>
      <c r="AH1774" t="s">
        <v>190</v>
      </c>
      <c r="AI1774" s="8" t="s">
        <v>184</v>
      </c>
      <c r="AJ1774" s="1" t="s">
        <v>184</v>
      </c>
    </row>
    <row r="1775" spans="1:36" hidden="1" x14ac:dyDescent="0.3">
      <c r="A1775" s="3" t="s">
        <v>7</v>
      </c>
      <c r="B1775">
        <v>157152</v>
      </c>
      <c r="C1775">
        <v>1774</v>
      </c>
      <c r="D1775" t="s">
        <v>182</v>
      </c>
      <c r="E1775" s="2" t="s">
        <v>184</v>
      </c>
      <c r="F1775" s="2" t="s">
        <v>184</v>
      </c>
      <c r="G1775" s="2" t="s">
        <v>184</v>
      </c>
      <c r="H1775" s="3" t="s">
        <v>185</v>
      </c>
      <c r="I1775" s="2" t="s">
        <v>13</v>
      </c>
      <c r="J1775" s="2" t="s">
        <v>16</v>
      </c>
      <c r="K1775" s="8" t="s">
        <v>184</v>
      </c>
      <c r="L1775" s="2"/>
      <c r="M1775" s="2" t="s">
        <v>60</v>
      </c>
      <c r="N1775" t="s">
        <v>186</v>
      </c>
      <c r="O1775" s="2" t="s">
        <v>185</v>
      </c>
      <c r="P1775" s="128">
        <v>-0.6873117615259865</v>
      </c>
      <c r="Q1775" s="128" t="s">
        <v>201</v>
      </c>
      <c r="R1775" s="6" t="s">
        <v>185</v>
      </c>
      <c r="S1775" s="2" t="s">
        <v>184</v>
      </c>
      <c r="T1775" s="2" t="s">
        <v>184</v>
      </c>
      <c r="U1775">
        <v>7</v>
      </c>
      <c r="V1775">
        <v>41</v>
      </c>
      <c r="W1775">
        <v>1</v>
      </c>
      <c r="X1775" t="s">
        <v>184</v>
      </c>
      <c r="Y1775" s="2" t="s">
        <v>184</v>
      </c>
      <c r="Z1775" s="2" t="s">
        <v>184</v>
      </c>
      <c r="AA1775" s="2" t="s">
        <v>184</v>
      </c>
      <c r="AB1775">
        <v>5</v>
      </c>
      <c r="AC1775">
        <v>1</v>
      </c>
      <c r="AD1775">
        <v>0</v>
      </c>
      <c r="AE1775" s="2" t="s">
        <v>184</v>
      </c>
      <c r="AF1775" s="2" t="s">
        <v>185</v>
      </c>
      <c r="AG1775" s="2" t="s">
        <v>184</v>
      </c>
      <c r="AH1775" t="s">
        <v>190</v>
      </c>
      <c r="AI1775" s="8" t="s">
        <v>183</v>
      </c>
      <c r="AJ1775" s="1" t="s">
        <v>184</v>
      </c>
    </row>
    <row r="1776" spans="1:36" hidden="1" x14ac:dyDescent="0.3">
      <c r="A1776" s="3" t="s">
        <v>7</v>
      </c>
      <c r="B1776">
        <v>157178</v>
      </c>
      <c r="C1776">
        <v>1775</v>
      </c>
      <c r="D1776" t="s">
        <v>182</v>
      </c>
      <c r="E1776" s="2" t="s">
        <v>184</v>
      </c>
      <c r="F1776" s="2" t="s">
        <v>184</v>
      </c>
      <c r="G1776" s="2" t="s">
        <v>184</v>
      </c>
      <c r="H1776" s="3" t="s">
        <v>184</v>
      </c>
      <c r="I1776" s="2" t="s">
        <v>17</v>
      </c>
      <c r="J1776" s="2" t="s">
        <v>15</v>
      </c>
      <c r="K1776" s="8" t="s">
        <v>183</v>
      </c>
      <c r="L1776" s="2"/>
      <c r="M1776" s="2" t="s">
        <v>60</v>
      </c>
      <c r="N1776" t="s">
        <v>186</v>
      </c>
      <c r="O1776" s="2" t="s">
        <v>188</v>
      </c>
      <c r="P1776" s="128">
        <v>-1.9565217391304348</v>
      </c>
      <c r="Q1776" s="128" t="s">
        <v>201</v>
      </c>
      <c r="R1776" s="7" t="s">
        <v>184</v>
      </c>
      <c r="S1776" s="2" t="s">
        <v>184</v>
      </c>
      <c r="T1776" s="2" t="s">
        <v>183</v>
      </c>
      <c r="U1776">
        <v>15</v>
      </c>
      <c r="V1776">
        <v>0</v>
      </c>
      <c r="W1776">
        <v>33</v>
      </c>
      <c r="X1776" t="s">
        <v>184</v>
      </c>
      <c r="Y1776" s="2" t="s">
        <v>184</v>
      </c>
      <c r="Z1776" s="2" t="s">
        <v>183</v>
      </c>
      <c r="AA1776" s="2" t="s">
        <v>184</v>
      </c>
      <c r="AB1776">
        <v>20</v>
      </c>
      <c r="AC1776">
        <v>6</v>
      </c>
      <c r="AD1776">
        <v>11</v>
      </c>
      <c r="AE1776" s="2" t="s">
        <v>184</v>
      </c>
      <c r="AF1776" s="2" t="s">
        <v>184</v>
      </c>
      <c r="AG1776" s="2" t="s">
        <v>185</v>
      </c>
      <c r="AH1776" t="s">
        <v>190</v>
      </c>
      <c r="AI1776" t="s">
        <v>183</v>
      </c>
      <c r="AJ1776" s="1" t="s">
        <v>184</v>
      </c>
    </row>
    <row r="1777" spans="1:36" x14ac:dyDescent="0.3">
      <c r="A1777" s="3" t="s">
        <v>7</v>
      </c>
      <c r="B1777">
        <v>157199</v>
      </c>
      <c r="C1777">
        <v>1776</v>
      </c>
      <c r="D1777" t="s">
        <v>182</v>
      </c>
      <c r="E1777" s="2" t="s">
        <v>184</v>
      </c>
      <c r="F1777" s="2" t="s">
        <v>184</v>
      </c>
      <c r="G1777" s="2" t="s">
        <v>184</v>
      </c>
      <c r="H1777" s="3" t="s">
        <v>183</v>
      </c>
      <c r="I1777" s="2" t="s">
        <v>14</v>
      </c>
      <c r="J1777" s="2" t="s">
        <v>15</v>
      </c>
      <c r="K1777" s="8" t="s">
        <v>183</v>
      </c>
      <c r="L1777" s="2"/>
      <c r="M1777" s="2" t="s">
        <v>60</v>
      </c>
      <c r="N1777" t="s">
        <v>186</v>
      </c>
      <c r="O1777" s="2" t="s">
        <v>188</v>
      </c>
      <c r="P1777" s="128">
        <v>0.22502611910311018</v>
      </c>
      <c r="Q1777" s="128" t="s">
        <v>203</v>
      </c>
      <c r="R1777" s="6" t="s">
        <v>185</v>
      </c>
      <c r="S1777" s="2" t="s">
        <v>184</v>
      </c>
      <c r="T1777" s="2" t="s">
        <v>184</v>
      </c>
      <c r="U1777">
        <v>28</v>
      </c>
      <c r="V1777">
        <v>22</v>
      </c>
      <c r="W1777">
        <v>8</v>
      </c>
      <c r="X1777" t="s">
        <v>184</v>
      </c>
      <c r="Y1777" s="2" t="s">
        <v>184</v>
      </c>
      <c r="Z1777" s="2" t="s">
        <v>184</v>
      </c>
      <c r="AA1777" s="2" t="s">
        <v>184</v>
      </c>
      <c r="AB1777">
        <v>10</v>
      </c>
      <c r="AC1777">
        <v>2</v>
      </c>
      <c r="AD1777">
        <v>0</v>
      </c>
      <c r="AE1777" s="2" t="s">
        <v>184</v>
      </c>
      <c r="AF1777" s="2" t="s">
        <v>184</v>
      </c>
      <c r="AG1777" s="2" t="s">
        <v>185</v>
      </c>
      <c r="AH1777" t="s">
        <v>190</v>
      </c>
      <c r="AI1777" s="8" t="s">
        <v>183</v>
      </c>
      <c r="AJ1777" s="1" t="s">
        <v>184</v>
      </c>
    </row>
    <row r="1778" spans="1:36" x14ac:dyDescent="0.3">
      <c r="A1778" s="3" t="s">
        <v>7</v>
      </c>
      <c r="B1778">
        <v>157221</v>
      </c>
      <c r="C1778">
        <v>1777</v>
      </c>
      <c r="D1778" t="s">
        <v>182</v>
      </c>
      <c r="E1778" s="2" t="s">
        <v>184</v>
      </c>
      <c r="F1778" s="2" t="s">
        <v>184</v>
      </c>
      <c r="G1778" s="2" t="s">
        <v>184</v>
      </c>
      <c r="H1778" s="3" t="s">
        <v>183</v>
      </c>
      <c r="I1778" s="2" t="s">
        <v>13</v>
      </c>
      <c r="J1778" s="2" t="s">
        <v>13</v>
      </c>
      <c r="K1778" s="8" t="s">
        <v>183</v>
      </c>
      <c r="L1778" s="2" t="s">
        <v>60</v>
      </c>
      <c r="M1778" s="2"/>
      <c r="N1778" t="s">
        <v>187</v>
      </c>
      <c r="O1778" s="2" t="s">
        <v>189</v>
      </c>
      <c r="P1778" s="128">
        <v>-1.5394792230440795</v>
      </c>
      <c r="Q1778" s="128" t="s">
        <v>203</v>
      </c>
      <c r="R1778" s="7" t="s">
        <v>183</v>
      </c>
      <c r="S1778" s="2" t="s">
        <v>183</v>
      </c>
      <c r="T1778" s="2" t="s">
        <v>184</v>
      </c>
      <c r="U1778">
        <v>0</v>
      </c>
      <c r="V1778">
        <v>0</v>
      </c>
      <c r="W1778">
        <v>30</v>
      </c>
      <c r="X1778" t="s">
        <v>183</v>
      </c>
      <c r="Y1778" s="2" t="s">
        <v>183</v>
      </c>
      <c r="Z1778" s="2" t="s">
        <v>184</v>
      </c>
      <c r="AA1778" s="2" t="s">
        <v>184</v>
      </c>
      <c r="AB1778">
        <v>15</v>
      </c>
      <c r="AC1778">
        <v>3</v>
      </c>
      <c r="AD1778">
        <v>3</v>
      </c>
      <c r="AE1778" s="2" t="s">
        <v>184</v>
      </c>
      <c r="AF1778" s="2" t="s">
        <v>185</v>
      </c>
      <c r="AG1778" s="2" t="s">
        <v>185</v>
      </c>
      <c r="AH1778" t="s">
        <v>190</v>
      </c>
      <c r="AI1778" t="s">
        <v>183</v>
      </c>
      <c r="AJ1778" s="1" t="s">
        <v>184</v>
      </c>
    </row>
    <row r="1779" spans="1:36" hidden="1" x14ac:dyDescent="0.3">
      <c r="A1779" s="3" t="s">
        <v>7</v>
      </c>
      <c r="B1779">
        <v>157268</v>
      </c>
      <c r="C1779">
        <v>1778</v>
      </c>
      <c r="D1779" t="s">
        <v>181</v>
      </c>
      <c r="E1779" s="2" t="s">
        <v>184</v>
      </c>
      <c r="F1779" s="2" t="s">
        <v>184</v>
      </c>
      <c r="G1779" s="2" t="s">
        <v>184</v>
      </c>
      <c r="H1779" s="3" t="s">
        <v>183</v>
      </c>
      <c r="I1779" s="2" t="s">
        <v>13</v>
      </c>
      <c r="J1779" s="2" t="s">
        <v>13</v>
      </c>
      <c r="K1779" s="8" t="s">
        <v>183</v>
      </c>
      <c r="L1779" s="2"/>
      <c r="M1779" s="2" t="s">
        <v>60</v>
      </c>
      <c r="N1779" t="s">
        <v>186</v>
      </c>
      <c r="O1779" s="2" t="s">
        <v>188</v>
      </c>
      <c r="P1779" s="128">
        <v>-0.46471329552614993</v>
      </c>
      <c r="Q1779" s="128" t="s">
        <v>201</v>
      </c>
      <c r="R1779" s="7" t="s">
        <v>185</v>
      </c>
      <c r="S1779" s="2" t="s">
        <v>184</v>
      </c>
      <c r="T1779" s="2" t="s">
        <v>184</v>
      </c>
      <c r="U1779">
        <v>15</v>
      </c>
      <c r="V1779">
        <v>28</v>
      </c>
      <c r="W1779">
        <v>0</v>
      </c>
      <c r="X1779" t="s">
        <v>184</v>
      </c>
      <c r="Y1779" s="2" t="s">
        <v>184</v>
      </c>
      <c r="Z1779" s="2" t="s">
        <v>184</v>
      </c>
      <c r="AA1779" s="2" t="s">
        <v>184</v>
      </c>
      <c r="AB1779">
        <v>4</v>
      </c>
      <c r="AC1779">
        <v>0</v>
      </c>
      <c r="AD1779">
        <v>0</v>
      </c>
      <c r="AE1779" s="2" t="s">
        <v>184</v>
      </c>
      <c r="AF1779" s="2" t="s">
        <v>185</v>
      </c>
      <c r="AG1779" s="2" t="s">
        <v>185</v>
      </c>
      <c r="AH1779" t="s">
        <v>190</v>
      </c>
      <c r="AI1779" s="8" t="s">
        <v>183</v>
      </c>
      <c r="AJ1779" s="1" t="s">
        <v>184</v>
      </c>
    </row>
    <row r="1780" spans="1:36" x14ac:dyDescent="0.3">
      <c r="A1780" s="3" t="s">
        <v>7</v>
      </c>
      <c r="B1780">
        <v>157283</v>
      </c>
      <c r="C1780">
        <v>1779</v>
      </c>
      <c r="D1780" t="s">
        <v>182</v>
      </c>
      <c r="E1780" s="2" t="s">
        <v>184</v>
      </c>
      <c r="F1780" s="2" t="s">
        <v>184</v>
      </c>
      <c r="G1780" s="2" t="s">
        <v>183</v>
      </c>
      <c r="H1780" s="3" t="s">
        <v>183</v>
      </c>
      <c r="I1780" s="2" t="s">
        <v>13</v>
      </c>
      <c r="J1780" s="2" t="s">
        <v>16</v>
      </c>
      <c r="K1780" s="8" t="s">
        <v>183</v>
      </c>
      <c r="L1780" s="2"/>
      <c r="M1780" s="2" t="s">
        <v>60</v>
      </c>
      <c r="N1780" t="s">
        <v>187</v>
      </c>
      <c r="O1780" s="2" t="s">
        <v>188</v>
      </c>
      <c r="P1780" s="128">
        <v>-0.78275101401835911</v>
      </c>
      <c r="Q1780" s="128" t="s">
        <v>203</v>
      </c>
      <c r="R1780" s="7" t="s">
        <v>183</v>
      </c>
      <c r="S1780" s="2" t="s">
        <v>184</v>
      </c>
      <c r="T1780" s="2" t="s">
        <v>184</v>
      </c>
      <c r="U1780">
        <v>6</v>
      </c>
      <c r="V1780">
        <v>23</v>
      </c>
      <c r="W1780">
        <v>2</v>
      </c>
      <c r="X1780" t="s">
        <v>184</v>
      </c>
      <c r="Y1780" s="2" t="s">
        <v>183</v>
      </c>
      <c r="Z1780" s="2" t="s">
        <v>184</v>
      </c>
      <c r="AA1780" s="2" t="s">
        <v>184</v>
      </c>
      <c r="AB1780">
        <v>0</v>
      </c>
      <c r="AC1780">
        <v>0</v>
      </c>
      <c r="AD1780">
        <v>0</v>
      </c>
      <c r="AE1780" s="2" t="s">
        <v>184</v>
      </c>
      <c r="AF1780" s="2" t="s">
        <v>185</v>
      </c>
      <c r="AG1780" s="2" t="s">
        <v>185</v>
      </c>
      <c r="AH1780" t="s">
        <v>190</v>
      </c>
      <c r="AI1780" s="8" t="s">
        <v>184</v>
      </c>
      <c r="AJ1780" s="1" t="s">
        <v>184</v>
      </c>
    </row>
    <row r="1781" spans="1:36" x14ac:dyDescent="0.3">
      <c r="A1781" s="3" t="s">
        <v>7</v>
      </c>
      <c r="B1781">
        <v>157368</v>
      </c>
      <c r="C1781">
        <v>1780</v>
      </c>
      <c r="D1781" t="s">
        <v>181</v>
      </c>
      <c r="E1781" s="2" t="s">
        <v>184</v>
      </c>
      <c r="F1781" s="2" t="s">
        <v>184</v>
      </c>
      <c r="G1781" s="2" t="s">
        <v>183</v>
      </c>
      <c r="H1781" s="3" t="s">
        <v>183</v>
      </c>
      <c r="I1781" s="2" t="s">
        <v>16</v>
      </c>
      <c r="J1781" s="2" t="s">
        <v>15</v>
      </c>
      <c r="K1781" s="8" t="s">
        <v>184</v>
      </c>
      <c r="L1781" s="2"/>
      <c r="M1781" s="2" t="s">
        <v>60</v>
      </c>
      <c r="N1781" t="s">
        <v>187</v>
      </c>
      <c r="O1781" s="2" t="s">
        <v>189</v>
      </c>
      <c r="P1781" s="128">
        <v>-1.1003456838210233</v>
      </c>
      <c r="Q1781" s="128" t="s">
        <v>203</v>
      </c>
      <c r="R1781" s="7" t="s">
        <v>184</v>
      </c>
      <c r="S1781" s="2" t="s">
        <v>184</v>
      </c>
      <c r="T1781" s="2" t="s">
        <v>184</v>
      </c>
      <c r="U1781">
        <v>0</v>
      </c>
      <c r="V1781">
        <v>0</v>
      </c>
      <c r="W1781">
        <v>4</v>
      </c>
      <c r="X1781" t="s">
        <v>184</v>
      </c>
      <c r="Y1781" s="2" t="s">
        <v>184</v>
      </c>
      <c r="Z1781" s="2" t="s">
        <v>184</v>
      </c>
      <c r="AA1781" s="2" t="s">
        <v>184</v>
      </c>
      <c r="AB1781">
        <v>2</v>
      </c>
      <c r="AC1781">
        <v>1</v>
      </c>
      <c r="AD1781">
        <v>0</v>
      </c>
      <c r="AE1781" s="2" t="s">
        <v>184</v>
      </c>
      <c r="AF1781" s="2" t="s">
        <v>185</v>
      </c>
      <c r="AG1781" s="2" t="s">
        <v>185</v>
      </c>
      <c r="AH1781" t="s">
        <v>190</v>
      </c>
      <c r="AI1781" t="s">
        <v>183</v>
      </c>
      <c r="AJ1781" s="1" t="s">
        <v>184</v>
      </c>
    </row>
    <row r="1782" spans="1:36" x14ac:dyDescent="0.3">
      <c r="A1782" s="3" t="s">
        <v>7</v>
      </c>
      <c r="B1782">
        <v>157417</v>
      </c>
      <c r="C1782">
        <v>1781</v>
      </c>
      <c r="D1782" t="s">
        <v>181</v>
      </c>
      <c r="E1782" s="2" t="s">
        <v>184</v>
      </c>
      <c r="F1782" s="2" t="s">
        <v>184</v>
      </c>
      <c r="G1782" s="2" t="s">
        <v>184</v>
      </c>
      <c r="H1782" s="2" t="s">
        <v>183</v>
      </c>
      <c r="I1782" s="2" t="s">
        <v>15</v>
      </c>
      <c r="J1782" s="2" t="s">
        <v>12</v>
      </c>
      <c r="K1782" s="8" t="s">
        <v>184</v>
      </c>
      <c r="L1782" s="2" t="s">
        <v>162</v>
      </c>
      <c r="M1782" s="2" t="s">
        <v>60</v>
      </c>
      <c r="N1782" t="s">
        <v>186</v>
      </c>
      <c r="O1782" s="3" t="s">
        <v>188</v>
      </c>
      <c r="P1782" s="130">
        <v>-2.1404682274247491</v>
      </c>
      <c r="Q1782" s="130" t="s">
        <v>203</v>
      </c>
      <c r="R1782" s="6" t="s">
        <v>183</v>
      </c>
      <c r="S1782" s="2" t="s">
        <v>184</v>
      </c>
      <c r="T1782" s="2" t="s">
        <v>184</v>
      </c>
      <c r="U1782">
        <v>43</v>
      </c>
      <c r="V1782">
        <v>28</v>
      </c>
      <c r="W1782">
        <v>5</v>
      </c>
      <c r="X1782" t="s">
        <v>184</v>
      </c>
      <c r="Y1782" s="2" t="s">
        <v>183</v>
      </c>
      <c r="Z1782" s="2" t="s">
        <v>184</v>
      </c>
      <c r="AA1782" s="2" t="s">
        <v>184</v>
      </c>
      <c r="AB1782">
        <v>4</v>
      </c>
      <c r="AC1782">
        <v>0</v>
      </c>
      <c r="AD1782">
        <v>0</v>
      </c>
      <c r="AE1782" s="2" t="s">
        <v>184</v>
      </c>
      <c r="AF1782" s="2" t="s">
        <v>185</v>
      </c>
      <c r="AG1782" s="2" t="s">
        <v>185</v>
      </c>
      <c r="AH1782" t="s">
        <v>190</v>
      </c>
      <c r="AI1782" s="8" t="s">
        <v>184</v>
      </c>
      <c r="AJ1782" s="1" t="s">
        <v>184</v>
      </c>
    </row>
    <row r="1783" spans="1:36" hidden="1" x14ac:dyDescent="0.3">
      <c r="A1783" s="3" t="s">
        <v>7</v>
      </c>
      <c r="B1783">
        <v>157437</v>
      </c>
      <c r="C1783">
        <v>1782</v>
      </c>
      <c r="D1783" t="s">
        <v>181</v>
      </c>
      <c r="E1783" s="2" t="s">
        <v>184</v>
      </c>
      <c r="F1783" s="2" t="s">
        <v>184</v>
      </c>
      <c r="G1783" s="2" t="s">
        <v>184</v>
      </c>
      <c r="H1783" s="3" t="s">
        <v>183</v>
      </c>
      <c r="I1783" s="2" t="s">
        <v>13</v>
      </c>
      <c r="J1783" s="2" t="s">
        <v>16</v>
      </c>
      <c r="K1783" s="8" t="s">
        <v>183</v>
      </c>
      <c r="L1783" s="2" t="s">
        <v>60</v>
      </c>
      <c r="M1783" s="2" t="s">
        <v>162</v>
      </c>
      <c r="N1783" t="s">
        <v>186</v>
      </c>
      <c r="O1783" s="3" t="s">
        <v>188</v>
      </c>
      <c r="P1783" s="130">
        <v>-2.7511667894866125</v>
      </c>
      <c r="Q1783" s="130" t="s">
        <v>201</v>
      </c>
      <c r="R1783" s="6" t="s">
        <v>183</v>
      </c>
      <c r="S1783" s="2" t="s">
        <v>184</v>
      </c>
      <c r="T1783" s="2" t="s">
        <v>184</v>
      </c>
      <c r="U1783">
        <v>29</v>
      </c>
      <c r="V1783">
        <v>0</v>
      </c>
      <c r="W1783">
        <v>55</v>
      </c>
      <c r="X1783" t="s">
        <v>184</v>
      </c>
      <c r="Y1783" s="2" t="s">
        <v>184</v>
      </c>
      <c r="Z1783" s="2" t="s">
        <v>184</v>
      </c>
      <c r="AA1783" s="2" t="s">
        <v>184</v>
      </c>
      <c r="AB1783">
        <v>4</v>
      </c>
      <c r="AC1783">
        <v>0</v>
      </c>
      <c r="AD1783">
        <v>0</v>
      </c>
      <c r="AE1783" s="2" t="s">
        <v>184</v>
      </c>
      <c r="AF1783" s="2" t="s">
        <v>185</v>
      </c>
      <c r="AG1783" s="2" t="s">
        <v>185</v>
      </c>
      <c r="AH1783" t="s">
        <v>190</v>
      </c>
      <c r="AI1783" s="8" t="s">
        <v>183</v>
      </c>
      <c r="AJ1783" s="1" t="s">
        <v>184</v>
      </c>
    </row>
    <row r="1784" spans="1:36" x14ac:dyDescent="0.3">
      <c r="A1784" s="2" t="s">
        <v>8</v>
      </c>
      <c r="B1784">
        <v>157486</v>
      </c>
      <c r="C1784">
        <v>1783</v>
      </c>
      <c r="D1784" t="s">
        <v>182</v>
      </c>
      <c r="E1784" s="2" t="s">
        <v>184</v>
      </c>
      <c r="F1784" s="2" t="s">
        <v>184</v>
      </c>
      <c r="G1784" s="2" t="s">
        <v>184</v>
      </c>
      <c r="H1784" s="3" t="s">
        <v>183</v>
      </c>
      <c r="I1784" s="2" t="s">
        <v>12</v>
      </c>
      <c r="J1784" s="2" t="s">
        <v>13</v>
      </c>
      <c r="K1784" s="8" t="s">
        <v>184</v>
      </c>
      <c r="L1784" s="2"/>
      <c r="M1784" s="2" t="s">
        <v>60</v>
      </c>
      <c r="N1784" t="s">
        <v>186</v>
      </c>
      <c r="O1784" s="2" t="s">
        <v>189</v>
      </c>
      <c r="P1784" s="128">
        <v>-1.9299023957409049</v>
      </c>
      <c r="Q1784" s="128" t="s">
        <v>203</v>
      </c>
      <c r="R1784" s="6" t="s">
        <v>185</v>
      </c>
      <c r="S1784" s="2" t="s">
        <v>184</v>
      </c>
      <c r="T1784" s="2" t="s">
        <v>184</v>
      </c>
      <c r="U1784">
        <v>6</v>
      </c>
      <c r="V1784">
        <v>0</v>
      </c>
      <c r="W1784">
        <v>8</v>
      </c>
      <c r="X1784" t="s">
        <v>184</v>
      </c>
      <c r="Y1784" s="2" t="s">
        <v>184</v>
      </c>
      <c r="Z1784" s="2" t="s">
        <v>184</v>
      </c>
      <c r="AA1784" s="2" t="s">
        <v>184</v>
      </c>
      <c r="AB1784">
        <v>6</v>
      </c>
      <c r="AC1784">
        <v>2</v>
      </c>
      <c r="AD1784">
        <v>4</v>
      </c>
      <c r="AE1784" s="2" t="s">
        <v>184</v>
      </c>
      <c r="AF1784" s="2" t="s">
        <v>185</v>
      </c>
      <c r="AG1784" s="2" t="s">
        <v>185</v>
      </c>
      <c r="AH1784" t="s">
        <v>190</v>
      </c>
      <c r="AI1784" s="8" t="s">
        <v>184</v>
      </c>
      <c r="AJ1784" s="1" t="s">
        <v>184</v>
      </c>
    </row>
    <row r="1785" spans="1:36" x14ac:dyDescent="0.3">
      <c r="A1785" s="2" t="s">
        <v>8</v>
      </c>
      <c r="B1785">
        <v>157489</v>
      </c>
      <c r="C1785">
        <v>1784</v>
      </c>
      <c r="D1785" t="s">
        <v>181</v>
      </c>
      <c r="E1785" s="2" t="s">
        <v>184</v>
      </c>
      <c r="F1785" s="2" t="s">
        <v>184</v>
      </c>
      <c r="G1785" s="2" t="s">
        <v>184</v>
      </c>
      <c r="H1785" s="3" t="s">
        <v>183</v>
      </c>
      <c r="I1785" s="2" t="s">
        <v>12</v>
      </c>
      <c r="J1785" s="2" t="s">
        <v>13</v>
      </c>
      <c r="K1785" s="8" t="s">
        <v>184</v>
      </c>
      <c r="L1785" s="2" t="s">
        <v>162</v>
      </c>
      <c r="M1785" s="2" t="s">
        <v>60</v>
      </c>
      <c r="N1785" t="s">
        <v>187</v>
      </c>
      <c r="O1785" s="2" t="s">
        <v>189</v>
      </c>
      <c r="P1785" s="128">
        <v>-2.1057415543099527</v>
      </c>
      <c r="Q1785" s="128" t="s">
        <v>203</v>
      </c>
      <c r="R1785" s="6" t="s">
        <v>183</v>
      </c>
      <c r="S1785" s="2" t="s">
        <v>184</v>
      </c>
      <c r="T1785" s="2" t="s">
        <v>184</v>
      </c>
      <c r="U1785">
        <v>7</v>
      </c>
      <c r="V1785">
        <v>0</v>
      </c>
      <c r="W1785">
        <v>0</v>
      </c>
      <c r="X1785" t="s">
        <v>184</v>
      </c>
      <c r="Y1785" s="2" t="s">
        <v>184</v>
      </c>
      <c r="Z1785" s="2" t="s">
        <v>184</v>
      </c>
      <c r="AA1785" s="2" t="s">
        <v>184</v>
      </c>
      <c r="AB1785">
        <v>0</v>
      </c>
      <c r="AC1785">
        <v>0</v>
      </c>
      <c r="AD1785">
        <v>0</v>
      </c>
      <c r="AE1785" s="2" t="s">
        <v>184</v>
      </c>
      <c r="AF1785" s="2" t="s">
        <v>185</v>
      </c>
      <c r="AG1785" s="2" t="s">
        <v>185</v>
      </c>
      <c r="AH1785" t="s">
        <v>84</v>
      </c>
      <c r="AI1785" s="8" t="s">
        <v>183</v>
      </c>
      <c r="AJ1785" s="1" t="s">
        <v>184</v>
      </c>
    </row>
    <row r="1786" spans="1:36" hidden="1" x14ac:dyDescent="0.3">
      <c r="A1786" s="2" t="s">
        <v>8</v>
      </c>
      <c r="B1786">
        <v>157496</v>
      </c>
      <c r="C1786">
        <v>1785</v>
      </c>
      <c r="D1786" t="s">
        <v>181</v>
      </c>
      <c r="E1786" s="2" t="s">
        <v>183</v>
      </c>
      <c r="F1786" s="2" t="s">
        <v>184</v>
      </c>
      <c r="G1786" s="2" t="s">
        <v>184</v>
      </c>
      <c r="H1786" s="3" t="s">
        <v>183</v>
      </c>
      <c r="I1786" s="2" t="s">
        <v>13</v>
      </c>
      <c r="J1786" s="2" t="s">
        <v>13</v>
      </c>
      <c r="K1786" s="8" t="s">
        <v>183</v>
      </c>
      <c r="L1786" s="2" t="s">
        <v>162</v>
      </c>
      <c r="M1786" s="2" t="s">
        <v>60</v>
      </c>
      <c r="N1786" t="s">
        <v>186</v>
      </c>
      <c r="O1786" s="2" t="s">
        <v>188</v>
      </c>
      <c r="P1786" s="128">
        <v>-2.1436146038479018</v>
      </c>
      <c r="Q1786" s="128" t="s">
        <v>201</v>
      </c>
      <c r="R1786" s="6" t="s">
        <v>184</v>
      </c>
      <c r="S1786" s="2" t="s">
        <v>183</v>
      </c>
      <c r="T1786" s="2" t="s">
        <v>184</v>
      </c>
      <c r="U1786">
        <v>8</v>
      </c>
      <c r="V1786">
        <v>0</v>
      </c>
      <c r="W1786">
        <v>0</v>
      </c>
      <c r="X1786" t="s">
        <v>184</v>
      </c>
      <c r="Y1786" s="2" t="s">
        <v>184</v>
      </c>
      <c r="Z1786" s="2" t="s">
        <v>184</v>
      </c>
      <c r="AA1786" s="2" t="s">
        <v>184</v>
      </c>
      <c r="AB1786">
        <v>1</v>
      </c>
      <c r="AC1786">
        <v>0</v>
      </c>
      <c r="AD1786">
        <v>0</v>
      </c>
      <c r="AE1786" s="2" t="s">
        <v>184</v>
      </c>
      <c r="AF1786" s="2" t="s">
        <v>183</v>
      </c>
      <c r="AG1786" s="2" t="s">
        <v>184</v>
      </c>
      <c r="AH1786" t="s">
        <v>190</v>
      </c>
      <c r="AI1786" s="8" t="s">
        <v>183</v>
      </c>
      <c r="AJ1786" s="1" t="s">
        <v>184</v>
      </c>
    </row>
    <row r="1787" spans="1:36" x14ac:dyDescent="0.3">
      <c r="A1787" s="2" t="s">
        <v>8</v>
      </c>
      <c r="B1787">
        <v>157759</v>
      </c>
      <c r="C1787">
        <v>1786</v>
      </c>
      <c r="D1787" t="s">
        <v>181</v>
      </c>
      <c r="E1787" s="2" t="s">
        <v>183</v>
      </c>
      <c r="F1787" s="2" t="s">
        <v>183</v>
      </c>
      <c r="G1787" s="2" t="s">
        <v>184</v>
      </c>
      <c r="H1787" s="2" t="s">
        <v>183</v>
      </c>
      <c r="I1787" s="3" t="s">
        <v>13</v>
      </c>
      <c r="J1787" s="3" t="s">
        <v>12</v>
      </c>
      <c r="K1787" s="8" t="s">
        <v>183</v>
      </c>
      <c r="L1787" s="3"/>
      <c r="M1787" s="3" t="s">
        <v>61</v>
      </c>
      <c r="N1787" t="s">
        <v>186</v>
      </c>
      <c r="O1787" s="3" t="s">
        <v>189</v>
      </c>
      <c r="P1787" s="130">
        <v>-0.63538168285377139</v>
      </c>
      <c r="Q1787" s="130" t="s">
        <v>203</v>
      </c>
      <c r="R1787" s="6" t="s">
        <v>185</v>
      </c>
      <c r="S1787" s="2" t="s">
        <v>183</v>
      </c>
      <c r="T1787" s="2" t="s">
        <v>183</v>
      </c>
      <c r="U1787">
        <v>1</v>
      </c>
      <c r="V1787">
        <v>0</v>
      </c>
      <c r="W1787">
        <v>0</v>
      </c>
      <c r="X1787" t="s">
        <v>183</v>
      </c>
      <c r="Y1787" s="2" t="s">
        <v>184</v>
      </c>
      <c r="Z1787" s="2" t="s">
        <v>184</v>
      </c>
      <c r="AA1787" s="2" t="s">
        <v>183</v>
      </c>
      <c r="AB1787">
        <v>0</v>
      </c>
      <c r="AC1787">
        <v>0</v>
      </c>
      <c r="AD1787">
        <v>0</v>
      </c>
      <c r="AE1787" s="2" t="s">
        <v>183</v>
      </c>
      <c r="AF1787" s="2" t="s">
        <v>184</v>
      </c>
      <c r="AG1787" s="2" t="s">
        <v>184</v>
      </c>
      <c r="AH1787" t="s">
        <v>190</v>
      </c>
      <c r="AI1787" s="8" t="s">
        <v>183</v>
      </c>
      <c r="AJ1787" s="1" t="s">
        <v>184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FA31-3B50-499B-BF50-3AFD8985A45B}">
  <dimension ref="A1:D1815"/>
  <sheetViews>
    <sheetView workbookViewId="0">
      <selection activeCell="F8" sqref="F8"/>
    </sheetView>
  </sheetViews>
  <sheetFormatPr defaultRowHeight="14.4" x14ac:dyDescent="0.3"/>
  <sheetData>
    <row r="1" spans="1:4" x14ac:dyDescent="0.3">
      <c r="A1" s="108" t="s">
        <v>0</v>
      </c>
      <c r="B1" s="108" t="s">
        <v>137</v>
      </c>
      <c r="D1" s="8" t="s">
        <v>138</v>
      </c>
    </row>
    <row r="2" spans="1:4" x14ac:dyDescent="0.3">
      <c r="A2">
        <v>98309</v>
      </c>
      <c r="B2">
        <v>1</v>
      </c>
    </row>
    <row r="3" spans="1:4" x14ac:dyDescent="0.3">
      <c r="A3">
        <v>98368</v>
      </c>
      <c r="B3">
        <v>2</v>
      </c>
    </row>
    <row r="4" spans="1:4" x14ac:dyDescent="0.3">
      <c r="A4">
        <v>98920</v>
      </c>
      <c r="B4">
        <v>3</v>
      </c>
    </row>
    <row r="5" spans="1:4" x14ac:dyDescent="0.3">
      <c r="A5">
        <v>98926</v>
      </c>
      <c r="B5">
        <v>4</v>
      </c>
    </row>
    <row r="6" spans="1:4" x14ac:dyDescent="0.3">
      <c r="A6">
        <v>99516</v>
      </c>
      <c r="B6">
        <v>5</v>
      </c>
    </row>
    <row r="7" spans="1:4" x14ac:dyDescent="0.3">
      <c r="A7">
        <v>99633</v>
      </c>
      <c r="B7">
        <v>6</v>
      </c>
    </row>
    <row r="8" spans="1:4" x14ac:dyDescent="0.3">
      <c r="A8">
        <v>99749</v>
      </c>
      <c r="B8">
        <v>7</v>
      </c>
    </row>
    <row r="9" spans="1:4" x14ac:dyDescent="0.3">
      <c r="A9">
        <v>99753</v>
      </c>
      <c r="B9">
        <v>8</v>
      </c>
    </row>
    <row r="10" spans="1:4" x14ac:dyDescent="0.3">
      <c r="A10">
        <v>100148</v>
      </c>
      <c r="B10">
        <v>9</v>
      </c>
    </row>
    <row r="11" spans="1:4" x14ac:dyDescent="0.3">
      <c r="A11">
        <v>100161</v>
      </c>
      <c r="B11">
        <v>10</v>
      </c>
    </row>
    <row r="12" spans="1:4" x14ac:dyDescent="0.3">
      <c r="A12">
        <v>100544</v>
      </c>
      <c r="B12">
        <v>11</v>
      </c>
    </row>
    <row r="13" spans="1:4" x14ac:dyDescent="0.3">
      <c r="A13">
        <v>100559</v>
      </c>
      <c r="B13">
        <v>12</v>
      </c>
    </row>
    <row r="14" spans="1:4" x14ac:dyDescent="0.3">
      <c r="A14">
        <v>100622</v>
      </c>
      <c r="B14">
        <v>13</v>
      </c>
    </row>
    <row r="15" spans="1:4" x14ac:dyDescent="0.3">
      <c r="A15">
        <v>100654</v>
      </c>
      <c r="B15">
        <v>14</v>
      </c>
    </row>
    <row r="16" spans="1:4" x14ac:dyDescent="0.3">
      <c r="A16">
        <v>100781</v>
      </c>
      <c r="B16">
        <v>15</v>
      </c>
    </row>
    <row r="17" spans="1:2" x14ac:dyDescent="0.3">
      <c r="A17">
        <v>102191</v>
      </c>
      <c r="B17">
        <v>16</v>
      </c>
    </row>
    <row r="18" spans="1:2" x14ac:dyDescent="0.3">
      <c r="A18">
        <v>102222</v>
      </c>
      <c r="B18">
        <v>17</v>
      </c>
    </row>
    <row r="19" spans="1:2" x14ac:dyDescent="0.3">
      <c r="A19">
        <v>102236</v>
      </c>
      <c r="B19">
        <v>18</v>
      </c>
    </row>
    <row r="20" spans="1:2" x14ac:dyDescent="0.3">
      <c r="A20">
        <v>102305</v>
      </c>
      <c r="B20">
        <v>19</v>
      </c>
    </row>
    <row r="21" spans="1:2" x14ac:dyDescent="0.3">
      <c r="A21">
        <v>102476</v>
      </c>
      <c r="B21">
        <v>20</v>
      </c>
    </row>
    <row r="22" spans="1:2" x14ac:dyDescent="0.3">
      <c r="A22">
        <v>102544</v>
      </c>
      <c r="B22">
        <v>21</v>
      </c>
    </row>
    <row r="23" spans="1:2" x14ac:dyDescent="0.3">
      <c r="A23">
        <v>102615</v>
      </c>
      <c r="B23">
        <v>22</v>
      </c>
    </row>
    <row r="24" spans="1:2" x14ac:dyDescent="0.3">
      <c r="A24">
        <v>103779</v>
      </c>
      <c r="B24">
        <v>23</v>
      </c>
    </row>
    <row r="25" spans="1:2" x14ac:dyDescent="0.3">
      <c r="A25">
        <v>103799</v>
      </c>
      <c r="B25">
        <v>24</v>
      </c>
    </row>
    <row r="26" spans="1:2" x14ac:dyDescent="0.3">
      <c r="A26">
        <v>103819</v>
      </c>
      <c r="B26">
        <v>25</v>
      </c>
    </row>
    <row r="27" spans="1:2" x14ac:dyDescent="0.3">
      <c r="A27">
        <v>103834</v>
      </c>
      <c r="B27">
        <v>26</v>
      </c>
    </row>
    <row r="28" spans="1:2" x14ac:dyDescent="0.3">
      <c r="A28">
        <v>103968</v>
      </c>
      <c r="B28">
        <v>27</v>
      </c>
    </row>
    <row r="29" spans="1:2" x14ac:dyDescent="0.3">
      <c r="A29">
        <v>103977</v>
      </c>
      <c r="B29">
        <v>28</v>
      </c>
    </row>
    <row r="30" spans="1:2" x14ac:dyDescent="0.3">
      <c r="A30">
        <v>104031</v>
      </c>
      <c r="B30">
        <v>29</v>
      </c>
    </row>
    <row r="31" spans="1:2" x14ac:dyDescent="0.3">
      <c r="A31">
        <v>104032</v>
      </c>
      <c r="B31">
        <v>30</v>
      </c>
    </row>
    <row r="32" spans="1:2" x14ac:dyDescent="0.3">
      <c r="A32">
        <v>104035</v>
      </c>
      <c r="B32">
        <v>31</v>
      </c>
    </row>
    <row r="33" spans="1:2" x14ac:dyDescent="0.3">
      <c r="A33">
        <v>104038</v>
      </c>
      <c r="B33">
        <v>32</v>
      </c>
    </row>
    <row r="34" spans="1:2" x14ac:dyDescent="0.3">
      <c r="A34">
        <v>104042</v>
      </c>
      <c r="B34">
        <v>33</v>
      </c>
    </row>
    <row r="35" spans="1:2" x14ac:dyDescent="0.3">
      <c r="A35">
        <v>104074</v>
      </c>
      <c r="B35">
        <v>34</v>
      </c>
    </row>
    <row r="36" spans="1:2" x14ac:dyDescent="0.3">
      <c r="A36">
        <v>104195</v>
      </c>
      <c r="B36">
        <v>35</v>
      </c>
    </row>
    <row r="37" spans="1:2" x14ac:dyDescent="0.3">
      <c r="A37">
        <v>104199</v>
      </c>
      <c r="B37">
        <v>36</v>
      </c>
    </row>
    <row r="38" spans="1:2" x14ac:dyDescent="0.3">
      <c r="A38">
        <v>104300</v>
      </c>
      <c r="B38">
        <v>37</v>
      </c>
    </row>
    <row r="39" spans="1:2" x14ac:dyDescent="0.3">
      <c r="A39">
        <v>104376</v>
      </c>
      <c r="B39">
        <v>38</v>
      </c>
    </row>
    <row r="40" spans="1:2" x14ac:dyDescent="0.3">
      <c r="A40">
        <v>104466</v>
      </c>
      <c r="B40">
        <v>39</v>
      </c>
    </row>
    <row r="41" spans="1:2" x14ac:dyDescent="0.3">
      <c r="A41">
        <v>104506</v>
      </c>
      <c r="B41">
        <v>40</v>
      </c>
    </row>
    <row r="42" spans="1:2" x14ac:dyDescent="0.3">
      <c r="A42">
        <v>104538</v>
      </c>
      <c r="B42">
        <v>41</v>
      </c>
    </row>
    <row r="43" spans="1:2" x14ac:dyDescent="0.3">
      <c r="A43">
        <v>104539</v>
      </c>
      <c r="B43">
        <v>42</v>
      </c>
    </row>
    <row r="44" spans="1:2" x14ac:dyDescent="0.3">
      <c r="A44">
        <v>104596</v>
      </c>
      <c r="B44">
        <v>43</v>
      </c>
    </row>
    <row r="45" spans="1:2" x14ac:dyDescent="0.3">
      <c r="A45">
        <v>104615</v>
      </c>
      <c r="B45">
        <v>44</v>
      </c>
    </row>
    <row r="46" spans="1:2" x14ac:dyDescent="0.3">
      <c r="A46">
        <v>104668</v>
      </c>
      <c r="B46">
        <v>45</v>
      </c>
    </row>
    <row r="47" spans="1:2" x14ac:dyDescent="0.3">
      <c r="A47">
        <v>104752</v>
      </c>
      <c r="B47">
        <v>46</v>
      </c>
    </row>
    <row r="48" spans="1:2" x14ac:dyDescent="0.3">
      <c r="A48">
        <v>104782</v>
      </c>
      <c r="B48">
        <v>47</v>
      </c>
    </row>
    <row r="49" spans="1:2" x14ac:dyDescent="0.3">
      <c r="A49">
        <v>105009</v>
      </c>
      <c r="B49">
        <v>48</v>
      </c>
    </row>
    <row r="50" spans="1:2" x14ac:dyDescent="0.3">
      <c r="A50">
        <v>105119</v>
      </c>
      <c r="B50">
        <v>49</v>
      </c>
    </row>
    <row r="51" spans="1:2" x14ac:dyDescent="0.3">
      <c r="A51">
        <v>105129</v>
      </c>
      <c r="B51">
        <v>50</v>
      </c>
    </row>
    <row r="52" spans="1:2" x14ac:dyDescent="0.3">
      <c r="A52">
        <v>105152</v>
      </c>
      <c r="B52">
        <v>51</v>
      </c>
    </row>
    <row r="53" spans="1:2" x14ac:dyDescent="0.3">
      <c r="A53">
        <v>105159</v>
      </c>
      <c r="B53">
        <v>52</v>
      </c>
    </row>
    <row r="54" spans="1:2" x14ac:dyDescent="0.3">
      <c r="A54">
        <v>105229</v>
      </c>
      <c r="B54">
        <v>53</v>
      </c>
    </row>
    <row r="55" spans="1:2" x14ac:dyDescent="0.3">
      <c r="A55">
        <v>105230</v>
      </c>
      <c r="B55">
        <v>54</v>
      </c>
    </row>
    <row r="56" spans="1:2" x14ac:dyDescent="0.3">
      <c r="A56">
        <v>105304</v>
      </c>
      <c r="B56">
        <v>55</v>
      </c>
    </row>
    <row r="57" spans="1:2" x14ac:dyDescent="0.3">
      <c r="A57">
        <v>105307</v>
      </c>
      <c r="B57">
        <v>56</v>
      </c>
    </row>
    <row r="58" spans="1:2" x14ac:dyDescent="0.3">
      <c r="A58">
        <v>105410</v>
      </c>
      <c r="B58">
        <v>57</v>
      </c>
    </row>
    <row r="59" spans="1:2" x14ac:dyDescent="0.3">
      <c r="A59">
        <v>105490</v>
      </c>
      <c r="B59">
        <v>58</v>
      </c>
    </row>
    <row r="60" spans="1:2" x14ac:dyDescent="0.3">
      <c r="A60">
        <v>105713</v>
      </c>
      <c r="B60">
        <v>59</v>
      </c>
    </row>
    <row r="61" spans="1:2" x14ac:dyDescent="0.3">
      <c r="A61">
        <v>105714</v>
      </c>
      <c r="B61">
        <v>60</v>
      </c>
    </row>
    <row r="62" spans="1:2" x14ac:dyDescent="0.3">
      <c r="A62">
        <v>105724</v>
      </c>
      <c r="B62">
        <v>61</v>
      </c>
    </row>
    <row r="63" spans="1:2" x14ac:dyDescent="0.3">
      <c r="A63">
        <v>105726</v>
      </c>
      <c r="B63">
        <v>62</v>
      </c>
    </row>
    <row r="64" spans="1:2" x14ac:dyDescent="0.3">
      <c r="A64">
        <v>105734</v>
      </c>
      <c r="B64">
        <v>63</v>
      </c>
    </row>
    <row r="65" spans="1:2" x14ac:dyDescent="0.3">
      <c r="A65">
        <v>105795</v>
      </c>
      <c r="B65">
        <v>64</v>
      </c>
    </row>
    <row r="66" spans="1:2" x14ac:dyDescent="0.3">
      <c r="A66">
        <v>105869</v>
      </c>
      <c r="B66">
        <v>65</v>
      </c>
    </row>
    <row r="67" spans="1:2" x14ac:dyDescent="0.3">
      <c r="A67">
        <v>105872</v>
      </c>
      <c r="B67">
        <v>66</v>
      </c>
    </row>
    <row r="68" spans="1:2" x14ac:dyDescent="0.3">
      <c r="A68">
        <v>105873</v>
      </c>
      <c r="B68">
        <v>67</v>
      </c>
    </row>
    <row r="69" spans="1:2" x14ac:dyDescent="0.3">
      <c r="A69">
        <v>105875</v>
      </c>
      <c r="B69">
        <v>68</v>
      </c>
    </row>
    <row r="70" spans="1:2" x14ac:dyDescent="0.3">
      <c r="A70">
        <v>105917</v>
      </c>
      <c r="B70">
        <v>69</v>
      </c>
    </row>
    <row r="71" spans="1:2" x14ac:dyDescent="0.3">
      <c r="A71">
        <v>105985</v>
      </c>
      <c r="B71">
        <v>70</v>
      </c>
    </row>
    <row r="72" spans="1:2" x14ac:dyDescent="0.3">
      <c r="A72">
        <v>106017</v>
      </c>
      <c r="B72">
        <v>71</v>
      </c>
    </row>
    <row r="73" spans="1:2" x14ac:dyDescent="0.3">
      <c r="A73">
        <v>106050</v>
      </c>
      <c r="B73">
        <v>72</v>
      </c>
    </row>
    <row r="74" spans="1:2" x14ac:dyDescent="0.3">
      <c r="A74">
        <v>106152</v>
      </c>
      <c r="B74">
        <v>73</v>
      </c>
    </row>
    <row r="75" spans="1:2" x14ac:dyDescent="0.3">
      <c r="A75">
        <v>106157</v>
      </c>
      <c r="B75">
        <v>74</v>
      </c>
    </row>
    <row r="76" spans="1:2" x14ac:dyDescent="0.3">
      <c r="A76">
        <v>106225</v>
      </c>
      <c r="B76">
        <v>75</v>
      </c>
    </row>
    <row r="77" spans="1:2" x14ac:dyDescent="0.3">
      <c r="A77">
        <v>106301</v>
      </c>
      <c r="B77">
        <v>76</v>
      </c>
    </row>
    <row r="78" spans="1:2" x14ac:dyDescent="0.3">
      <c r="A78">
        <v>106304</v>
      </c>
      <c r="B78">
        <v>77</v>
      </c>
    </row>
    <row r="79" spans="1:2" x14ac:dyDescent="0.3">
      <c r="A79">
        <v>106314</v>
      </c>
      <c r="B79">
        <v>78</v>
      </c>
    </row>
    <row r="80" spans="1:2" x14ac:dyDescent="0.3">
      <c r="A80">
        <v>106315</v>
      </c>
      <c r="B80">
        <v>79</v>
      </c>
    </row>
    <row r="81" spans="1:2" x14ac:dyDescent="0.3">
      <c r="A81">
        <v>106319</v>
      </c>
      <c r="B81">
        <v>80</v>
      </c>
    </row>
    <row r="82" spans="1:2" x14ac:dyDescent="0.3">
      <c r="A82">
        <v>106352</v>
      </c>
      <c r="B82">
        <v>81</v>
      </c>
    </row>
    <row r="83" spans="1:2" x14ac:dyDescent="0.3">
      <c r="A83">
        <v>106396</v>
      </c>
      <c r="B83">
        <v>82</v>
      </c>
    </row>
    <row r="84" spans="1:2" x14ac:dyDescent="0.3">
      <c r="A84">
        <v>106440</v>
      </c>
      <c r="B84">
        <v>83</v>
      </c>
    </row>
    <row r="85" spans="1:2" x14ac:dyDescent="0.3">
      <c r="A85">
        <v>106441</v>
      </c>
      <c r="B85">
        <v>84</v>
      </c>
    </row>
    <row r="86" spans="1:2" x14ac:dyDescent="0.3">
      <c r="A86">
        <v>106458</v>
      </c>
      <c r="B86">
        <v>85</v>
      </c>
    </row>
    <row r="87" spans="1:2" x14ac:dyDescent="0.3">
      <c r="A87">
        <v>106490</v>
      </c>
      <c r="B87">
        <v>86</v>
      </c>
    </row>
    <row r="88" spans="1:2" x14ac:dyDescent="0.3">
      <c r="A88">
        <v>106673</v>
      </c>
      <c r="B88">
        <v>87</v>
      </c>
    </row>
    <row r="89" spans="1:2" x14ac:dyDescent="0.3">
      <c r="A89">
        <v>106677</v>
      </c>
      <c r="B89">
        <v>88</v>
      </c>
    </row>
    <row r="90" spans="1:2" x14ac:dyDescent="0.3">
      <c r="A90">
        <v>106781</v>
      </c>
      <c r="B90">
        <v>89</v>
      </c>
    </row>
    <row r="91" spans="1:2" x14ac:dyDescent="0.3">
      <c r="A91">
        <v>106790</v>
      </c>
      <c r="B91">
        <v>90</v>
      </c>
    </row>
    <row r="92" spans="1:2" x14ac:dyDescent="0.3">
      <c r="A92">
        <v>106791</v>
      </c>
      <c r="B92">
        <v>91</v>
      </c>
    </row>
    <row r="93" spans="1:2" x14ac:dyDescent="0.3">
      <c r="A93">
        <v>106866</v>
      </c>
      <c r="B93">
        <v>92</v>
      </c>
    </row>
    <row r="94" spans="1:2" x14ac:dyDescent="0.3">
      <c r="A94">
        <v>106874</v>
      </c>
      <c r="B94">
        <v>93</v>
      </c>
    </row>
    <row r="95" spans="1:2" x14ac:dyDescent="0.3">
      <c r="A95">
        <v>106910</v>
      </c>
      <c r="B95">
        <v>94</v>
      </c>
    </row>
    <row r="96" spans="1:2" x14ac:dyDescent="0.3">
      <c r="A96">
        <v>106973</v>
      </c>
      <c r="B96">
        <v>95</v>
      </c>
    </row>
    <row r="97" spans="1:2" x14ac:dyDescent="0.3">
      <c r="A97">
        <v>106984</v>
      </c>
      <c r="B97">
        <v>96</v>
      </c>
    </row>
    <row r="98" spans="1:2" x14ac:dyDescent="0.3">
      <c r="A98">
        <v>107001</v>
      </c>
      <c r="B98">
        <v>97</v>
      </c>
    </row>
    <row r="99" spans="1:2" x14ac:dyDescent="0.3">
      <c r="A99">
        <v>107003</v>
      </c>
      <c r="B99">
        <v>98</v>
      </c>
    </row>
    <row r="100" spans="1:2" x14ac:dyDescent="0.3">
      <c r="A100">
        <v>107015</v>
      </c>
      <c r="B100">
        <v>99</v>
      </c>
    </row>
    <row r="101" spans="1:2" x14ac:dyDescent="0.3">
      <c r="A101">
        <v>107022</v>
      </c>
      <c r="B101">
        <v>100</v>
      </c>
    </row>
    <row r="102" spans="1:2" x14ac:dyDescent="0.3">
      <c r="A102">
        <v>107023</v>
      </c>
      <c r="B102">
        <v>101</v>
      </c>
    </row>
    <row r="103" spans="1:2" x14ac:dyDescent="0.3">
      <c r="A103">
        <v>107119</v>
      </c>
      <c r="B103">
        <v>102</v>
      </c>
    </row>
    <row r="104" spans="1:2" x14ac:dyDescent="0.3">
      <c r="A104">
        <v>107197</v>
      </c>
      <c r="B104">
        <v>103</v>
      </c>
    </row>
    <row r="105" spans="1:2" x14ac:dyDescent="0.3">
      <c r="A105">
        <v>107364</v>
      </c>
      <c r="B105">
        <v>104</v>
      </c>
    </row>
    <row r="106" spans="1:2" x14ac:dyDescent="0.3">
      <c r="A106">
        <v>107365</v>
      </c>
      <c r="B106">
        <v>105</v>
      </c>
    </row>
    <row r="107" spans="1:2" x14ac:dyDescent="0.3">
      <c r="A107">
        <v>107453</v>
      </c>
      <c r="B107">
        <v>106</v>
      </c>
    </row>
    <row r="108" spans="1:2" x14ac:dyDescent="0.3">
      <c r="A108">
        <v>107489</v>
      </c>
      <c r="B108">
        <v>107</v>
      </c>
    </row>
    <row r="109" spans="1:2" x14ac:dyDescent="0.3">
      <c r="A109">
        <v>107543</v>
      </c>
      <c r="B109">
        <v>108</v>
      </c>
    </row>
    <row r="110" spans="1:2" x14ac:dyDescent="0.3">
      <c r="A110">
        <v>107544</v>
      </c>
      <c r="B110">
        <v>109</v>
      </c>
    </row>
    <row r="111" spans="1:2" x14ac:dyDescent="0.3">
      <c r="A111">
        <v>107552</v>
      </c>
      <c r="B111">
        <v>110</v>
      </c>
    </row>
    <row r="112" spans="1:2" x14ac:dyDescent="0.3">
      <c r="A112">
        <v>107560</v>
      </c>
      <c r="B112">
        <v>111</v>
      </c>
    </row>
    <row r="113" spans="1:2" x14ac:dyDescent="0.3">
      <c r="A113">
        <v>107572</v>
      </c>
      <c r="B113">
        <v>112</v>
      </c>
    </row>
    <row r="114" spans="1:2" x14ac:dyDescent="0.3">
      <c r="A114">
        <v>107583</v>
      </c>
      <c r="B114">
        <v>113</v>
      </c>
    </row>
    <row r="115" spans="1:2" x14ac:dyDescent="0.3">
      <c r="A115">
        <v>107630</v>
      </c>
      <c r="B115">
        <v>114</v>
      </c>
    </row>
    <row r="116" spans="1:2" x14ac:dyDescent="0.3">
      <c r="A116">
        <v>107631</v>
      </c>
      <c r="B116">
        <v>115</v>
      </c>
    </row>
    <row r="117" spans="1:2" x14ac:dyDescent="0.3">
      <c r="A117">
        <v>107800</v>
      </c>
      <c r="B117">
        <v>116</v>
      </c>
    </row>
    <row r="118" spans="1:2" x14ac:dyDescent="0.3">
      <c r="A118">
        <v>107815</v>
      </c>
      <c r="B118">
        <v>117</v>
      </c>
    </row>
    <row r="119" spans="1:2" x14ac:dyDescent="0.3">
      <c r="A119">
        <v>107847</v>
      </c>
      <c r="B119">
        <v>118</v>
      </c>
    </row>
    <row r="120" spans="1:2" x14ac:dyDescent="0.3">
      <c r="A120">
        <v>107876</v>
      </c>
      <c r="B120">
        <v>119</v>
      </c>
    </row>
    <row r="121" spans="1:2" x14ac:dyDescent="0.3">
      <c r="A121">
        <v>107880</v>
      </c>
      <c r="B121">
        <v>120</v>
      </c>
    </row>
    <row r="122" spans="1:2" x14ac:dyDescent="0.3">
      <c r="A122">
        <v>107881</v>
      </c>
      <c r="B122">
        <v>121</v>
      </c>
    </row>
    <row r="123" spans="1:2" x14ac:dyDescent="0.3">
      <c r="A123">
        <v>107971</v>
      </c>
      <c r="B123">
        <v>122</v>
      </c>
    </row>
    <row r="124" spans="1:2" x14ac:dyDescent="0.3">
      <c r="A124">
        <v>107990</v>
      </c>
      <c r="B124">
        <v>123</v>
      </c>
    </row>
    <row r="125" spans="1:2" x14ac:dyDescent="0.3">
      <c r="A125">
        <v>108042</v>
      </c>
      <c r="B125">
        <v>124</v>
      </c>
    </row>
    <row r="126" spans="1:2" x14ac:dyDescent="0.3">
      <c r="A126">
        <v>108050</v>
      </c>
      <c r="B126">
        <v>125</v>
      </c>
    </row>
    <row r="127" spans="1:2" x14ac:dyDescent="0.3">
      <c r="A127">
        <v>108121</v>
      </c>
      <c r="B127">
        <v>126</v>
      </c>
    </row>
    <row r="128" spans="1:2" x14ac:dyDescent="0.3">
      <c r="A128">
        <v>108156</v>
      </c>
      <c r="B128">
        <v>127</v>
      </c>
    </row>
    <row r="129" spans="1:2" x14ac:dyDescent="0.3">
      <c r="A129">
        <v>108167</v>
      </c>
      <c r="B129">
        <v>128</v>
      </c>
    </row>
    <row r="130" spans="1:2" x14ac:dyDescent="0.3">
      <c r="A130">
        <v>108171</v>
      </c>
      <c r="B130">
        <v>129</v>
      </c>
    </row>
    <row r="131" spans="1:2" x14ac:dyDescent="0.3">
      <c r="A131">
        <v>108191</v>
      </c>
      <c r="B131">
        <v>130</v>
      </c>
    </row>
    <row r="132" spans="1:2" x14ac:dyDescent="0.3">
      <c r="A132">
        <v>108193</v>
      </c>
      <c r="B132">
        <v>131</v>
      </c>
    </row>
    <row r="133" spans="1:2" x14ac:dyDescent="0.3">
      <c r="A133">
        <v>108218</v>
      </c>
      <c r="B133">
        <v>132</v>
      </c>
    </row>
    <row r="134" spans="1:2" x14ac:dyDescent="0.3">
      <c r="A134">
        <v>108221</v>
      </c>
      <c r="B134">
        <v>133</v>
      </c>
    </row>
    <row r="135" spans="1:2" x14ac:dyDescent="0.3">
      <c r="A135">
        <v>108226</v>
      </c>
      <c r="B135">
        <v>134</v>
      </c>
    </row>
    <row r="136" spans="1:2" x14ac:dyDescent="0.3">
      <c r="A136">
        <v>108228</v>
      </c>
      <c r="B136">
        <v>135</v>
      </c>
    </row>
    <row r="137" spans="1:2" x14ac:dyDescent="0.3">
      <c r="A137">
        <v>108319</v>
      </c>
      <c r="B137">
        <v>136</v>
      </c>
    </row>
    <row r="138" spans="1:2" x14ac:dyDescent="0.3">
      <c r="A138">
        <v>108359</v>
      </c>
      <c r="B138">
        <v>137</v>
      </c>
    </row>
    <row r="139" spans="1:2" x14ac:dyDescent="0.3">
      <c r="A139">
        <v>108385</v>
      </c>
      <c r="B139">
        <v>138</v>
      </c>
    </row>
    <row r="140" spans="1:2" x14ac:dyDescent="0.3">
      <c r="A140">
        <v>108387</v>
      </c>
      <c r="B140">
        <v>139</v>
      </c>
    </row>
    <row r="141" spans="1:2" x14ac:dyDescent="0.3">
      <c r="A141">
        <v>108390</v>
      </c>
      <c r="B141">
        <v>140</v>
      </c>
    </row>
    <row r="142" spans="1:2" x14ac:dyDescent="0.3">
      <c r="A142">
        <v>108456</v>
      </c>
      <c r="B142">
        <v>141</v>
      </c>
    </row>
    <row r="143" spans="1:2" x14ac:dyDescent="0.3">
      <c r="A143">
        <v>108499</v>
      </c>
      <c r="B143">
        <v>142</v>
      </c>
    </row>
    <row r="144" spans="1:2" x14ac:dyDescent="0.3">
      <c r="A144">
        <v>108505</v>
      </c>
      <c r="B144">
        <v>143</v>
      </c>
    </row>
    <row r="145" spans="1:2" x14ac:dyDescent="0.3">
      <c r="A145">
        <v>108521</v>
      </c>
      <c r="B145">
        <v>144</v>
      </c>
    </row>
    <row r="146" spans="1:2" x14ac:dyDescent="0.3">
      <c r="A146">
        <v>108527</v>
      </c>
      <c r="B146">
        <v>145</v>
      </c>
    </row>
    <row r="147" spans="1:2" x14ac:dyDescent="0.3">
      <c r="A147">
        <v>108534</v>
      </c>
      <c r="B147">
        <v>146</v>
      </c>
    </row>
    <row r="148" spans="1:2" x14ac:dyDescent="0.3">
      <c r="A148">
        <v>108538</v>
      </c>
      <c r="B148">
        <v>147</v>
      </c>
    </row>
    <row r="149" spans="1:2" x14ac:dyDescent="0.3">
      <c r="A149">
        <v>108555</v>
      </c>
      <c r="B149">
        <v>148</v>
      </c>
    </row>
    <row r="150" spans="1:2" x14ac:dyDescent="0.3">
      <c r="A150">
        <v>108577</v>
      </c>
      <c r="B150">
        <v>149</v>
      </c>
    </row>
    <row r="151" spans="1:2" x14ac:dyDescent="0.3">
      <c r="A151">
        <v>108609</v>
      </c>
      <c r="B151">
        <v>150</v>
      </c>
    </row>
    <row r="152" spans="1:2" x14ac:dyDescent="0.3">
      <c r="A152">
        <v>108610</v>
      </c>
      <c r="B152">
        <v>151</v>
      </c>
    </row>
    <row r="153" spans="1:2" x14ac:dyDescent="0.3">
      <c r="A153">
        <v>108635</v>
      </c>
      <c r="B153">
        <v>152</v>
      </c>
    </row>
    <row r="154" spans="1:2" x14ac:dyDescent="0.3">
      <c r="A154">
        <v>108636</v>
      </c>
      <c r="B154">
        <v>153</v>
      </c>
    </row>
    <row r="155" spans="1:2" x14ac:dyDescent="0.3">
      <c r="A155">
        <v>108639</v>
      </c>
      <c r="B155">
        <v>154</v>
      </c>
    </row>
    <row r="156" spans="1:2" x14ac:dyDescent="0.3">
      <c r="A156">
        <v>108687</v>
      </c>
      <c r="B156">
        <v>155</v>
      </c>
    </row>
    <row r="157" spans="1:2" x14ac:dyDescent="0.3">
      <c r="A157">
        <v>108693</v>
      </c>
      <c r="B157">
        <v>156</v>
      </c>
    </row>
    <row r="158" spans="1:2" x14ac:dyDescent="0.3">
      <c r="A158">
        <v>108725</v>
      </c>
      <c r="B158">
        <v>157</v>
      </c>
    </row>
    <row r="159" spans="1:2" x14ac:dyDescent="0.3">
      <c r="A159">
        <v>108768</v>
      </c>
      <c r="B159">
        <v>158</v>
      </c>
    </row>
    <row r="160" spans="1:2" x14ac:dyDescent="0.3">
      <c r="A160">
        <v>108769</v>
      </c>
      <c r="B160">
        <v>159</v>
      </c>
    </row>
    <row r="161" spans="1:2" x14ac:dyDescent="0.3">
      <c r="A161">
        <v>108781</v>
      </c>
      <c r="B161">
        <v>160</v>
      </c>
    </row>
    <row r="162" spans="1:2" x14ac:dyDescent="0.3">
      <c r="A162">
        <v>108782</v>
      </c>
      <c r="B162">
        <v>161</v>
      </c>
    </row>
    <row r="163" spans="1:2" x14ac:dyDescent="0.3">
      <c r="A163">
        <v>108823</v>
      </c>
      <c r="B163">
        <v>162</v>
      </c>
    </row>
    <row r="164" spans="1:2" x14ac:dyDescent="0.3">
      <c r="A164">
        <v>108825</v>
      </c>
      <c r="B164">
        <v>163</v>
      </c>
    </row>
    <row r="165" spans="1:2" x14ac:dyDescent="0.3">
      <c r="A165">
        <v>108826</v>
      </c>
      <c r="B165">
        <v>164</v>
      </c>
    </row>
    <row r="166" spans="1:2" x14ac:dyDescent="0.3">
      <c r="A166">
        <v>108842</v>
      </c>
      <c r="B166">
        <v>165</v>
      </c>
    </row>
    <row r="167" spans="1:2" x14ac:dyDescent="0.3">
      <c r="A167">
        <v>108920</v>
      </c>
      <c r="B167">
        <v>166</v>
      </c>
    </row>
    <row r="168" spans="1:2" x14ac:dyDescent="0.3">
      <c r="A168">
        <v>108921</v>
      </c>
      <c r="B168">
        <v>167</v>
      </c>
    </row>
    <row r="169" spans="1:2" x14ac:dyDescent="0.3">
      <c r="A169">
        <v>108922</v>
      </c>
      <c r="B169">
        <v>168</v>
      </c>
    </row>
    <row r="170" spans="1:2" x14ac:dyDescent="0.3">
      <c r="A170">
        <v>108927</v>
      </c>
      <c r="B170">
        <v>169</v>
      </c>
    </row>
    <row r="171" spans="1:2" x14ac:dyDescent="0.3">
      <c r="A171">
        <v>108929</v>
      </c>
      <c r="B171">
        <v>170</v>
      </c>
    </row>
    <row r="172" spans="1:2" x14ac:dyDescent="0.3">
      <c r="A172">
        <v>109022</v>
      </c>
      <c r="B172">
        <v>171</v>
      </c>
    </row>
    <row r="173" spans="1:2" x14ac:dyDescent="0.3">
      <c r="A173">
        <v>109023</v>
      </c>
      <c r="B173">
        <v>172</v>
      </c>
    </row>
    <row r="174" spans="1:2" x14ac:dyDescent="0.3">
      <c r="A174">
        <v>109062</v>
      </c>
      <c r="B174">
        <v>173</v>
      </c>
    </row>
    <row r="175" spans="1:2" x14ac:dyDescent="0.3">
      <c r="A175">
        <v>109064</v>
      </c>
      <c r="B175">
        <v>174</v>
      </c>
    </row>
    <row r="176" spans="1:2" x14ac:dyDescent="0.3">
      <c r="A176">
        <v>109065</v>
      </c>
      <c r="B176">
        <v>175</v>
      </c>
    </row>
    <row r="177" spans="1:2" x14ac:dyDescent="0.3">
      <c r="A177">
        <v>109069</v>
      </c>
      <c r="B177">
        <v>176</v>
      </c>
    </row>
    <row r="178" spans="1:2" x14ac:dyDescent="0.3">
      <c r="A178">
        <v>109070</v>
      </c>
      <c r="B178">
        <v>177</v>
      </c>
    </row>
    <row r="179" spans="1:2" x14ac:dyDescent="0.3">
      <c r="A179">
        <v>109071</v>
      </c>
      <c r="B179">
        <v>178</v>
      </c>
    </row>
    <row r="180" spans="1:2" x14ac:dyDescent="0.3">
      <c r="A180">
        <v>109072</v>
      </c>
      <c r="B180">
        <v>179</v>
      </c>
    </row>
    <row r="181" spans="1:2" x14ac:dyDescent="0.3">
      <c r="A181">
        <v>109173</v>
      </c>
      <c r="B181">
        <v>180</v>
      </c>
    </row>
    <row r="182" spans="1:2" x14ac:dyDescent="0.3">
      <c r="A182">
        <v>109233</v>
      </c>
      <c r="B182">
        <v>181</v>
      </c>
    </row>
    <row r="183" spans="1:2" x14ac:dyDescent="0.3">
      <c r="A183">
        <v>109311</v>
      </c>
      <c r="B183">
        <v>182</v>
      </c>
    </row>
    <row r="184" spans="1:2" x14ac:dyDescent="0.3">
      <c r="A184">
        <v>109367</v>
      </c>
      <c r="B184">
        <v>183</v>
      </c>
    </row>
    <row r="185" spans="1:2" x14ac:dyDescent="0.3">
      <c r="A185">
        <v>109375</v>
      </c>
      <c r="B185">
        <v>184</v>
      </c>
    </row>
    <row r="186" spans="1:2" x14ac:dyDescent="0.3">
      <c r="A186">
        <v>109406</v>
      </c>
      <c r="B186">
        <v>185</v>
      </c>
    </row>
    <row r="187" spans="1:2" x14ac:dyDescent="0.3">
      <c r="A187">
        <v>109501</v>
      </c>
      <c r="B187">
        <v>186</v>
      </c>
    </row>
    <row r="188" spans="1:2" x14ac:dyDescent="0.3">
      <c r="A188">
        <v>109505</v>
      </c>
      <c r="B188">
        <v>187</v>
      </c>
    </row>
    <row r="189" spans="1:2" x14ac:dyDescent="0.3">
      <c r="A189">
        <v>109561</v>
      </c>
      <c r="B189">
        <v>188</v>
      </c>
    </row>
    <row r="190" spans="1:2" x14ac:dyDescent="0.3">
      <c r="A190">
        <v>109585</v>
      </c>
      <c r="B190">
        <v>189</v>
      </c>
    </row>
    <row r="191" spans="1:2" x14ac:dyDescent="0.3">
      <c r="A191">
        <v>109586</v>
      </c>
      <c r="B191">
        <v>190</v>
      </c>
    </row>
    <row r="192" spans="1:2" x14ac:dyDescent="0.3">
      <c r="A192">
        <v>109603</v>
      </c>
      <c r="B192">
        <v>191</v>
      </c>
    </row>
    <row r="193" spans="1:2" x14ac:dyDescent="0.3">
      <c r="A193">
        <v>109639</v>
      </c>
      <c r="B193">
        <v>192</v>
      </c>
    </row>
    <row r="194" spans="1:2" x14ac:dyDescent="0.3">
      <c r="A194">
        <v>109731</v>
      </c>
      <c r="B194">
        <v>193</v>
      </c>
    </row>
    <row r="195" spans="1:2" x14ac:dyDescent="0.3">
      <c r="A195">
        <v>109746</v>
      </c>
      <c r="B195">
        <v>194</v>
      </c>
    </row>
    <row r="196" spans="1:2" x14ac:dyDescent="0.3">
      <c r="A196">
        <v>109747</v>
      </c>
      <c r="B196">
        <v>195</v>
      </c>
    </row>
    <row r="197" spans="1:2" x14ac:dyDescent="0.3">
      <c r="A197">
        <v>109755</v>
      </c>
      <c r="B197">
        <v>196</v>
      </c>
    </row>
    <row r="198" spans="1:2" x14ac:dyDescent="0.3">
      <c r="A198">
        <v>109765</v>
      </c>
      <c r="B198">
        <v>197</v>
      </c>
    </row>
    <row r="199" spans="1:2" x14ac:dyDescent="0.3">
      <c r="A199">
        <v>109850</v>
      </c>
      <c r="B199">
        <v>198</v>
      </c>
    </row>
    <row r="200" spans="1:2" x14ac:dyDescent="0.3">
      <c r="A200">
        <v>109871</v>
      </c>
      <c r="B200">
        <v>199</v>
      </c>
    </row>
    <row r="201" spans="1:2" x14ac:dyDescent="0.3">
      <c r="A201">
        <v>109944</v>
      </c>
      <c r="B201">
        <v>200</v>
      </c>
    </row>
    <row r="202" spans="1:2" x14ac:dyDescent="0.3">
      <c r="A202">
        <v>110143</v>
      </c>
      <c r="B202">
        <v>201</v>
      </c>
    </row>
    <row r="203" spans="1:2" x14ac:dyDescent="0.3">
      <c r="A203">
        <v>110147</v>
      </c>
      <c r="B203">
        <v>202</v>
      </c>
    </row>
    <row r="204" spans="1:2" x14ac:dyDescent="0.3">
      <c r="A204">
        <v>110178</v>
      </c>
      <c r="B204">
        <v>203</v>
      </c>
    </row>
    <row r="205" spans="1:2" x14ac:dyDescent="0.3">
      <c r="A205">
        <v>110217</v>
      </c>
      <c r="B205">
        <v>204</v>
      </c>
    </row>
    <row r="206" spans="1:2" x14ac:dyDescent="0.3">
      <c r="A206">
        <v>110220</v>
      </c>
      <c r="B206">
        <v>205</v>
      </c>
    </row>
    <row r="207" spans="1:2" x14ac:dyDescent="0.3">
      <c r="A207">
        <v>110232</v>
      </c>
      <c r="B207">
        <v>206</v>
      </c>
    </row>
    <row r="208" spans="1:2" x14ac:dyDescent="0.3">
      <c r="A208">
        <v>110239</v>
      </c>
      <c r="B208">
        <v>207</v>
      </c>
    </row>
    <row r="209" spans="1:2" x14ac:dyDescent="0.3">
      <c r="A209">
        <v>110273</v>
      </c>
      <c r="B209">
        <v>208</v>
      </c>
    </row>
    <row r="210" spans="1:2" x14ac:dyDescent="0.3">
      <c r="A210">
        <v>110274</v>
      </c>
      <c r="B210">
        <v>209</v>
      </c>
    </row>
    <row r="211" spans="1:2" x14ac:dyDescent="0.3">
      <c r="A211">
        <v>110303</v>
      </c>
      <c r="B211">
        <v>210</v>
      </c>
    </row>
    <row r="212" spans="1:2" x14ac:dyDescent="0.3">
      <c r="A212">
        <v>110305</v>
      </c>
      <c r="B212">
        <v>211</v>
      </c>
    </row>
    <row r="213" spans="1:2" x14ac:dyDescent="0.3">
      <c r="A213">
        <v>110374</v>
      </c>
      <c r="B213">
        <v>212</v>
      </c>
    </row>
    <row r="214" spans="1:2" x14ac:dyDescent="0.3">
      <c r="A214">
        <v>110448</v>
      </c>
      <c r="B214">
        <v>213</v>
      </c>
    </row>
    <row r="215" spans="1:2" x14ac:dyDescent="0.3">
      <c r="A215">
        <v>110454</v>
      </c>
      <c r="B215">
        <v>214</v>
      </c>
    </row>
    <row r="216" spans="1:2" x14ac:dyDescent="0.3">
      <c r="A216">
        <v>110456</v>
      </c>
      <c r="B216">
        <v>215</v>
      </c>
    </row>
    <row r="217" spans="1:2" x14ac:dyDescent="0.3">
      <c r="A217">
        <v>110580</v>
      </c>
      <c r="B217">
        <v>216</v>
      </c>
    </row>
    <row r="218" spans="1:2" x14ac:dyDescent="0.3">
      <c r="A218">
        <v>110619</v>
      </c>
      <c r="B218">
        <v>217</v>
      </c>
    </row>
    <row r="219" spans="1:2" x14ac:dyDescent="0.3">
      <c r="A219">
        <v>110648</v>
      </c>
      <c r="B219">
        <v>218</v>
      </c>
    </row>
    <row r="220" spans="1:2" x14ac:dyDescent="0.3">
      <c r="A220">
        <v>110658</v>
      </c>
      <c r="B220">
        <v>219</v>
      </c>
    </row>
    <row r="221" spans="1:2" x14ac:dyDescent="0.3">
      <c r="A221">
        <v>110759</v>
      </c>
      <c r="B221">
        <v>220</v>
      </c>
    </row>
    <row r="222" spans="1:2" x14ac:dyDescent="0.3">
      <c r="A222">
        <v>110760</v>
      </c>
      <c r="B222">
        <v>221</v>
      </c>
    </row>
    <row r="223" spans="1:2" x14ac:dyDescent="0.3">
      <c r="A223">
        <v>110821</v>
      </c>
      <c r="B223">
        <v>222</v>
      </c>
    </row>
    <row r="224" spans="1:2" x14ac:dyDescent="0.3">
      <c r="A224">
        <v>111125</v>
      </c>
      <c r="B224">
        <v>223</v>
      </c>
    </row>
    <row r="225" spans="1:2" x14ac:dyDescent="0.3">
      <c r="A225">
        <v>111139</v>
      </c>
      <c r="B225">
        <v>224</v>
      </c>
    </row>
    <row r="226" spans="1:2" x14ac:dyDescent="0.3">
      <c r="A226">
        <v>111183</v>
      </c>
      <c r="B226">
        <v>225</v>
      </c>
    </row>
    <row r="227" spans="1:2" x14ac:dyDescent="0.3">
      <c r="A227">
        <v>111189</v>
      </c>
      <c r="B227">
        <v>226</v>
      </c>
    </row>
    <row r="228" spans="1:2" x14ac:dyDescent="0.3">
      <c r="A228">
        <v>111223</v>
      </c>
      <c r="B228">
        <v>227</v>
      </c>
    </row>
    <row r="229" spans="1:2" x14ac:dyDescent="0.3">
      <c r="A229">
        <v>111250</v>
      </c>
      <c r="B229">
        <v>228</v>
      </c>
    </row>
    <row r="230" spans="1:2" x14ac:dyDescent="0.3">
      <c r="A230">
        <v>111251</v>
      </c>
      <c r="B230">
        <v>229</v>
      </c>
    </row>
    <row r="231" spans="1:2" x14ac:dyDescent="0.3">
      <c r="A231">
        <v>111296</v>
      </c>
      <c r="B231">
        <v>230</v>
      </c>
    </row>
    <row r="232" spans="1:2" x14ac:dyDescent="0.3">
      <c r="A232">
        <v>111304</v>
      </c>
      <c r="B232">
        <v>231</v>
      </c>
    </row>
    <row r="233" spans="1:2" x14ac:dyDescent="0.3">
      <c r="A233">
        <v>111325</v>
      </c>
      <c r="B233">
        <v>232</v>
      </c>
    </row>
    <row r="234" spans="1:2" x14ac:dyDescent="0.3">
      <c r="A234">
        <v>111337</v>
      </c>
      <c r="B234">
        <v>233</v>
      </c>
    </row>
    <row r="235" spans="1:2" x14ac:dyDescent="0.3">
      <c r="A235">
        <v>111338</v>
      </c>
      <c r="B235">
        <v>234</v>
      </c>
    </row>
    <row r="236" spans="1:2" x14ac:dyDescent="0.3">
      <c r="A236">
        <v>111343</v>
      </c>
      <c r="B236">
        <v>235</v>
      </c>
    </row>
    <row r="237" spans="1:2" x14ac:dyDescent="0.3">
      <c r="A237">
        <v>111440</v>
      </c>
      <c r="B237">
        <v>236</v>
      </c>
    </row>
    <row r="238" spans="1:2" x14ac:dyDescent="0.3">
      <c r="A238">
        <v>111441</v>
      </c>
      <c r="B238">
        <v>237</v>
      </c>
    </row>
    <row r="239" spans="1:2" x14ac:dyDescent="0.3">
      <c r="A239">
        <v>111445</v>
      </c>
      <c r="B239">
        <v>238</v>
      </c>
    </row>
    <row r="240" spans="1:2" x14ac:dyDescent="0.3">
      <c r="A240">
        <v>111609</v>
      </c>
      <c r="B240">
        <v>239</v>
      </c>
    </row>
    <row r="241" spans="1:2" x14ac:dyDescent="0.3">
      <c r="A241">
        <v>111625</v>
      </c>
      <c r="B241">
        <v>240</v>
      </c>
    </row>
    <row r="242" spans="1:2" x14ac:dyDescent="0.3">
      <c r="A242">
        <v>111657</v>
      </c>
      <c r="B242">
        <v>241</v>
      </c>
    </row>
    <row r="243" spans="1:2" x14ac:dyDescent="0.3">
      <c r="A243">
        <v>111727</v>
      </c>
      <c r="B243">
        <v>242</v>
      </c>
    </row>
    <row r="244" spans="1:2" x14ac:dyDescent="0.3">
      <c r="A244">
        <v>111824</v>
      </c>
      <c r="B244">
        <v>243</v>
      </c>
    </row>
    <row r="245" spans="1:2" x14ac:dyDescent="0.3">
      <c r="A245">
        <v>111826</v>
      </c>
      <c r="B245">
        <v>244</v>
      </c>
    </row>
    <row r="246" spans="1:2" x14ac:dyDescent="0.3">
      <c r="A246">
        <v>111841</v>
      </c>
      <c r="B246">
        <v>245</v>
      </c>
    </row>
    <row r="247" spans="1:2" x14ac:dyDescent="0.3">
      <c r="A247">
        <v>111849</v>
      </c>
      <c r="B247">
        <v>246</v>
      </c>
    </row>
    <row r="248" spans="1:2" x14ac:dyDescent="0.3">
      <c r="A248">
        <v>111865</v>
      </c>
      <c r="B248">
        <v>247</v>
      </c>
    </row>
    <row r="249" spans="1:2" x14ac:dyDescent="0.3">
      <c r="A249">
        <v>111915</v>
      </c>
      <c r="B249">
        <v>248</v>
      </c>
    </row>
    <row r="250" spans="1:2" x14ac:dyDescent="0.3">
      <c r="A250">
        <v>111926</v>
      </c>
      <c r="B250">
        <v>249</v>
      </c>
    </row>
    <row r="251" spans="1:2" x14ac:dyDescent="0.3">
      <c r="A251">
        <v>111930</v>
      </c>
      <c r="B251">
        <v>250</v>
      </c>
    </row>
    <row r="252" spans="1:2" x14ac:dyDescent="0.3">
      <c r="A252">
        <v>111940</v>
      </c>
      <c r="B252">
        <v>251</v>
      </c>
    </row>
    <row r="253" spans="1:2" x14ac:dyDescent="0.3">
      <c r="A253">
        <v>111942</v>
      </c>
      <c r="B253">
        <v>252</v>
      </c>
    </row>
    <row r="254" spans="1:2" x14ac:dyDescent="0.3">
      <c r="A254">
        <v>111965</v>
      </c>
      <c r="B254">
        <v>253</v>
      </c>
    </row>
    <row r="255" spans="1:2" x14ac:dyDescent="0.3">
      <c r="A255">
        <v>111969</v>
      </c>
      <c r="B255">
        <v>254</v>
      </c>
    </row>
    <row r="256" spans="1:2" x14ac:dyDescent="0.3">
      <c r="A256">
        <v>111970</v>
      </c>
      <c r="B256">
        <v>255</v>
      </c>
    </row>
    <row r="257" spans="1:2" x14ac:dyDescent="0.3">
      <c r="A257">
        <v>111985</v>
      </c>
      <c r="B257">
        <v>256</v>
      </c>
    </row>
    <row r="258" spans="1:2" x14ac:dyDescent="0.3">
      <c r="A258">
        <v>112017</v>
      </c>
      <c r="B258">
        <v>257</v>
      </c>
    </row>
    <row r="259" spans="1:2" x14ac:dyDescent="0.3">
      <c r="A259">
        <v>112020</v>
      </c>
      <c r="B259">
        <v>258</v>
      </c>
    </row>
    <row r="260" spans="1:2" x14ac:dyDescent="0.3">
      <c r="A260">
        <v>112086</v>
      </c>
      <c r="B260">
        <v>259</v>
      </c>
    </row>
    <row r="261" spans="1:2" x14ac:dyDescent="0.3">
      <c r="A261">
        <v>112129</v>
      </c>
      <c r="B261">
        <v>260</v>
      </c>
    </row>
    <row r="262" spans="1:2" x14ac:dyDescent="0.3">
      <c r="A262">
        <v>112153</v>
      </c>
      <c r="B262">
        <v>261</v>
      </c>
    </row>
    <row r="263" spans="1:2" x14ac:dyDescent="0.3">
      <c r="A263">
        <v>112190</v>
      </c>
      <c r="B263">
        <v>262</v>
      </c>
    </row>
    <row r="264" spans="1:2" x14ac:dyDescent="0.3">
      <c r="A264">
        <v>112210</v>
      </c>
      <c r="B264">
        <v>263</v>
      </c>
    </row>
    <row r="265" spans="1:2" x14ac:dyDescent="0.3">
      <c r="A265">
        <v>112214</v>
      </c>
      <c r="B265">
        <v>264</v>
      </c>
    </row>
    <row r="266" spans="1:2" x14ac:dyDescent="0.3">
      <c r="A266">
        <v>112222</v>
      </c>
      <c r="B266">
        <v>265</v>
      </c>
    </row>
    <row r="267" spans="1:2" x14ac:dyDescent="0.3">
      <c r="A267">
        <v>112227</v>
      </c>
      <c r="B267">
        <v>266</v>
      </c>
    </row>
    <row r="268" spans="1:2" x14ac:dyDescent="0.3">
      <c r="A268">
        <v>112297</v>
      </c>
      <c r="B268">
        <v>267</v>
      </c>
    </row>
    <row r="269" spans="1:2" x14ac:dyDescent="0.3">
      <c r="A269">
        <v>112300</v>
      </c>
      <c r="B269">
        <v>268</v>
      </c>
    </row>
    <row r="270" spans="1:2" x14ac:dyDescent="0.3">
      <c r="A270">
        <v>112302</v>
      </c>
      <c r="B270">
        <v>269</v>
      </c>
    </row>
    <row r="271" spans="1:2" x14ac:dyDescent="0.3">
      <c r="A271">
        <v>112305</v>
      </c>
      <c r="B271">
        <v>270</v>
      </c>
    </row>
    <row r="272" spans="1:2" x14ac:dyDescent="0.3">
      <c r="A272">
        <v>112318</v>
      </c>
      <c r="B272">
        <v>271</v>
      </c>
    </row>
    <row r="273" spans="1:2" x14ac:dyDescent="0.3">
      <c r="A273">
        <v>112350</v>
      </c>
      <c r="B273">
        <v>272</v>
      </c>
    </row>
    <row r="274" spans="1:2" x14ac:dyDescent="0.3">
      <c r="A274">
        <v>112372</v>
      </c>
      <c r="B274">
        <v>273</v>
      </c>
    </row>
    <row r="275" spans="1:2" x14ac:dyDescent="0.3">
      <c r="A275">
        <v>112414</v>
      </c>
      <c r="B275">
        <v>274</v>
      </c>
    </row>
    <row r="276" spans="1:2" x14ac:dyDescent="0.3">
      <c r="A276">
        <v>112432</v>
      </c>
      <c r="B276">
        <v>275</v>
      </c>
    </row>
    <row r="277" spans="1:2" x14ac:dyDescent="0.3">
      <c r="A277">
        <v>112443</v>
      </c>
      <c r="B277">
        <v>276</v>
      </c>
    </row>
    <row r="278" spans="1:2" x14ac:dyDescent="0.3">
      <c r="A278">
        <v>112463</v>
      </c>
      <c r="B278">
        <v>277</v>
      </c>
    </row>
    <row r="279" spans="1:2" x14ac:dyDescent="0.3">
      <c r="A279">
        <v>112464</v>
      </c>
      <c r="B279">
        <v>278</v>
      </c>
    </row>
    <row r="280" spans="1:2" x14ac:dyDescent="0.3">
      <c r="A280">
        <v>112468</v>
      </c>
      <c r="B280">
        <v>279</v>
      </c>
    </row>
    <row r="281" spans="1:2" x14ac:dyDescent="0.3">
      <c r="A281">
        <v>112512</v>
      </c>
      <c r="B281">
        <v>280</v>
      </c>
    </row>
    <row r="282" spans="1:2" x14ac:dyDescent="0.3">
      <c r="A282">
        <v>112518</v>
      </c>
      <c r="B282">
        <v>281</v>
      </c>
    </row>
    <row r="283" spans="1:2" x14ac:dyDescent="0.3">
      <c r="A283">
        <v>112576</v>
      </c>
      <c r="B283">
        <v>282</v>
      </c>
    </row>
    <row r="284" spans="1:2" x14ac:dyDescent="0.3">
      <c r="A284">
        <v>112605</v>
      </c>
      <c r="B284">
        <v>283</v>
      </c>
    </row>
    <row r="285" spans="1:2" x14ac:dyDescent="0.3">
      <c r="A285">
        <v>112612</v>
      </c>
      <c r="B285">
        <v>284</v>
      </c>
    </row>
    <row r="286" spans="1:2" x14ac:dyDescent="0.3">
      <c r="A286">
        <v>112657</v>
      </c>
      <c r="B286">
        <v>285</v>
      </c>
    </row>
    <row r="287" spans="1:2" x14ac:dyDescent="0.3">
      <c r="A287">
        <v>112671</v>
      </c>
      <c r="B287">
        <v>286</v>
      </c>
    </row>
    <row r="288" spans="1:2" x14ac:dyDescent="0.3">
      <c r="A288">
        <v>112675</v>
      </c>
      <c r="B288">
        <v>287</v>
      </c>
    </row>
    <row r="289" spans="1:2" x14ac:dyDescent="0.3">
      <c r="A289">
        <v>112696</v>
      </c>
      <c r="B289">
        <v>288</v>
      </c>
    </row>
    <row r="290" spans="1:2" x14ac:dyDescent="0.3">
      <c r="A290">
        <v>112700</v>
      </c>
      <c r="B290">
        <v>289</v>
      </c>
    </row>
    <row r="291" spans="1:2" x14ac:dyDescent="0.3">
      <c r="A291">
        <v>112701</v>
      </c>
      <c r="B291">
        <v>290</v>
      </c>
    </row>
    <row r="292" spans="1:2" x14ac:dyDescent="0.3">
      <c r="A292">
        <v>112702</v>
      </c>
      <c r="B292">
        <v>291</v>
      </c>
    </row>
    <row r="293" spans="1:2" x14ac:dyDescent="0.3">
      <c r="A293">
        <v>112708</v>
      </c>
      <c r="B293">
        <v>292</v>
      </c>
    </row>
    <row r="294" spans="1:2" x14ac:dyDescent="0.3">
      <c r="A294">
        <v>112759</v>
      </c>
      <c r="B294">
        <v>293</v>
      </c>
    </row>
    <row r="295" spans="1:2" x14ac:dyDescent="0.3">
      <c r="A295">
        <v>112848</v>
      </c>
      <c r="B295">
        <v>294</v>
      </c>
    </row>
    <row r="296" spans="1:2" x14ac:dyDescent="0.3">
      <c r="A296">
        <v>112937</v>
      </c>
      <c r="B296">
        <v>295</v>
      </c>
    </row>
    <row r="297" spans="1:2" x14ac:dyDescent="0.3">
      <c r="A297">
        <v>112945</v>
      </c>
      <c r="B297">
        <v>296</v>
      </c>
    </row>
    <row r="298" spans="1:2" x14ac:dyDescent="0.3">
      <c r="A298">
        <v>112993</v>
      </c>
      <c r="B298">
        <v>297</v>
      </c>
    </row>
    <row r="299" spans="1:2" x14ac:dyDescent="0.3">
      <c r="A299">
        <v>113019</v>
      </c>
      <c r="B299">
        <v>298</v>
      </c>
    </row>
    <row r="300" spans="1:2" x14ac:dyDescent="0.3">
      <c r="A300">
        <v>113047</v>
      </c>
      <c r="B300">
        <v>299</v>
      </c>
    </row>
    <row r="301" spans="1:2" x14ac:dyDescent="0.3">
      <c r="A301">
        <v>113056</v>
      </c>
      <c r="B301">
        <v>300</v>
      </c>
    </row>
    <row r="302" spans="1:2" x14ac:dyDescent="0.3">
      <c r="A302">
        <v>113076</v>
      </c>
      <c r="B302">
        <v>301</v>
      </c>
    </row>
    <row r="303" spans="1:2" x14ac:dyDescent="0.3">
      <c r="A303">
        <v>113147</v>
      </c>
      <c r="B303">
        <v>302</v>
      </c>
    </row>
    <row r="304" spans="1:2" x14ac:dyDescent="0.3">
      <c r="A304">
        <v>113155</v>
      </c>
      <c r="B304">
        <v>303</v>
      </c>
    </row>
    <row r="305" spans="1:2" x14ac:dyDescent="0.3">
      <c r="A305">
        <v>113179</v>
      </c>
      <c r="B305">
        <v>304</v>
      </c>
    </row>
    <row r="306" spans="1:2" x14ac:dyDescent="0.3">
      <c r="A306">
        <v>113181</v>
      </c>
      <c r="B306">
        <v>305</v>
      </c>
    </row>
    <row r="307" spans="1:2" x14ac:dyDescent="0.3">
      <c r="A307">
        <v>113182</v>
      </c>
      <c r="B307">
        <v>306</v>
      </c>
    </row>
    <row r="308" spans="1:2" x14ac:dyDescent="0.3">
      <c r="A308">
        <v>113183</v>
      </c>
      <c r="B308">
        <v>307</v>
      </c>
    </row>
    <row r="309" spans="1:2" x14ac:dyDescent="0.3">
      <c r="A309">
        <v>113238</v>
      </c>
      <c r="B309">
        <v>308</v>
      </c>
    </row>
    <row r="310" spans="1:2" x14ac:dyDescent="0.3">
      <c r="A310">
        <v>113254</v>
      </c>
      <c r="B310">
        <v>309</v>
      </c>
    </row>
    <row r="311" spans="1:2" x14ac:dyDescent="0.3">
      <c r="A311">
        <v>113258</v>
      </c>
      <c r="B311">
        <v>310</v>
      </c>
    </row>
    <row r="312" spans="1:2" x14ac:dyDescent="0.3">
      <c r="A312">
        <v>113289</v>
      </c>
      <c r="B312">
        <v>311</v>
      </c>
    </row>
    <row r="313" spans="1:2" x14ac:dyDescent="0.3">
      <c r="A313">
        <v>113493</v>
      </c>
      <c r="B313">
        <v>312</v>
      </c>
    </row>
    <row r="314" spans="1:2" x14ac:dyDescent="0.3">
      <c r="A314">
        <v>113617</v>
      </c>
      <c r="B314">
        <v>313</v>
      </c>
    </row>
    <row r="315" spans="1:2" x14ac:dyDescent="0.3">
      <c r="A315">
        <v>113959</v>
      </c>
      <c r="B315">
        <v>314</v>
      </c>
    </row>
    <row r="316" spans="1:2" x14ac:dyDescent="0.3">
      <c r="A316">
        <v>113960</v>
      </c>
      <c r="B316">
        <v>315</v>
      </c>
    </row>
    <row r="317" spans="1:2" x14ac:dyDescent="0.3">
      <c r="A317">
        <v>113962</v>
      </c>
      <c r="B317">
        <v>316</v>
      </c>
    </row>
    <row r="318" spans="1:2" x14ac:dyDescent="0.3">
      <c r="A318">
        <v>114061</v>
      </c>
      <c r="B318">
        <v>317</v>
      </c>
    </row>
    <row r="319" spans="1:2" x14ac:dyDescent="0.3">
      <c r="A319">
        <v>114110</v>
      </c>
      <c r="B319">
        <v>318</v>
      </c>
    </row>
    <row r="320" spans="1:2" x14ac:dyDescent="0.3">
      <c r="A320">
        <v>114123</v>
      </c>
      <c r="B320">
        <v>319</v>
      </c>
    </row>
    <row r="321" spans="1:2" x14ac:dyDescent="0.3">
      <c r="A321">
        <v>114137</v>
      </c>
      <c r="B321">
        <v>320</v>
      </c>
    </row>
    <row r="322" spans="1:2" x14ac:dyDescent="0.3">
      <c r="A322">
        <v>114155</v>
      </c>
      <c r="B322">
        <v>321</v>
      </c>
    </row>
    <row r="323" spans="1:2" x14ac:dyDescent="0.3">
      <c r="A323">
        <v>114282</v>
      </c>
      <c r="B323">
        <v>322</v>
      </c>
    </row>
    <row r="324" spans="1:2" x14ac:dyDescent="0.3">
      <c r="A324">
        <v>114354</v>
      </c>
      <c r="B324">
        <v>323</v>
      </c>
    </row>
    <row r="325" spans="1:2" x14ac:dyDescent="0.3">
      <c r="A325">
        <v>114381</v>
      </c>
      <c r="B325">
        <v>324</v>
      </c>
    </row>
    <row r="326" spans="1:2" x14ac:dyDescent="0.3">
      <c r="A326">
        <v>114420</v>
      </c>
      <c r="B326">
        <v>325</v>
      </c>
    </row>
    <row r="327" spans="1:2" x14ac:dyDescent="0.3">
      <c r="A327">
        <v>114436</v>
      </c>
      <c r="B327">
        <v>326</v>
      </c>
    </row>
    <row r="328" spans="1:2" x14ac:dyDescent="0.3">
      <c r="A328">
        <v>114437</v>
      </c>
      <c r="B328">
        <v>327</v>
      </c>
    </row>
    <row r="329" spans="1:2" x14ac:dyDescent="0.3">
      <c r="A329">
        <v>114438</v>
      </c>
      <c r="B329">
        <v>328</v>
      </c>
    </row>
    <row r="330" spans="1:2" x14ac:dyDescent="0.3">
      <c r="A330">
        <v>114453</v>
      </c>
      <c r="B330">
        <v>329</v>
      </c>
    </row>
    <row r="331" spans="1:2" x14ac:dyDescent="0.3">
      <c r="A331">
        <v>114458</v>
      </c>
      <c r="B331">
        <v>330</v>
      </c>
    </row>
    <row r="332" spans="1:2" x14ac:dyDescent="0.3">
      <c r="A332">
        <v>114478</v>
      </c>
      <c r="B332">
        <v>331</v>
      </c>
    </row>
    <row r="333" spans="1:2" x14ac:dyDescent="0.3">
      <c r="A333">
        <v>114502</v>
      </c>
      <c r="B333">
        <v>332</v>
      </c>
    </row>
    <row r="334" spans="1:2" x14ac:dyDescent="0.3">
      <c r="A334">
        <v>114527</v>
      </c>
      <c r="B334">
        <v>333</v>
      </c>
    </row>
    <row r="335" spans="1:2" x14ac:dyDescent="0.3">
      <c r="A335">
        <v>114573</v>
      </c>
      <c r="B335">
        <v>334</v>
      </c>
    </row>
    <row r="336" spans="1:2" x14ac:dyDescent="0.3">
      <c r="A336">
        <v>114693</v>
      </c>
      <c r="B336">
        <v>335</v>
      </c>
    </row>
    <row r="337" spans="1:2" x14ac:dyDescent="0.3">
      <c r="A337">
        <v>114745</v>
      </c>
      <c r="B337">
        <v>336</v>
      </c>
    </row>
    <row r="338" spans="1:2" x14ac:dyDescent="0.3">
      <c r="A338">
        <v>114749</v>
      </c>
      <c r="B338">
        <v>337</v>
      </c>
    </row>
    <row r="339" spans="1:2" x14ac:dyDescent="0.3">
      <c r="A339">
        <v>114765</v>
      </c>
      <c r="B339">
        <v>338</v>
      </c>
    </row>
    <row r="340" spans="1:2" x14ac:dyDescent="0.3">
      <c r="A340">
        <v>114791</v>
      </c>
      <c r="B340">
        <v>339</v>
      </c>
    </row>
    <row r="341" spans="1:2" x14ac:dyDescent="0.3">
      <c r="A341">
        <v>114843</v>
      </c>
      <c r="B341">
        <v>340</v>
      </c>
    </row>
    <row r="342" spans="1:2" x14ac:dyDescent="0.3">
      <c r="A342">
        <v>114915</v>
      </c>
      <c r="B342">
        <v>341</v>
      </c>
    </row>
    <row r="343" spans="1:2" x14ac:dyDescent="0.3">
      <c r="A343">
        <v>115022</v>
      </c>
      <c r="B343">
        <v>342</v>
      </c>
    </row>
    <row r="344" spans="1:2" x14ac:dyDescent="0.3">
      <c r="A344">
        <v>115035</v>
      </c>
      <c r="B344">
        <v>343</v>
      </c>
    </row>
    <row r="345" spans="1:2" x14ac:dyDescent="0.3">
      <c r="A345">
        <v>115036</v>
      </c>
      <c r="B345">
        <v>344</v>
      </c>
    </row>
    <row r="346" spans="1:2" x14ac:dyDescent="0.3">
      <c r="A346">
        <v>115136</v>
      </c>
      <c r="B346">
        <v>345</v>
      </c>
    </row>
    <row r="347" spans="1:2" x14ac:dyDescent="0.3">
      <c r="A347">
        <v>115148</v>
      </c>
      <c r="B347">
        <v>346</v>
      </c>
    </row>
    <row r="348" spans="1:2" x14ac:dyDescent="0.3">
      <c r="A348">
        <v>115249</v>
      </c>
      <c r="B348">
        <v>347</v>
      </c>
    </row>
    <row r="349" spans="1:2" x14ac:dyDescent="0.3">
      <c r="A349">
        <v>115252</v>
      </c>
      <c r="B349">
        <v>348</v>
      </c>
    </row>
    <row r="350" spans="1:2" x14ac:dyDescent="0.3">
      <c r="A350">
        <v>115296</v>
      </c>
      <c r="B350">
        <v>349</v>
      </c>
    </row>
    <row r="351" spans="1:2" x14ac:dyDescent="0.3">
      <c r="A351">
        <v>115355</v>
      </c>
      <c r="B351">
        <v>350</v>
      </c>
    </row>
    <row r="352" spans="1:2" x14ac:dyDescent="0.3">
      <c r="A352">
        <v>115375</v>
      </c>
      <c r="B352">
        <v>351</v>
      </c>
    </row>
    <row r="353" spans="1:2" x14ac:dyDescent="0.3">
      <c r="A353">
        <v>115379</v>
      </c>
      <c r="B353">
        <v>352</v>
      </c>
    </row>
    <row r="354" spans="1:2" x14ac:dyDescent="0.3">
      <c r="A354">
        <v>115388</v>
      </c>
      <c r="B354">
        <v>353</v>
      </c>
    </row>
    <row r="355" spans="1:2" x14ac:dyDescent="0.3">
      <c r="A355">
        <v>115429</v>
      </c>
      <c r="B355">
        <v>354</v>
      </c>
    </row>
    <row r="356" spans="1:2" x14ac:dyDescent="0.3">
      <c r="A356">
        <v>115442</v>
      </c>
      <c r="B356">
        <v>355</v>
      </c>
    </row>
    <row r="357" spans="1:2" x14ac:dyDescent="0.3">
      <c r="A357">
        <v>115507</v>
      </c>
      <c r="B357">
        <v>356</v>
      </c>
    </row>
    <row r="358" spans="1:2" x14ac:dyDescent="0.3">
      <c r="A358">
        <v>115542</v>
      </c>
      <c r="B358">
        <v>357</v>
      </c>
    </row>
    <row r="359" spans="1:2" x14ac:dyDescent="0.3">
      <c r="A359">
        <v>115566</v>
      </c>
      <c r="B359">
        <v>358</v>
      </c>
    </row>
    <row r="360" spans="1:2" x14ac:dyDescent="0.3">
      <c r="A360">
        <v>115568</v>
      </c>
      <c r="B360">
        <v>359</v>
      </c>
    </row>
    <row r="361" spans="1:2" x14ac:dyDescent="0.3">
      <c r="A361">
        <v>115588</v>
      </c>
      <c r="B361">
        <v>360</v>
      </c>
    </row>
    <row r="362" spans="1:2" x14ac:dyDescent="0.3">
      <c r="A362">
        <v>115607</v>
      </c>
      <c r="B362">
        <v>361</v>
      </c>
    </row>
    <row r="363" spans="1:2" x14ac:dyDescent="0.3">
      <c r="A363">
        <v>115660</v>
      </c>
      <c r="B363">
        <v>362</v>
      </c>
    </row>
    <row r="364" spans="1:2" x14ac:dyDescent="0.3">
      <c r="A364">
        <v>115680</v>
      </c>
      <c r="B364">
        <v>363</v>
      </c>
    </row>
    <row r="365" spans="1:2" x14ac:dyDescent="0.3">
      <c r="A365">
        <v>115755</v>
      </c>
      <c r="B365">
        <v>364</v>
      </c>
    </row>
    <row r="366" spans="1:2" x14ac:dyDescent="0.3">
      <c r="A366">
        <v>115768</v>
      </c>
      <c r="B366">
        <v>365</v>
      </c>
    </row>
    <row r="367" spans="1:2" x14ac:dyDescent="0.3">
      <c r="A367">
        <v>115791</v>
      </c>
      <c r="B367">
        <v>366</v>
      </c>
    </row>
    <row r="368" spans="1:2" x14ac:dyDescent="0.3">
      <c r="A368">
        <v>115798</v>
      </c>
      <c r="B368">
        <v>367</v>
      </c>
    </row>
    <row r="369" spans="1:2" x14ac:dyDescent="0.3">
      <c r="A369">
        <v>115805</v>
      </c>
      <c r="B369">
        <v>368</v>
      </c>
    </row>
    <row r="370" spans="1:2" x14ac:dyDescent="0.3">
      <c r="A370">
        <v>115832</v>
      </c>
      <c r="B370">
        <v>369</v>
      </c>
    </row>
    <row r="371" spans="1:2" x14ac:dyDescent="0.3">
      <c r="A371">
        <v>115867</v>
      </c>
      <c r="B371">
        <v>370</v>
      </c>
    </row>
    <row r="372" spans="1:2" x14ac:dyDescent="0.3">
      <c r="A372">
        <v>115900</v>
      </c>
      <c r="B372">
        <v>371</v>
      </c>
    </row>
    <row r="373" spans="1:2" x14ac:dyDescent="0.3">
      <c r="A373">
        <v>115902</v>
      </c>
      <c r="B373">
        <v>372</v>
      </c>
    </row>
    <row r="374" spans="1:2" x14ac:dyDescent="0.3">
      <c r="A374">
        <v>115909</v>
      </c>
      <c r="B374">
        <v>373</v>
      </c>
    </row>
    <row r="375" spans="1:2" x14ac:dyDescent="0.3">
      <c r="A375">
        <v>115922</v>
      </c>
      <c r="B375">
        <v>374</v>
      </c>
    </row>
    <row r="376" spans="1:2" x14ac:dyDescent="0.3">
      <c r="A376">
        <v>116012</v>
      </c>
      <c r="B376">
        <v>375</v>
      </c>
    </row>
    <row r="377" spans="1:2" x14ac:dyDescent="0.3">
      <c r="A377">
        <v>116028</v>
      </c>
      <c r="B377">
        <v>376</v>
      </c>
    </row>
    <row r="378" spans="1:2" x14ac:dyDescent="0.3">
      <c r="A378">
        <v>116056</v>
      </c>
      <c r="B378">
        <v>377</v>
      </c>
    </row>
    <row r="379" spans="1:2" x14ac:dyDescent="0.3">
      <c r="A379">
        <v>116159</v>
      </c>
      <c r="B379">
        <v>378</v>
      </c>
    </row>
    <row r="380" spans="1:2" x14ac:dyDescent="0.3">
      <c r="A380">
        <v>116165</v>
      </c>
      <c r="B380">
        <v>379</v>
      </c>
    </row>
    <row r="381" spans="1:2" x14ac:dyDescent="0.3">
      <c r="A381">
        <v>116242</v>
      </c>
      <c r="B381">
        <v>380</v>
      </c>
    </row>
    <row r="382" spans="1:2" x14ac:dyDescent="0.3">
      <c r="A382">
        <v>116243</v>
      </c>
      <c r="B382">
        <v>381</v>
      </c>
    </row>
    <row r="383" spans="1:2" x14ac:dyDescent="0.3">
      <c r="A383">
        <v>116248</v>
      </c>
      <c r="B383">
        <v>382</v>
      </c>
    </row>
    <row r="384" spans="1:2" x14ac:dyDescent="0.3">
      <c r="A384">
        <v>116293</v>
      </c>
      <c r="B384">
        <v>383</v>
      </c>
    </row>
    <row r="385" spans="1:2" x14ac:dyDescent="0.3">
      <c r="A385">
        <v>116300</v>
      </c>
      <c r="B385">
        <v>384</v>
      </c>
    </row>
    <row r="386" spans="1:2" x14ac:dyDescent="0.3">
      <c r="A386">
        <v>116301</v>
      </c>
      <c r="B386">
        <v>385</v>
      </c>
    </row>
    <row r="387" spans="1:2" x14ac:dyDescent="0.3">
      <c r="A387">
        <v>116306</v>
      </c>
      <c r="B387">
        <v>386</v>
      </c>
    </row>
    <row r="388" spans="1:2" x14ac:dyDescent="0.3">
      <c r="A388">
        <v>116344</v>
      </c>
      <c r="B388">
        <v>387</v>
      </c>
    </row>
    <row r="389" spans="1:2" x14ac:dyDescent="0.3">
      <c r="A389">
        <v>116424</v>
      </c>
      <c r="B389">
        <v>388</v>
      </c>
    </row>
    <row r="390" spans="1:2" x14ac:dyDescent="0.3">
      <c r="A390">
        <v>116427</v>
      </c>
      <c r="B390">
        <v>389</v>
      </c>
    </row>
    <row r="391" spans="1:2" x14ac:dyDescent="0.3">
      <c r="A391">
        <v>116461</v>
      </c>
      <c r="B391">
        <v>390</v>
      </c>
    </row>
    <row r="392" spans="1:2" x14ac:dyDescent="0.3">
      <c r="A392">
        <v>116504</v>
      </c>
      <c r="B392">
        <v>391</v>
      </c>
    </row>
    <row r="393" spans="1:2" x14ac:dyDescent="0.3">
      <c r="A393">
        <v>116508</v>
      </c>
      <c r="B393">
        <v>392</v>
      </c>
    </row>
    <row r="394" spans="1:2" x14ac:dyDescent="0.3">
      <c r="A394">
        <v>116633</v>
      </c>
      <c r="B394">
        <v>393</v>
      </c>
    </row>
    <row r="395" spans="1:2" x14ac:dyDescent="0.3">
      <c r="A395">
        <v>116634</v>
      </c>
      <c r="B395">
        <v>394</v>
      </c>
    </row>
    <row r="396" spans="1:2" x14ac:dyDescent="0.3">
      <c r="A396">
        <v>116651</v>
      </c>
      <c r="B396">
        <v>395</v>
      </c>
    </row>
    <row r="397" spans="1:2" x14ac:dyDescent="0.3">
      <c r="A397">
        <v>116652</v>
      </c>
      <c r="B397">
        <v>396</v>
      </c>
    </row>
    <row r="398" spans="1:2" x14ac:dyDescent="0.3">
      <c r="A398">
        <v>116654</v>
      </c>
      <c r="B398">
        <v>397</v>
      </c>
    </row>
    <row r="399" spans="1:2" x14ac:dyDescent="0.3">
      <c r="A399">
        <v>116659</v>
      </c>
      <c r="B399">
        <v>398</v>
      </c>
    </row>
    <row r="400" spans="1:2" x14ac:dyDescent="0.3">
      <c r="A400">
        <v>116677</v>
      </c>
      <c r="B400">
        <v>399</v>
      </c>
    </row>
    <row r="401" spans="1:2" x14ac:dyDescent="0.3">
      <c r="A401">
        <v>116681</v>
      </c>
      <c r="B401">
        <v>400</v>
      </c>
    </row>
    <row r="402" spans="1:2" x14ac:dyDescent="0.3">
      <c r="A402">
        <v>116710</v>
      </c>
      <c r="B402">
        <v>401</v>
      </c>
    </row>
    <row r="403" spans="1:2" x14ac:dyDescent="0.3">
      <c r="A403">
        <v>116802</v>
      </c>
      <c r="B403">
        <v>402</v>
      </c>
    </row>
    <row r="404" spans="1:2" x14ac:dyDescent="0.3">
      <c r="A404">
        <v>116883</v>
      </c>
      <c r="B404">
        <v>403</v>
      </c>
    </row>
    <row r="405" spans="1:2" x14ac:dyDescent="0.3">
      <c r="A405">
        <v>116886</v>
      </c>
      <c r="B405">
        <v>404</v>
      </c>
    </row>
    <row r="406" spans="1:2" x14ac:dyDescent="0.3">
      <c r="A406">
        <v>116888</v>
      </c>
      <c r="B406">
        <v>405</v>
      </c>
    </row>
    <row r="407" spans="1:2" x14ac:dyDescent="0.3">
      <c r="A407">
        <v>116911</v>
      </c>
      <c r="B407">
        <v>406</v>
      </c>
    </row>
    <row r="408" spans="1:2" x14ac:dyDescent="0.3">
      <c r="A408">
        <v>116939</v>
      </c>
      <c r="B408">
        <v>407</v>
      </c>
    </row>
    <row r="409" spans="1:2" x14ac:dyDescent="0.3">
      <c r="A409">
        <v>116940</v>
      </c>
      <c r="B409">
        <v>408</v>
      </c>
    </row>
    <row r="410" spans="1:2" x14ac:dyDescent="0.3">
      <c r="A410">
        <v>116973</v>
      </c>
      <c r="B410">
        <v>409</v>
      </c>
    </row>
    <row r="411" spans="1:2" x14ac:dyDescent="0.3">
      <c r="A411">
        <v>116982</v>
      </c>
      <c r="B411">
        <v>410</v>
      </c>
    </row>
    <row r="412" spans="1:2" x14ac:dyDescent="0.3">
      <c r="A412">
        <v>117027</v>
      </c>
      <c r="B412">
        <v>411</v>
      </c>
    </row>
    <row r="413" spans="1:2" x14ac:dyDescent="0.3">
      <c r="A413">
        <v>117033</v>
      </c>
      <c r="B413">
        <v>412</v>
      </c>
    </row>
    <row r="414" spans="1:2" x14ac:dyDescent="0.3">
      <c r="A414">
        <v>117056</v>
      </c>
      <c r="B414">
        <v>413</v>
      </c>
    </row>
    <row r="415" spans="1:2" x14ac:dyDescent="0.3">
      <c r="A415">
        <v>117158</v>
      </c>
      <c r="B415">
        <v>414</v>
      </c>
    </row>
    <row r="416" spans="1:2" x14ac:dyDescent="0.3">
      <c r="A416">
        <v>117213</v>
      </c>
      <c r="B416">
        <v>415</v>
      </c>
    </row>
    <row r="417" spans="1:2" x14ac:dyDescent="0.3">
      <c r="A417">
        <v>117373</v>
      </c>
      <c r="B417">
        <v>416</v>
      </c>
    </row>
    <row r="418" spans="1:2" x14ac:dyDescent="0.3">
      <c r="A418">
        <v>117428</v>
      </c>
      <c r="B418">
        <v>417</v>
      </c>
    </row>
    <row r="419" spans="1:2" x14ac:dyDescent="0.3">
      <c r="A419">
        <v>117429</v>
      </c>
      <c r="B419">
        <v>418</v>
      </c>
    </row>
    <row r="420" spans="1:2" x14ac:dyDescent="0.3">
      <c r="A420">
        <v>117430</v>
      </c>
      <c r="B420">
        <v>419</v>
      </c>
    </row>
    <row r="421" spans="1:2" x14ac:dyDescent="0.3">
      <c r="A421">
        <v>117478</v>
      </c>
      <c r="B421">
        <v>420</v>
      </c>
    </row>
    <row r="422" spans="1:2" x14ac:dyDescent="0.3">
      <c r="A422">
        <v>117489</v>
      </c>
      <c r="B422">
        <v>421</v>
      </c>
    </row>
    <row r="423" spans="1:2" x14ac:dyDescent="0.3">
      <c r="A423">
        <v>117505</v>
      </c>
      <c r="B423">
        <v>422</v>
      </c>
    </row>
    <row r="424" spans="1:2" x14ac:dyDescent="0.3">
      <c r="A424">
        <v>117578</v>
      </c>
      <c r="B424">
        <v>423</v>
      </c>
    </row>
    <row r="425" spans="1:2" x14ac:dyDescent="0.3">
      <c r="A425">
        <v>117579</v>
      </c>
      <c r="B425">
        <v>424</v>
      </c>
    </row>
    <row r="426" spans="1:2" x14ac:dyDescent="0.3">
      <c r="A426">
        <v>117610</v>
      </c>
      <c r="B426">
        <v>425</v>
      </c>
    </row>
    <row r="427" spans="1:2" x14ac:dyDescent="0.3">
      <c r="A427">
        <v>117624</v>
      </c>
      <c r="B427">
        <v>426</v>
      </c>
    </row>
    <row r="428" spans="1:2" x14ac:dyDescent="0.3">
      <c r="A428">
        <v>117734</v>
      </c>
      <c r="B428">
        <v>427</v>
      </c>
    </row>
    <row r="429" spans="1:2" x14ac:dyDescent="0.3">
      <c r="A429">
        <v>117744</v>
      </c>
      <c r="B429">
        <v>428</v>
      </c>
    </row>
    <row r="430" spans="1:2" x14ac:dyDescent="0.3">
      <c r="A430">
        <v>117745</v>
      </c>
      <c r="B430">
        <v>429</v>
      </c>
    </row>
    <row r="431" spans="1:2" x14ac:dyDescent="0.3">
      <c r="A431">
        <v>117851</v>
      </c>
      <c r="B431">
        <v>430</v>
      </c>
    </row>
    <row r="432" spans="1:2" x14ac:dyDescent="0.3">
      <c r="A432">
        <v>117852</v>
      </c>
      <c r="B432">
        <v>431</v>
      </c>
    </row>
    <row r="433" spans="1:2" x14ac:dyDescent="0.3">
      <c r="A433">
        <v>117854</v>
      </c>
      <c r="B433">
        <v>432</v>
      </c>
    </row>
    <row r="434" spans="1:2" x14ac:dyDescent="0.3">
      <c r="A434">
        <v>117855</v>
      </c>
      <c r="B434">
        <v>433</v>
      </c>
    </row>
    <row r="435" spans="1:2" x14ac:dyDescent="0.3">
      <c r="A435">
        <v>117872</v>
      </c>
      <c r="B435">
        <v>434</v>
      </c>
    </row>
    <row r="436" spans="1:2" x14ac:dyDescent="0.3">
      <c r="A436">
        <v>117893</v>
      </c>
      <c r="B436">
        <v>435</v>
      </c>
    </row>
    <row r="437" spans="1:2" x14ac:dyDescent="0.3">
      <c r="A437">
        <v>117912</v>
      </c>
      <c r="B437">
        <v>436</v>
      </c>
    </row>
    <row r="438" spans="1:2" x14ac:dyDescent="0.3">
      <c r="A438">
        <v>117917</v>
      </c>
      <c r="B438">
        <v>437</v>
      </c>
    </row>
    <row r="439" spans="1:2" x14ac:dyDescent="0.3">
      <c r="A439">
        <v>117923</v>
      </c>
      <c r="B439">
        <v>438</v>
      </c>
    </row>
    <row r="440" spans="1:2" x14ac:dyDescent="0.3">
      <c r="A440">
        <v>117940</v>
      </c>
      <c r="B440">
        <v>439</v>
      </c>
    </row>
    <row r="441" spans="1:2" x14ac:dyDescent="0.3">
      <c r="A441">
        <v>117953</v>
      </c>
      <c r="B441">
        <v>440</v>
      </c>
    </row>
    <row r="442" spans="1:2" x14ac:dyDescent="0.3">
      <c r="A442">
        <v>117954</v>
      </c>
      <c r="B442">
        <v>441</v>
      </c>
    </row>
    <row r="443" spans="1:2" x14ac:dyDescent="0.3">
      <c r="A443">
        <v>117960</v>
      </c>
      <c r="B443">
        <v>442</v>
      </c>
    </row>
    <row r="444" spans="1:2" x14ac:dyDescent="0.3">
      <c r="A444">
        <v>118052</v>
      </c>
      <c r="B444">
        <v>443</v>
      </c>
    </row>
    <row r="445" spans="1:2" x14ac:dyDescent="0.3">
      <c r="A445">
        <v>118053</v>
      </c>
      <c r="B445">
        <v>444</v>
      </c>
    </row>
    <row r="446" spans="1:2" x14ac:dyDescent="0.3">
      <c r="A446">
        <v>118119</v>
      </c>
      <c r="B446">
        <v>445</v>
      </c>
    </row>
    <row r="447" spans="1:2" x14ac:dyDescent="0.3">
      <c r="A447">
        <v>118153</v>
      </c>
      <c r="B447">
        <v>446</v>
      </c>
    </row>
    <row r="448" spans="1:2" x14ac:dyDescent="0.3">
      <c r="A448">
        <v>118158</v>
      </c>
      <c r="B448">
        <v>447</v>
      </c>
    </row>
    <row r="449" spans="1:2" x14ac:dyDescent="0.3">
      <c r="A449">
        <v>118210</v>
      </c>
      <c r="B449">
        <v>448</v>
      </c>
    </row>
    <row r="450" spans="1:2" x14ac:dyDescent="0.3">
      <c r="A450">
        <v>118213</v>
      </c>
      <c r="B450">
        <v>449</v>
      </c>
    </row>
    <row r="451" spans="1:2" x14ac:dyDescent="0.3">
      <c r="A451">
        <v>118321</v>
      </c>
      <c r="B451">
        <v>450</v>
      </c>
    </row>
    <row r="452" spans="1:2" x14ac:dyDescent="0.3">
      <c r="A452">
        <v>118345</v>
      </c>
      <c r="B452">
        <v>451</v>
      </c>
    </row>
    <row r="453" spans="1:2" x14ac:dyDescent="0.3">
      <c r="A453">
        <v>118413</v>
      </c>
      <c r="B453">
        <v>452</v>
      </c>
    </row>
    <row r="454" spans="1:2" x14ac:dyDescent="0.3">
      <c r="A454">
        <v>118441</v>
      </c>
      <c r="B454">
        <v>453</v>
      </c>
    </row>
    <row r="455" spans="1:2" x14ac:dyDescent="0.3">
      <c r="A455">
        <v>118464</v>
      </c>
      <c r="B455">
        <v>454</v>
      </c>
    </row>
    <row r="456" spans="1:2" x14ac:dyDescent="0.3">
      <c r="A456">
        <v>118467</v>
      </c>
      <c r="B456">
        <v>455</v>
      </c>
    </row>
    <row r="457" spans="1:2" x14ac:dyDescent="0.3">
      <c r="A457">
        <v>118491</v>
      </c>
      <c r="B457">
        <v>456</v>
      </c>
    </row>
    <row r="458" spans="1:2" x14ac:dyDescent="0.3">
      <c r="A458">
        <v>118502</v>
      </c>
      <c r="B458">
        <v>457</v>
      </c>
    </row>
    <row r="459" spans="1:2" x14ac:dyDescent="0.3">
      <c r="A459">
        <v>118542</v>
      </c>
      <c r="B459">
        <v>458</v>
      </c>
    </row>
    <row r="460" spans="1:2" x14ac:dyDescent="0.3">
      <c r="A460">
        <v>118577</v>
      </c>
      <c r="B460">
        <v>459</v>
      </c>
    </row>
    <row r="461" spans="1:2" x14ac:dyDescent="0.3">
      <c r="A461">
        <v>118660</v>
      </c>
      <c r="B461">
        <v>460</v>
      </c>
    </row>
    <row r="462" spans="1:2" x14ac:dyDescent="0.3">
      <c r="A462">
        <v>118671</v>
      </c>
      <c r="B462">
        <v>461</v>
      </c>
    </row>
    <row r="463" spans="1:2" x14ac:dyDescent="0.3">
      <c r="A463">
        <v>118750</v>
      </c>
      <c r="B463">
        <v>462</v>
      </c>
    </row>
    <row r="464" spans="1:2" x14ac:dyDescent="0.3">
      <c r="A464">
        <v>118755</v>
      </c>
      <c r="B464">
        <v>463</v>
      </c>
    </row>
    <row r="465" spans="1:2" x14ac:dyDescent="0.3">
      <c r="A465">
        <v>118763</v>
      </c>
      <c r="B465">
        <v>464</v>
      </c>
    </row>
    <row r="466" spans="1:2" x14ac:dyDescent="0.3">
      <c r="A466">
        <v>118775</v>
      </c>
      <c r="B466">
        <v>465</v>
      </c>
    </row>
    <row r="467" spans="1:2" x14ac:dyDescent="0.3">
      <c r="A467">
        <v>118784</v>
      </c>
      <c r="B467">
        <v>466</v>
      </c>
    </row>
    <row r="468" spans="1:2" x14ac:dyDescent="0.3">
      <c r="A468">
        <v>118804</v>
      </c>
      <c r="B468">
        <v>467</v>
      </c>
    </row>
    <row r="469" spans="1:2" x14ac:dyDescent="0.3">
      <c r="A469">
        <v>118811</v>
      </c>
      <c r="B469">
        <v>468</v>
      </c>
    </row>
    <row r="470" spans="1:2" x14ac:dyDescent="0.3">
      <c r="A470">
        <v>118832</v>
      </c>
      <c r="B470">
        <v>469</v>
      </c>
    </row>
    <row r="471" spans="1:2" x14ac:dyDescent="0.3">
      <c r="A471">
        <v>118890</v>
      </c>
      <c r="B471">
        <v>470</v>
      </c>
    </row>
    <row r="472" spans="1:2" x14ac:dyDescent="0.3">
      <c r="A472">
        <v>118894</v>
      </c>
      <c r="B472">
        <v>471</v>
      </c>
    </row>
    <row r="473" spans="1:2" x14ac:dyDescent="0.3">
      <c r="A473">
        <v>118913</v>
      </c>
      <c r="B473">
        <v>472</v>
      </c>
    </row>
    <row r="474" spans="1:2" x14ac:dyDescent="0.3">
      <c r="A474">
        <v>118926</v>
      </c>
      <c r="B474">
        <v>473</v>
      </c>
    </row>
    <row r="475" spans="1:2" x14ac:dyDescent="0.3">
      <c r="A475">
        <v>118955</v>
      </c>
      <c r="B475">
        <v>474</v>
      </c>
    </row>
    <row r="476" spans="1:2" x14ac:dyDescent="0.3">
      <c r="A476">
        <v>119003</v>
      </c>
      <c r="B476">
        <v>475</v>
      </c>
    </row>
    <row r="477" spans="1:2" x14ac:dyDescent="0.3">
      <c r="A477">
        <v>119007</v>
      </c>
      <c r="B477">
        <v>476</v>
      </c>
    </row>
    <row r="478" spans="1:2" x14ac:dyDescent="0.3">
      <c r="A478">
        <v>119116</v>
      </c>
      <c r="B478">
        <v>477</v>
      </c>
    </row>
    <row r="479" spans="1:2" x14ac:dyDescent="0.3">
      <c r="A479">
        <v>119164</v>
      </c>
      <c r="B479">
        <v>478</v>
      </c>
    </row>
    <row r="480" spans="1:2" x14ac:dyDescent="0.3">
      <c r="A480">
        <v>119168</v>
      </c>
      <c r="B480">
        <v>479</v>
      </c>
    </row>
    <row r="481" spans="1:2" x14ac:dyDescent="0.3">
      <c r="A481">
        <v>119169</v>
      </c>
      <c r="B481">
        <v>480</v>
      </c>
    </row>
    <row r="482" spans="1:2" x14ac:dyDescent="0.3">
      <c r="A482">
        <v>119170</v>
      </c>
      <c r="B482">
        <v>481</v>
      </c>
    </row>
    <row r="483" spans="1:2" x14ac:dyDescent="0.3">
      <c r="A483">
        <v>119171</v>
      </c>
      <c r="B483">
        <v>482</v>
      </c>
    </row>
    <row r="484" spans="1:2" x14ac:dyDescent="0.3">
      <c r="A484">
        <v>119172</v>
      </c>
      <c r="B484">
        <v>483</v>
      </c>
    </row>
    <row r="485" spans="1:2" x14ac:dyDescent="0.3">
      <c r="A485">
        <v>119184</v>
      </c>
      <c r="B485">
        <v>484</v>
      </c>
    </row>
    <row r="486" spans="1:2" x14ac:dyDescent="0.3">
      <c r="A486">
        <v>119203</v>
      </c>
      <c r="B486">
        <v>485</v>
      </c>
    </row>
    <row r="487" spans="1:2" x14ac:dyDescent="0.3">
      <c r="A487">
        <v>119223</v>
      </c>
      <c r="B487">
        <v>486</v>
      </c>
    </row>
    <row r="488" spans="1:2" x14ac:dyDescent="0.3">
      <c r="A488">
        <v>119291</v>
      </c>
      <c r="B488">
        <v>487</v>
      </c>
    </row>
    <row r="489" spans="1:2" x14ac:dyDescent="0.3">
      <c r="A489">
        <v>119413</v>
      </c>
      <c r="B489">
        <v>488</v>
      </c>
    </row>
    <row r="490" spans="1:2" x14ac:dyDescent="0.3">
      <c r="A490">
        <v>119456</v>
      </c>
      <c r="B490">
        <v>489</v>
      </c>
    </row>
    <row r="491" spans="1:2" x14ac:dyDescent="0.3">
      <c r="A491">
        <v>119489</v>
      </c>
      <c r="B491">
        <v>490</v>
      </c>
    </row>
    <row r="492" spans="1:2" x14ac:dyDescent="0.3">
      <c r="A492">
        <v>119521</v>
      </c>
      <c r="B492">
        <v>491</v>
      </c>
    </row>
    <row r="493" spans="1:2" x14ac:dyDescent="0.3">
      <c r="A493">
        <v>119532</v>
      </c>
      <c r="B493">
        <v>492</v>
      </c>
    </row>
    <row r="494" spans="1:2" x14ac:dyDescent="0.3">
      <c r="A494">
        <v>119597</v>
      </c>
      <c r="B494">
        <v>493</v>
      </c>
    </row>
    <row r="495" spans="1:2" x14ac:dyDescent="0.3">
      <c r="A495">
        <v>119601</v>
      </c>
      <c r="B495">
        <v>494</v>
      </c>
    </row>
    <row r="496" spans="1:2" x14ac:dyDescent="0.3">
      <c r="A496">
        <v>119753</v>
      </c>
      <c r="B496">
        <v>495</v>
      </c>
    </row>
    <row r="497" spans="1:2" x14ac:dyDescent="0.3">
      <c r="A497">
        <v>119755</v>
      </c>
      <c r="B497">
        <v>496</v>
      </c>
    </row>
    <row r="498" spans="1:2" x14ac:dyDescent="0.3">
      <c r="A498">
        <v>119757</v>
      </c>
      <c r="B498">
        <v>497</v>
      </c>
    </row>
    <row r="499" spans="1:2" x14ac:dyDescent="0.3">
      <c r="A499">
        <v>119762</v>
      </c>
      <c r="B499">
        <v>498</v>
      </c>
    </row>
    <row r="500" spans="1:2" x14ac:dyDescent="0.3">
      <c r="A500">
        <v>119768</v>
      </c>
      <c r="B500">
        <v>499</v>
      </c>
    </row>
    <row r="501" spans="1:2" x14ac:dyDescent="0.3">
      <c r="A501">
        <v>119771</v>
      </c>
      <c r="B501">
        <v>500</v>
      </c>
    </row>
    <row r="502" spans="1:2" x14ac:dyDescent="0.3">
      <c r="A502">
        <v>119773</v>
      </c>
      <c r="B502">
        <v>501</v>
      </c>
    </row>
    <row r="503" spans="1:2" x14ac:dyDescent="0.3">
      <c r="A503">
        <v>119842</v>
      </c>
      <c r="B503">
        <v>502</v>
      </c>
    </row>
    <row r="504" spans="1:2" x14ac:dyDescent="0.3">
      <c r="A504">
        <v>119843</v>
      </c>
      <c r="B504">
        <v>503</v>
      </c>
    </row>
    <row r="505" spans="1:2" x14ac:dyDescent="0.3">
      <c r="A505">
        <v>119856</v>
      </c>
      <c r="B505">
        <v>504</v>
      </c>
    </row>
    <row r="506" spans="1:2" x14ac:dyDescent="0.3">
      <c r="A506">
        <v>119857</v>
      </c>
      <c r="B506">
        <v>505</v>
      </c>
    </row>
    <row r="507" spans="1:2" x14ac:dyDescent="0.3">
      <c r="A507">
        <v>119858</v>
      </c>
      <c r="B507">
        <v>506</v>
      </c>
    </row>
    <row r="508" spans="1:2" x14ac:dyDescent="0.3">
      <c r="A508">
        <v>119886</v>
      </c>
      <c r="B508">
        <v>507</v>
      </c>
    </row>
    <row r="509" spans="1:2" x14ac:dyDescent="0.3">
      <c r="A509">
        <v>119901</v>
      </c>
      <c r="B509">
        <v>508</v>
      </c>
    </row>
    <row r="510" spans="1:2" x14ac:dyDescent="0.3">
      <c r="A510">
        <v>119913</v>
      </c>
      <c r="B510">
        <v>509</v>
      </c>
    </row>
    <row r="511" spans="1:2" x14ac:dyDescent="0.3">
      <c r="A511">
        <v>120091</v>
      </c>
      <c r="B511">
        <v>510</v>
      </c>
    </row>
    <row r="512" spans="1:2" x14ac:dyDescent="0.3">
      <c r="A512">
        <v>120116</v>
      </c>
      <c r="B512">
        <v>511</v>
      </c>
    </row>
    <row r="513" spans="1:2" x14ac:dyDescent="0.3">
      <c r="A513">
        <v>120199</v>
      </c>
      <c r="B513">
        <v>512</v>
      </c>
    </row>
    <row r="514" spans="1:2" x14ac:dyDescent="0.3">
      <c r="A514">
        <v>120205</v>
      </c>
      <c r="B514">
        <v>513</v>
      </c>
    </row>
    <row r="515" spans="1:2" x14ac:dyDescent="0.3">
      <c r="A515">
        <v>120210</v>
      </c>
      <c r="B515">
        <v>514</v>
      </c>
    </row>
    <row r="516" spans="1:2" x14ac:dyDescent="0.3">
      <c r="A516">
        <v>120242</v>
      </c>
      <c r="B516">
        <v>515</v>
      </c>
    </row>
    <row r="517" spans="1:2" x14ac:dyDescent="0.3">
      <c r="A517">
        <v>120245</v>
      </c>
      <c r="B517">
        <v>516</v>
      </c>
    </row>
    <row r="518" spans="1:2" x14ac:dyDescent="0.3">
      <c r="A518">
        <v>120417</v>
      </c>
      <c r="B518">
        <v>517</v>
      </c>
    </row>
    <row r="519" spans="1:2" x14ac:dyDescent="0.3">
      <c r="A519">
        <v>120426</v>
      </c>
      <c r="B519">
        <v>518</v>
      </c>
    </row>
    <row r="520" spans="1:2" x14ac:dyDescent="0.3">
      <c r="A520">
        <v>120432</v>
      </c>
      <c r="B520">
        <v>519</v>
      </c>
    </row>
    <row r="521" spans="1:2" x14ac:dyDescent="0.3">
      <c r="A521">
        <v>120535</v>
      </c>
      <c r="B521">
        <v>520</v>
      </c>
    </row>
    <row r="522" spans="1:2" x14ac:dyDescent="0.3">
      <c r="A522">
        <v>120538</v>
      </c>
      <c r="B522">
        <v>521</v>
      </c>
    </row>
    <row r="523" spans="1:2" x14ac:dyDescent="0.3">
      <c r="A523">
        <v>120547</v>
      </c>
      <c r="B523">
        <v>522</v>
      </c>
    </row>
    <row r="524" spans="1:2" x14ac:dyDescent="0.3">
      <c r="A524">
        <v>120551</v>
      </c>
      <c r="B524">
        <v>523</v>
      </c>
    </row>
    <row r="525" spans="1:2" x14ac:dyDescent="0.3">
      <c r="A525">
        <v>120611</v>
      </c>
      <c r="B525">
        <v>524</v>
      </c>
    </row>
    <row r="526" spans="1:2" x14ac:dyDescent="0.3">
      <c r="A526">
        <v>120648</v>
      </c>
      <c r="B526">
        <v>525</v>
      </c>
    </row>
    <row r="527" spans="1:2" x14ac:dyDescent="0.3">
      <c r="A527">
        <v>120691</v>
      </c>
      <c r="B527">
        <v>526</v>
      </c>
    </row>
    <row r="528" spans="1:2" x14ac:dyDescent="0.3">
      <c r="A528">
        <v>120696</v>
      </c>
      <c r="B528">
        <v>527</v>
      </c>
    </row>
    <row r="529" spans="1:2" x14ac:dyDescent="0.3">
      <c r="A529">
        <v>120707</v>
      </c>
      <c r="B529">
        <v>528</v>
      </c>
    </row>
    <row r="530" spans="1:2" x14ac:dyDescent="0.3">
      <c r="A530">
        <v>120723</v>
      </c>
      <c r="B530">
        <v>529</v>
      </c>
    </row>
    <row r="531" spans="1:2" x14ac:dyDescent="0.3">
      <c r="A531">
        <v>120732</v>
      </c>
      <c r="B531">
        <v>530</v>
      </c>
    </row>
    <row r="532" spans="1:2" x14ac:dyDescent="0.3">
      <c r="A532">
        <v>120750</v>
      </c>
      <c r="B532">
        <v>531</v>
      </c>
    </row>
    <row r="533" spans="1:2" x14ac:dyDescent="0.3">
      <c r="A533">
        <v>120775</v>
      </c>
      <c r="B533">
        <v>532</v>
      </c>
    </row>
    <row r="534" spans="1:2" x14ac:dyDescent="0.3">
      <c r="A534">
        <v>120789</v>
      </c>
      <c r="B534">
        <v>533</v>
      </c>
    </row>
    <row r="535" spans="1:2" x14ac:dyDescent="0.3">
      <c r="A535">
        <v>120790</v>
      </c>
      <c r="B535">
        <v>534</v>
      </c>
    </row>
    <row r="536" spans="1:2" x14ac:dyDescent="0.3">
      <c r="A536">
        <v>120809</v>
      </c>
      <c r="B536">
        <v>535</v>
      </c>
    </row>
    <row r="537" spans="1:2" x14ac:dyDescent="0.3">
      <c r="A537">
        <v>120821</v>
      </c>
      <c r="B537">
        <v>536</v>
      </c>
    </row>
    <row r="538" spans="1:2" x14ac:dyDescent="0.3">
      <c r="A538">
        <v>120826</v>
      </c>
      <c r="B538">
        <v>537</v>
      </c>
    </row>
    <row r="539" spans="1:2" x14ac:dyDescent="0.3">
      <c r="A539">
        <v>120828</v>
      </c>
      <c r="B539">
        <v>538</v>
      </c>
    </row>
    <row r="540" spans="1:2" x14ac:dyDescent="0.3">
      <c r="A540">
        <v>120839</v>
      </c>
      <c r="B540">
        <v>539</v>
      </c>
    </row>
    <row r="541" spans="1:2" x14ac:dyDescent="0.3">
      <c r="A541">
        <v>120846</v>
      </c>
      <c r="B541">
        <v>540</v>
      </c>
    </row>
    <row r="542" spans="1:2" x14ac:dyDescent="0.3">
      <c r="A542">
        <v>120918</v>
      </c>
      <c r="B542">
        <v>541</v>
      </c>
    </row>
    <row r="543" spans="1:2" x14ac:dyDescent="0.3">
      <c r="A543">
        <v>120965</v>
      </c>
      <c r="B543">
        <v>542</v>
      </c>
    </row>
    <row r="544" spans="1:2" x14ac:dyDescent="0.3">
      <c r="A544">
        <v>120966</v>
      </c>
      <c r="B544">
        <v>543</v>
      </c>
    </row>
    <row r="545" spans="1:2" x14ac:dyDescent="0.3">
      <c r="A545">
        <v>120967</v>
      </c>
      <c r="B545">
        <v>544</v>
      </c>
    </row>
    <row r="546" spans="1:2" x14ac:dyDescent="0.3">
      <c r="A546">
        <v>120994</v>
      </c>
      <c r="B546">
        <v>545</v>
      </c>
    </row>
    <row r="547" spans="1:2" x14ac:dyDescent="0.3">
      <c r="A547">
        <v>121006</v>
      </c>
      <c r="B547">
        <v>546</v>
      </c>
    </row>
    <row r="548" spans="1:2" x14ac:dyDescent="0.3">
      <c r="A548">
        <v>121009</v>
      </c>
      <c r="B548">
        <v>547</v>
      </c>
    </row>
    <row r="549" spans="1:2" x14ac:dyDescent="0.3">
      <c r="A549">
        <v>121080</v>
      </c>
      <c r="B549">
        <v>548</v>
      </c>
    </row>
    <row r="550" spans="1:2" x14ac:dyDescent="0.3">
      <c r="A550">
        <v>121098</v>
      </c>
      <c r="B550">
        <v>549</v>
      </c>
    </row>
    <row r="551" spans="1:2" x14ac:dyDescent="0.3">
      <c r="A551">
        <v>121099</v>
      </c>
      <c r="B551">
        <v>550</v>
      </c>
    </row>
    <row r="552" spans="1:2" x14ac:dyDescent="0.3">
      <c r="A552">
        <v>121108</v>
      </c>
      <c r="B552">
        <v>551</v>
      </c>
    </row>
    <row r="553" spans="1:2" x14ac:dyDescent="0.3">
      <c r="A553">
        <v>121141</v>
      </c>
      <c r="B553">
        <v>552</v>
      </c>
    </row>
    <row r="554" spans="1:2" x14ac:dyDescent="0.3">
      <c r="A554">
        <v>121210</v>
      </c>
      <c r="B554">
        <v>553</v>
      </c>
    </row>
    <row r="555" spans="1:2" x14ac:dyDescent="0.3">
      <c r="A555">
        <v>121213</v>
      </c>
      <c r="B555">
        <v>554</v>
      </c>
    </row>
    <row r="556" spans="1:2" x14ac:dyDescent="0.3">
      <c r="A556">
        <v>121223</v>
      </c>
      <c r="B556">
        <v>555</v>
      </c>
    </row>
    <row r="557" spans="1:2" x14ac:dyDescent="0.3">
      <c r="A557">
        <v>121224</v>
      </c>
      <c r="B557">
        <v>556</v>
      </c>
    </row>
    <row r="558" spans="1:2" x14ac:dyDescent="0.3">
      <c r="A558">
        <v>121225</v>
      </c>
      <c r="B558">
        <v>557</v>
      </c>
    </row>
    <row r="559" spans="1:2" x14ac:dyDescent="0.3">
      <c r="A559">
        <v>121228</v>
      </c>
      <c r="B559">
        <v>558</v>
      </c>
    </row>
    <row r="560" spans="1:2" x14ac:dyDescent="0.3">
      <c r="A560">
        <v>121229</v>
      </c>
      <c r="B560">
        <v>559</v>
      </c>
    </row>
    <row r="561" spans="1:2" x14ac:dyDescent="0.3">
      <c r="A561">
        <v>121252</v>
      </c>
      <c r="B561">
        <v>560</v>
      </c>
    </row>
    <row r="562" spans="1:2" x14ac:dyDescent="0.3">
      <c r="A562">
        <v>121300</v>
      </c>
      <c r="B562">
        <v>561</v>
      </c>
    </row>
    <row r="563" spans="1:2" x14ac:dyDescent="0.3">
      <c r="A563">
        <v>121323</v>
      </c>
      <c r="B563">
        <v>562</v>
      </c>
    </row>
    <row r="564" spans="1:2" x14ac:dyDescent="0.3">
      <c r="A564">
        <v>121339</v>
      </c>
      <c r="B564">
        <v>563</v>
      </c>
    </row>
    <row r="565" spans="1:2" x14ac:dyDescent="0.3">
      <c r="A565">
        <v>121342</v>
      </c>
      <c r="B565">
        <v>564</v>
      </c>
    </row>
    <row r="566" spans="1:2" x14ac:dyDescent="0.3">
      <c r="A566">
        <v>121362</v>
      </c>
      <c r="B566">
        <v>565</v>
      </c>
    </row>
    <row r="567" spans="1:2" x14ac:dyDescent="0.3">
      <c r="A567">
        <v>121470</v>
      </c>
      <c r="B567">
        <v>566</v>
      </c>
    </row>
    <row r="568" spans="1:2" x14ac:dyDescent="0.3">
      <c r="A568">
        <v>121530</v>
      </c>
      <c r="B568">
        <v>567</v>
      </c>
    </row>
    <row r="569" spans="1:2" x14ac:dyDescent="0.3">
      <c r="A569">
        <v>121562</v>
      </c>
      <c r="B569">
        <v>568</v>
      </c>
    </row>
    <row r="570" spans="1:2" x14ac:dyDescent="0.3">
      <c r="A570">
        <v>121604</v>
      </c>
      <c r="B570">
        <v>569</v>
      </c>
    </row>
    <row r="571" spans="1:2" x14ac:dyDescent="0.3">
      <c r="A571">
        <v>121626</v>
      </c>
      <c r="B571">
        <v>570</v>
      </c>
    </row>
    <row r="572" spans="1:2" x14ac:dyDescent="0.3">
      <c r="A572">
        <v>121664</v>
      </c>
      <c r="B572">
        <v>571</v>
      </c>
    </row>
    <row r="573" spans="1:2" x14ac:dyDescent="0.3">
      <c r="A573">
        <v>121665</v>
      </c>
      <c r="B573">
        <v>572</v>
      </c>
    </row>
    <row r="574" spans="1:2" x14ac:dyDescent="0.3">
      <c r="A574">
        <v>121674</v>
      </c>
      <c r="B574">
        <v>573</v>
      </c>
    </row>
    <row r="575" spans="1:2" x14ac:dyDescent="0.3">
      <c r="A575">
        <v>121796</v>
      </c>
      <c r="B575">
        <v>574</v>
      </c>
    </row>
    <row r="576" spans="1:2" x14ac:dyDescent="0.3">
      <c r="A576">
        <v>121797</v>
      </c>
      <c r="B576">
        <v>575</v>
      </c>
    </row>
    <row r="577" spans="1:2" x14ac:dyDescent="0.3">
      <c r="A577">
        <v>121819</v>
      </c>
      <c r="B577">
        <v>576</v>
      </c>
    </row>
    <row r="578" spans="1:2" x14ac:dyDescent="0.3">
      <c r="A578">
        <v>121900</v>
      </c>
      <c r="B578">
        <v>577</v>
      </c>
    </row>
    <row r="579" spans="1:2" x14ac:dyDescent="0.3">
      <c r="A579">
        <v>121904</v>
      </c>
      <c r="B579">
        <v>578</v>
      </c>
    </row>
    <row r="580" spans="1:2" x14ac:dyDescent="0.3">
      <c r="A580">
        <v>121940</v>
      </c>
      <c r="B580">
        <v>579</v>
      </c>
    </row>
    <row r="581" spans="1:2" x14ac:dyDescent="0.3">
      <c r="A581">
        <v>122048</v>
      </c>
      <c r="B581">
        <v>580</v>
      </c>
    </row>
    <row r="582" spans="1:2" x14ac:dyDescent="0.3">
      <c r="A582">
        <v>122056</v>
      </c>
      <c r="B582">
        <v>581</v>
      </c>
    </row>
    <row r="583" spans="1:2" x14ac:dyDescent="0.3">
      <c r="A583">
        <v>122099</v>
      </c>
      <c r="B583">
        <v>582</v>
      </c>
    </row>
    <row r="584" spans="1:2" x14ac:dyDescent="0.3">
      <c r="A584">
        <v>122100</v>
      </c>
      <c r="B584">
        <v>583</v>
      </c>
    </row>
    <row r="585" spans="1:2" x14ac:dyDescent="0.3">
      <c r="A585">
        <v>122128</v>
      </c>
      <c r="B585">
        <v>584</v>
      </c>
    </row>
    <row r="586" spans="1:2" x14ac:dyDescent="0.3">
      <c r="A586">
        <v>122166</v>
      </c>
      <c r="B586">
        <v>585</v>
      </c>
    </row>
    <row r="587" spans="1:2" x14ac:dyDescent="0.3">
      <c r="A587">
        <v>122243</v>
      </c>
      <c r="B587">
        <v>586</v>
      </c>
    </row>
    <row r="588" spans="1:2" x14ac:dyDescent="0.3">
      <c r="A588">
        <v>122247</v>
      </c>
      <c r="B588">
        <v>587</v>
      </c>
    </row>
    <row r="589" spans="1:2" x14ac:dyDescent="0.3">
      <c r="A589">
        <v>122314</v>
      </c>
      <c r="B589">
        <v>588</v>
      </c>
    </row>
    <row r="590" spans="1:2" x14ac:dyDescent="0.3">
      <c r="A590">
        <v>122339</v>
      </c>
      <c r="B590">
        <v>589</v>
      </c>
    </row>
    <row r="591" spans="1:2" x14ac:dyDescent="0.3">
      <c r="A591">
        <v>122344</v>
      </c>
      <c r="B591">
        <v>590</v>
      </c>
    </row>
    <row r="592" spans="1:2" x14ac:dyDescent="0.3">
      <c r="A592">
        <v>122379</v>
      </c>
      <c r="B592">
        <v>591</v>
      </c>
    </row>
    <row r="593" spans="1:2" x14ac:dyDescent="0.3">
      <c r="A593">
        <v>122453</v>
      </c>
      <c r="B593">
        <v>592</v>
      </c>
    </row>
    <row r="594" spans="1:2" x14ac:dyDescent="0.3">
      <c r="A594">
        <v>122454</v>
      </c>
      <c r="B594">
        <v>593</v>
      </c>
    </row>
    <row r="595" spans="1:2" x14ac:dyDescent="0.3">
      <c r="A595">
        <v>122467</v>
      </c>
      <c r="B595">
        <v>594</v>
      </c>
    </row>
    <row r="596" spans="1:2" x14ac:dyDescent="0.3">
      <c r="A596">
        <v>122470</v>
      </c>
      <c r="B596">
        <v>595</v>
      </c>
    </row>
    <row r="597" spans="1:2" x14ac:dyDescent="0.3">
      <c r="A597">
        <v>122473</v>
      </c>
      <c r="B597">
        <v>596</v>
      </c>
    </row>
    <row r="598" spans="1:2" x14ac:dyDescent="0.3">
      <c r="A598">
        <v>122475</v>
      </c>
      <c r="B598">
        <v>597</v>
      </c>
    </row>
    <row r="599" spans="1:2" x14ac:dyDescent="0.3">
      <c r="A599">
        <v>122478</v>
      </c>
      <c r="B599">
        <v>598</v>
      </c>
    </row>
    <row r="600" spans="1:2" x14ac:dyDescent="0.3">
      <c r="A600">
        <v>122489</v>
      </c>
      <c r="B600">
        <v>599</v>
      </c>
    </row>
    <row r="601" spans="1:2" x14ac:dyDescent="0.3">
      <c r="A601">
        <v>122603</v>
      </c>
      <c r="B601">
        <v>600</v>
      </c>
    </row>
    <row r="602" spans="1:2" x14ac:dyDescent="0.3">
      <c r="A602">
        <v>122623</v>
      </c>
      <c r="B602">
        <v>601</v>
      </c>
    </row>
    <row r="603" spans="1:2" x14ac:dyDescent="0.3">
      <c r="A603">
        <v>122633</v>
      </c>
      <c r="B603">
        <v>602</v>
      </c>
    </row>
    <row r="604" spans="1:2" x14ac:dyDescent="0.3">
      <c r="A604">
        <v>122635</v>
      </c>
      <c r="B604">
        <v>603</v>
      </c>
    </row>
    <row r="605" spans="1:2" x14ac:dyDescent="0.3">
      <c r="A605">
        <v>122638</v>
      </c>
      <c r="B605">
        <v>604</v>
      </c>
    </row>
    <row r="606" spans="1:2" x14ac:dyDescent="0.3">
      <c r="A606">
        <v>122639</v>
      </c>
      <c r="B606">
        <v>605</v>
      </c>
    </row>
    <row r="607" spans="1:2" x14ac:dyDescent="0.3">
      <c r="A607">
        <v>122646</v>
      </c>
      <c r="B607">
        <v>606</v>
      </c>
    </row>
    <row r="608" spans="1:2" x14ac:dyDescent="0.3">
      <c r="A608">
        <v>122648</v>
      </c>
      <c r="B608">
        <v>607</v>
      </c>
    </row>
    <row r="609" spans="1:2" x14ac:dyDescent="0.3">
      <c r="A609">
        <v>122653</v>
      </c>
      <c r="B609">
        <v>608</v>
      </c>
    </row>
    <row r="610" spans="1:2" x14ac:dyDescent="0.3">
      <c r="A610">
        <v>122666</v>
      </c>
      <c r="B610">
        <v>609</v>
      </c>
    </row>
    <row r="611" spans="1:2" x14ac:dyDescent="0.3">
      <c r="A611">
        <v>122671</v>
      </c>
      <c r="B611">
        <v>610</v>
      </c>
    </row>
    <row r="612" spans="1:2" x14ac:dyDescent="0.3">
      <c r="A612">
        <v>122676</v>
      </c>
      <c r="B612">
        <v>611</v>
      </c>
    </row>
    <row r="613" spans="1:2" x14ac:dyDescent="0.3">
      <c r="A613">
        <v>122828</v>
      </c>
      <c r="B613">
        <v>612</v>
      </c>
    </row>
    <row r="614" spans="1:2" x14ac:dyDescent="0.3">
      <c r="A614">
        <v>122873</v>
      </c>
      <c r="B614">
        <v>613</v>
      </c>
    </row>
    <row r="615" spans="1:2" x14ac:dyDescent="0.3">
      <c r="A615">
        <v>122876</v>
      </c>
      <c r="B615">
        <v>614</v>
      </c>
    </row>
    <row r="616" spans="1:2" x14ac:dyDescent="0.3">
      <c r="A616">
        <v>122887</v>
      </c>
      <c r="B616">
        <v>615</v>
      </c>
    </row>
    <row r="617" spans="1:2" x14ac:dyDescent="0.3">
      <c r="A617">
        <v>122915</v>
      </c>
      <c r="B617">
        <v>616</v>
      </c>
    </row>
    <row r="618" spans="1:2" x14ac:dyDescent="0.3">
      <c r="A618">
        <v>122948</v>
      </c>
      <c r="B618">
        <v>617</v>
      </c>
    </row>
    <row r="619" spans="1:2" x14ac:dyDescent="0.3">
      <c r="A619">
        <v>122968</v>
      </c>
      <c r="B619">
        <v>618</v>
      </c>
    </row>
    <row r="620" spans="1:2" x14ac:dyDescent="0.3">
      <c r="A620">
        <v>122970</v>
      </c>
      <c r="B620">
        <v>619</v>
      </c>
    </row>
    <row r="621" spans="1:2" x14ac:dyDescent="0.3">
      <c r="A621">
        <v>123182</v>
      </c>
      <c r="B621">
        <v>620</v>
      </c>
    </row>
    <row r="622" spans="1:2" x14ac:dyDescent="0.3">
      <c r="A622">
        <v>123193</v>
      </c>
      <c r="B622">
        <v>621</v>
      </c>
    </row>
    <row r="623" spans="1:2" x14ac:dyDescent="0.3">
      <c r="A623">
        <v>123225</v>
      </c>
      <c r="B623">
        <v>622</v>
      </c>
    </row>
    <row r="624" spans="1:2" x14ac:dyDescent="0.3">
      <c r="A624">
        <v>123253</v>
      </c>
      <c r="B624">
        <v>623</v>
      </c>
    </row>
    <row r="625" spans="1:2" x14ac:dyDescent="0.3">
      <c r="A625">
        <v>123332</v>
      </c>
      <c r="B625">
        <v>624</v>
      </c>
    </row>
    <row r="626" spans="1:2" x14ac:dyDescent="0.3">
      <c r="A626">
        <v>123421</v>
      </c>
      <c r="B626">
        <v>625</v>
      </c>
    </row>
    <row r="627" spans="1:2" x14ac:dyDescent="0.3">
      <c r="A627">
        <v>123422</v>
      </c>
      <c r="B627">
        <v>626</v>
      </c>
    </row>
    <row r="628" spans="1:2" x14ac:dyDescent="0.3">
      <c r="A628">
        <v>123466</v>
      </c>
      <c r="B628">
        <v>627</v>
      </c>
    </row>
    <row r="629" spans="1:2" x14ac:dyDescent="0.3">
      <c r="A629">
        <v>123472</v>
      </c>
      <c r="B629">
        <v>628</v>
      </c>
    </row>
    <row r="630" spans="1:2" x14ac:dyDescent="0.3">
      <c r="A630">
        <v>123484</v>
      </c>
      <c r="B630">
        <v>629</v>
      </c>
    </row>
    <row r="631" spans="1:2" x14ac:dyDescent="0.3">
      <c r="A631">
        <v>123579</v>
      </c>
      <c r="B631">
        <v>630</v>
      </c>
    </row>
    <row r="632" spans="1:2" x14ac:dyDescent="0.3">
      <c r="A632">
        <v>123587</v>
      </c>
      <c r="B632">
        <v>631</v>
      </c>
    </row>
    <row r="633" spans="1:2" x14ac:dyDescent="0.3">
      <c r="A633">
        <v>123593</v>
      </c>
      <c r="B633">
        <v>632</v>
      </c>
    </row>
    <row r="634" spans="1:2" x14ac:dyDescent="0.3">
      <c r="A634">
        <v>123595</v>
      </c>
      <c r="B634">
        <v>633</v>
      </c>
    </row>
    <row r="635" spans="1:2" x14ac:dyDescent="0.3">
      <c r="A635">
        <v>123596</v>
      </c>
      <c r="B635">
        <v>634</v>
      </c>
    </row>
    <row r="636" spans="1:2" x14ac:dyDescent="0.3">
      <c r="A636">
        <v>123602</v>
      </c>
      <c r="B636">
        <v>635</v>
      </c>
    </row>
    <row r="637" spans="1:2" x14ac:dyDescent="0.3">
      <c r="A637">
        <v>123715</v>
      </c>
      <c r="B637">
        <v>636</v>
      </c>
    </row>
    <row r="638" spans="1:2" x14ac:dyDescent="0.3">
      <c r="A638">
        <v>123728</v>
      </c>
      <c r="B638">
        <v>637</v>
      </c>
    </row>
    <row r="639" spans="1:2" x14ac:dyDescent="0.3">
      <c r="A639">
        <v>123843</v>
      </c>
      <c r="B639">
        <v>638</v>
      </c>
    </row>
    <row r="640" spans="1:2" x14ac:dyDescent="0.3">
      <c r="A640">
        <v>123870</v>
      </c>
      <c r="B640">
        <v>639</v>
      </c>
    </row>
    <row r="641" spans="1:2" x14ac:dyDescent="0.3">
      <c r="A641">
        <v>123937</v>
      </c>
      <c r="B641">
        <v>640</v>
      </c>
    </row>
    <row r="642" spans="1:2" x14ac:dyDescent="0.3">
      <c r="A642">
        <v>123963</v>
      </c>
      <c r="B642">
        <v>641</v>
      </c>
    </row>
    <row r="643" spans="1:2" x14ac:dyDescent="0.3">
      <c r="A643">
        <v>123964</v>
      </c>
      <c r="B643">
        <v>642</v>
      </c>
    </row>
    <row r="644" spans="1:2" x14ac:dyDescent="0.3">
      <c r="A644">
        <v>123971</v>
      </c>
      <c r="B644">
        <v>643</v>
      </c>
    </row>
    <row r="645" spans="1:2" x14ac:dyDescent="0.3">
      <c r="A645">
        <v>123983</v>
      </c>
      <c r="B645">
        <v>644</v>
      </c>
    </row>
    <row r="646" spans="1:2" x14ac:dyDescent="0.3">
      <c r="A646">
        <v>123986</v>
      </c>
      <c r="B646">
        <v>645</v>
      </c>
    </row>
    <row r="647" spans="1:2" x14ac:dyDescent="0.3">
      <c r="A647">
        <v>124010</v>
      </c>
      <c r="B647">
        <v>646</v>
      </c>
    </row>
    <row r="648" spans="1:2" x14ac:dyDescent="0.3">
      <c r="A648">
        <v>124091</v>
      </c>
      <c r="B648">
        <v>647</v>
      </c>
    </row>
    <row r="649" spans="1:2" x14ac:dyDescent="0.3">
      <c r="A649">
        <v>124093</v>
      </c>
      <c r="B649">
        <v>648</v>
      </c>
    </row>
    <row r="650" spans="1:2" x14ac:dyDescent="0.3">
      <c r="A650">
        <v>124095</v>
      </c>
      <c r="B650">
        <v>649</v>
      </c>
    </row>
    <row r="651" spans="1:2" x14ac:dyDescent="0.3">
      <c r="A651">
        <v>124097</v>
      </c>
      <c r="B651">
        <v>650</v>
      </c>
    </row>
    <row r="652" spans="1:2" x14ac:dyDescent="0.3">
      <c r="A652">
        <v>124106</v>
      </c>
      <c r="B652">
        <v>651</v>
      </c>
    </row>
    <row r="653" spans="1:2" x14ac:dyDescent="0.3">
      <c r="A653">
        <v>124113</v>
      </c>
      <c r="B653">
        <v>652</v>
      </c>
    </row>
    <row r="654" spans="1:2" x14ac:dyDescent="0.3">
      <c r="A654">
        <v>124137</v>
      </c>
      <c r="B654">
        <v>653</v>
      </c>
    </row>
    <row r="655" spans="1:2" x14ac:dyDescent="0.3">
      <c r="A655">
        <v>124138</v>
      </c>
      <c r="B655">
        <v>654</v>
      </c>
    </row>
    <row r="656" spans="1:2" x14ac:dyDescent="0.3">
      <c r="A656">
        <v>124139</v>
      </c>
      <c r="B656">
        <v>655</v>
      </c>
    </row>
    <row r="657" spans="1:2" x14ac:dyDescent="0.3">
      <c r="A657">
        <v>124140</v>
      </c>
      <c r="B657">
        <v>656</v>
      </c>
    </row>
    <row r="658" spans="1:2" x14ac:dyDescent="0.3">
      <c r="A658">
        <v>124141</v>
      </c>
      <c r="B658">
        <v>657</v>
      </c>
    </row>
    <row r="659" spans="1:2" x14ac:dyDescent="0.3">
      <c r="A659">
        <v>124142</v>
      </c>
      <c r="B659">
        <v>658</v>
      </c>
    </row>
    <row r="660" spans="1:2" x14ac:dyDescent="0.3">
      <c r="A660">
        <v>124159</v>
      </c>
      <c r="B660">
        <v>659</v>
      </c>
    </row>
    <row r="661" spans="1:2" x14ac:dyDescent="0.3">
      <c r="A661">
        <v>124213</v>
      </c>
      <c r="B661">
        <v>660</v>
      </c>
    </row>
    <row r="662" spans="1:2" x14ac:dyDescent="0.3">
      <c r="A662">
        <v>124271</v>
      </c>
      <c r="B662">
        <v>661</v>
      </c>
    </row>
    <row r="663" spans="1:2" x14ac:dyDescent="0.3">
      <c r="A663">
        <v>124289</v>
      </c>
      <c r="B663">
        <v>662</v>
      </c>
    </row>
    <row r="664" spans="1:2" x14ac:dyDescent="0.3">
      <c r="A664">
        <v>124331</v>
      </c>
      <c r="B664">
        <v>663</v>
      </c>
    </row>
    <row r="665" spans="1:2" x14ac:dyDescent="0.3">
      <c r="A665">
        <v>124341</v>
      </c>
      <c r="B665">
        <v>664</v>
      </c>
    </row>
    <row r="666" spans="1:2" x14ac:dyDescent="0.3">
      <c r="A666">
        <v>124433</v>
      </c>
      <c r="B666">
        <v>665</v>
      </c>
    </row>
    <row r="667" spans="1:2" x14ac:dyDescent="0.3">
      <c r="A667">
        <v>124440</v>
      </c>
      <c r="B667">
        <v>666</v>
      </c>
    </row>
    <row r="668" spans="1:2" x14ac:dyDescent="0.3">
      <c r="A668">
        <v>124444</v>
      </c>
      <c r="B668">
        <v>667</v>
      </c>
    </row>
    <row r="669" spans="1:2" x14ac:dyDescent="0.3">
      <c r="A669">
        <v>124447</v>
      </c>
      <c r="B669">
        <v>668</v>
      </c>
    </row>
    <row r="670" spans="1:2" x14ac:dyDescent="0.3">
      <c r="A670">
        <v>124453</v>
      </c>
      <c r="B670">
        <v>669</v>
      </c>
    </row>
    <row r="671" spans="1:2" x14ac:dyDescent="0.3">
      <c r="A671">
        <v>124495</v>
      </c>
      <c r="B671">
        <v>670</v>
      </c>
    </row>
    <row r="672" spans="1:2" x14ac:dyDescent="0.3">
      <c r="A672">
        <v>124498</v>
      </c>
      <c r="B672">
        <v>671</v>
      </c>
    </row>
    <row r="673" spans="1:2" x14ac:dyDescent="0.3">
      <c r="A673">
        <v>124510</v>
      </c>
      <c r="B673">
        <v>672</v>
      </c>
    </row>
    <row r="674" spans="1:2" x14ac:dyDescent="0.3">
      <c r="A674">
        <v>124519</v>
      </c>
      <c r="B674">
        <v>673</v>
      </c>
    </row>
    <row r="675" spans="1:2" x14ac:dyDescent="0.3">
      <c r="A675">
        <v>124530</v>
      </c>
      <c r="B675">
        <v>674</v>
      </c>
    </row>
    <row r="676" spans="1:2" x14ac:dyDescent="0.3">
      <c r="A676">
        <v>124536</v>
      </c>
      <c r="B676">
        <v>675</v>
      </c>
    </row>
    <row r="677" spans="1:2" x14ac:dyDescent="0.3">
      <c r="A677">
        <v>124556</v>
      </c>
      <c r="B677">
        <v>676</v>
      </c>
    </row>
    <row r="678" spans="1:2" x14ac:dyDescent="0.3">
      <c r="A678">
        <v>124623</v>
      </c>
      <c r="B678">
        <v>677</v>
      </c>
    </row>
    <row r="679" spans="1:2" x14ac:dyDescent="0.3">
      <c r="A679">
        <v>124665</v>
      </c>
      <c r="B679">
        <v>678</v>
      </c>
    </row>
    <row r="680" spans="1:2" x14ac:dyDescent="0.3">
      <c r="A680">
        <v>124776</v>
      </c>
      <c r="B680">
        <v>679</v>
      </c>
    </row>
    <row r="681" spans="1:2" x14ac:dyDescent="0.3">
      <c r="A681">
        <v>124806</v>
      </c>
      <c r="B681">
        <v>680</v>
      </c>
    </row>
    <row r="682" spans="1:2" x14ac:dyDescent="0.3">
      <c r="A682">
        <v>124863</v>
      </c>
      <c r="B682">
        <v>681</v>
      </c>
    </row>
    <row r="683" spans="1:2" x14ac:dyDescent="0.3">
      <c r="A683">
        <v>124864</v>
      </c>
      <c r="B683">
        <v>682</v>
      </c>
    </row>
    <row r="684" spans="1:2" x14ac:dyDescent="0.3">
      <c r="A684">
        <v>124866</v>
      </c>
      <c r="B684">
        <v>683</v>
      </c>
    </row>
    <row r="685" spans="1:2" x14ac:dyDescent="0.3">
      <c r="A685">
        <v>124920</v>
      </c>
      <c r="B685">
        <v>684</v>
      </c>
    </row>
    <row r="686" spans="1:2" x14ac:dyDescent="0.3">
      <c r="A686">
        <v>124934</v>
      </c>
      <c r="B686">
        <v>685</v>
      </c>
    </row>
    <row r="687" spans="1:2" x14ac:dyDescent="0.3">
      <c r="A687">
        <v>124992</v>
      </c>
      <c r="B687">
        <v>686</v>
      </c>
    </row>
    <row r="688" spans="1:2" x14ac:dyDescent="0.3">
      <c r="A688">
        <v>125120</v>
      </c>
      <c r="B688">
        <v>687</v>
      </c>
    </row>
    <row r="689" spans="1:2" x14ac:dyDescent="0.3">
      <c r="A689">
        <v>125181</v>
      </c>
      <c r="B689">
        <v>688</v>
      </c>
    </row>
    <row r="690" spans="1:2" x14ac:dyDescent="0.3">
      <c r="A690">
        <v>125196</v>
      </c>
      <c r="B690">
        <v>689</v>
      </c>
    </row>
    <row r="691" spans="1:2" x14ac:dyDescent="0.3">
      <c r="A691">
        <v>125217</v>
      </c>
      <c r="B691">
        <v>690</v>
      </c>
    </row>
    <row r="692" spans="1:2" x14ac:dyDescent="0.3">
      <c r="A692">
        <v>125249</v>
      </c>
      <c r="B692">
        <v>691</v>
      </c>
    </row>
    <row r="693" spans="1:2" x14ac:dyDescent="0.3">
      <c r="A693">
        <v>125261</v>
      </c>
      <c r="B693">
        <v>692</v>
      </c>
    </row>
    <row r="694" spans="1:2" x14ac:dyDescent="0.3">
      <c r="A694">
        <v>125274</v>
      </c>
      <c r="B694">
        <v>693</v>
      </c>
    </row>
    <row r="695" spans="1:2" x14ac:dyDescent="0.3">
      <c r="A695">
        <v>125311</v>
      </c>
      <c r="B695">
        <v>694</v>
      </c>
    </row>
    <row r="696" spans="1:2" x14ac:dyDescent="0.3">
      <c r="A696">
        <v>125327</v>
      </c>
      <c r="B696">
        <v>695</v>
      </c>
    </row>
    <row r="697" spans="1:2" x14ac:dyDescent="0.3">
      <c r="A697">
        <v>125398</v>
      </c>
      <c r="B697">
        <v>696</v>
      </c>
    </row>
    <row r="698" spans="1:2" x14ac:dyDescent="0.3">
      <c r="A698">
        <v>125408</v>
      </c>
      <c r="B698">
        <v>697</v>
      </c>
    </row>
    <row r="699" spans="1:2" x14ac:dyDescent="0.3">
      <c r="A699">
        <v>125566</v>
      </c>
      <c r="B699">
        <v>698</v>
      </c>
    </row>
    <row r="700" spans="1:2" x14ac:dyDescent="0.3">
      <c r="A700">
        <v>125570</v>
      </c>
      <c r="B700">
        <v>699</v>
      </c>
    </row>
    <row r="701" spans="1:2" x14ac:dyDescent="0.3">
      <c r="A701">
        <v>125578</v>
      </c>
      <c r="B701">
        <v>700</v>
      </c>
    </row>
    <row r="702" spans="1:2" x14ac:dyDescent="0.3">
      <c r="A702">
        <v>125600</v>
      </c>
      <c r="B702">
        <v>701</v>
      </c>
    </row>
    <row r="703" spans="1:2" x14ac:dyDescent="0.3">
      <c r="A703">
        <v>125606</v>
      </c>
      <c r="B703">
        <v>702</v>
      </c>
    </row>
    <row r="704" spans="1:2" x14ac:dyDescent="0.3">
      <c r="A704">
        <v>125633</v>
      </c>
      <c r="B704">
        <v>703</v>
      </c>
    </row>
    <row r="705" spans="1:2" x14ac:dyDescent="0.3">
      <c r="A705">
        <v>125634</v>
      </c>
      <c r="B705">
        <v>704</v>
      </c>
    </row>
    <row r="706" spans="1:2" x14ac:dyDescent="0.3">
      <c r="A706">
        <v>125637</v>
      </c>
      <c r="B706">
        <v>705</v>
      </c>
    </row>
    <row r="707" spans="1:2" x14ac:dyDescent="0.3">
      <c r="A707">
        <v>125645</v>
      </c>
      <c r="B707">
        <v>706</v>
      </c>
    </row>
    <row r="708" spans="1:2" x14ac:dyDescent="0.3">
      <c r="A708">
        <v>125711</v>
      </c>
      <c r="B708">
        <v>707</v>
      </c>
    </row>
    <row r="709" spans="1:2" x14ac:dyDescent="0.3">
      <c r="A709">
        <v>125758</v>
      </c>
      <c r="B709">
        <v>708</v>
      </c>
    </row>
    <row r="710" spans="1:2" x14ac:dyDescent="0.3">
      <c r="A710">
        <v>125776</v>
      </c>
      <c r="B710">
        <v>709</v>
      </c>
    </row>
    <row r="711" spans="1:2" x14ac:dyDescent="0.3">
      <c r="A711">
        <v>125778</v>
      </c>
      <c r="B711">
        <v>710</v>
      </c>
    </row>
    <row r="712" spans="1:2" x14ac:dyDescent="0.3">
      <c r="A712">
        <v>125779</v>
      </c>
      <c r="B712">
        <v>711</v>
      </c>
    </row>
    <row r="713" spans="1:2" x14ac:dyDescent="0.3">
      <c r="A713">
        <v>125806</v>
      </c>
      <c r="B713">
        <v>712</v>
      </c>
    </row>
    <row r="714" spans="1:2" x14ac:dyDescent="0.3">
      <c r="A714">
        <v>125919</v>
      </c>
      <c r="B714">
        <v>713</v>
      </c>
    </row>
    <row r="715" spans="1:2" x14ac:dyDescent="0.3">
      <c r="A715">
        <v>125922</v>
      </c>
      <c r="B715">
        <v>714</v>
      </c>
    </row>
    <row r="716" spans="1:2" x14ac:dyDescent="0.3">
      <c r="A716">
        <v>125937</v>
      </c>
      <c r="B716">
        <v>715</v>
      </c>
    </row>
    <row r="717" spans="1:2" x14ac:dyDescent="0.3">
      <c r="A717">
        <v>126010</v>
      </c>
      <c r="B717">
        <v>716</v>
      </c>
    </row>
    <row r="718" spans="1:2" x14ac:dyDescent="0.3">
      <c r="A718">
        <v>126028</v>
      </c>
      <c r="B718">
        <v>717</v>
      </c>
    </row>
    <row r="719" spans="1:2" x14ac:dyDescent="0.3">
      <c r="A719">
        <v>126116</v>
      </c>
      <c r="B719">
        <v>718</v>
      </c>
    </row>
    <row r="720" spans="1:2" x14ac:dyDescent="0.3">
      <c r="A720">
        <v>126118</v>
      </c>
      <c r="B720">
        <v>719</v>
      </c>
    </row>
    <row r="721" spans="1:2" x14ac:dyDescent="0.3">
      <c r="A721">
        <v>126119</v>
      </c>
      <c r="B721">
        <v>720</v>
      </c>
    </row>
    <row r="722" spans="1:2" x14ac:dyDescent="0.3">
      <c r="A722">
        <v>126120</v>
      </c>
      <c r="B722">
        <v>721</v>
      </c>
    </row>
    <row r="723" spans="1:2" x14ac:dyDescent="0.3">
      <c r="A723">
        <v>126124</v>
      </c>
      <c r="B723">
        <v>722</v>
      </c>
    </row>
    <row r="724" spans="1:2" x14ac:dyDescent="0.3">
      <c r="A724">
        <v>126128</v>
      </c>
      <c r="B724">
        <v>723</v>
      </c>
    </row>
    <row r="725" spans="1:2" x14ac:dyDescent="0.3">
      <c r="A725">
        <v>126132</v>
      </c>
      <c r="B725">
        <v>724</v>
      </c>
    </row>
    <row r="726" spans="1:2" x14ac:dyDescent="0.3">
      <c r="A726">
        <v>126179</v>
      </c>
      <c r="B726">
        <v>725</v>
      </c>
    </row>
    <row r="727" spans="1:2" x14ac:dyDescent="0.3">
      <c r="A727">
        <v>126180</v>
      </c>
      <c r="B727">
        <v>726</v>
      </c>
    </row>
    <row r="728" spans="1:2" x14ac:dyDescent="0.3">
      <c r="A728">
        <v>126196</v>
      </c>
      <c r="B728">
        <v>727</v>
      </c>
    </row>
    <row r="729" spans="1:2" x14ac:dyDescent="0.3">
      <c r="A729">
        <v>126197</v>
      </c>
      <c r="B729">
        <v>728</v>
      </c>
    </row>
    <row r="730" spans="1:2" x14ac:dyDescent="0.3">
      <c r="A730">
        <v>126201</v>
      </c>
      <c r="B730">
        <v>729</v>
      </c>
    </row>
    <row r="731" spans="1:2" x14ac:dyDescent="0.3">
      <c r="A731">
        <v>126219</v>
      </c>
      <c r="B731">
        <v>730</v>
      </c>
    </row>
    <row r="732" spans="1:2" x14ac:dyDescent="0.3">
      <c r="A732">
        <v>126269</v>
      </c>
      <c r="B732">
        <v>731</v>
      </c>
    </row>
    <row r="733" spans="1:2" x14ac:dyDescent="0.3">
      <c r="A733">
        <v>126319</v>
      </c>
      <c r="B733">
        <v>732</v>
      </c>
    </row>
    <row r="734" spans="1:2" x14ac:dyDescent="0.3">
      <c r="A734">
        <v>126336</v>
      </c>
      <c r="B734">
        <v>733</v>
      </c>
    </row>
    <row r="735" spans="1:2" x14ac:dyDescent="0.3">
      <c r="A735">
        <v>126340</v>
      </c>
      <c r="B735">
        <v>734</v>
      </c>
    </row>
    <row r="736" spans="1:2" x14ac:dyDescent="0.3">
      <c r="A736">
        <v>126388</v>
      </c>
      <c r="B736">
        <v>735</v>
      </c>
    </row>
    <row r="737" spans="1:2" x14ac:dyDescent="0.3">
      <c r="A737">
        <v>126396</v>
      </c>
      <c r="B737">
        <v>736</v>
      </c>
    </row>
    <row r="738" spans="1:2" x14ac:dyDescent="0.3">
      <c r="A738">
        <v>126436</v>
      </c>
      <c r="B738">
        <v>737</v>
      </c>
    </row>
    <row r="739" spans="1:2" x14ac:dyDescent="0.3">
      <c r="A739">
        <v>126440</v>
      </c>
      <c r="B739">
        <v>738</v>
      </c>
    </row>
    <row r="740" spans="1:2" x14ac:dyDescent="0.3">
      <c r="A740">
        <v>126444</v>
      </c>
      <c r="B740">
        <v>739</v>
      </c>
    </row>
    <row r="741" spans="1:2" x14ac:dyDescent="0.3">
      <c r="A741">
        <v>126459</v>
      </c>
      <c r="B741">
        <v>740</v>
      </c>
    </row>
    <row r="742" spans="1:2" x14ac:dyDescent="0.3">
      <c r="A742">
        <v>126460</v>
      </c>
      <c r="B742">
        <v>741</v>
      </c>
    </row>
    <row r="743" spans="1:2" x14ac:dyDescent="0.3">
      <c r="A743">
        <v>126499</v>
      </c>
      <c r="B743">
        <v>742</v>
      </c>
    </row>
    <row r="744" spans="1:2" x14ac:dyDescent="0.3">
      <c r="A744">
        <v>126503</v>
      </c>
      <c r="B744">
        <v>743</v>
      </c>
    </row>
    <row r="745" spans="1:2" x14ac:dyDescent="0.3">
      <c r="A745">
        <v>126507</v>
      </c>
      <c r="B745">
        <v>744</v>
      </c>
    </row>
    <row r="746" spans="1:2" x14ac:dyDescent="0.3">
      <c r="A746">
        <v>126595</v>
      </c>
      <c r="B746">
        <v>745</v>
      </c>
    </row>
    <row r="747" spans="1:2" x14ac:dyDescent="0.3">
      <c r="A747">
        <v>126615</v>
      </c>
      <c r="B747">
        <v>746</v>
      </c>
    </row>
    <row r="748" spans="1:2" x14ac:dyDescent="0.3">
      <c r="A748">
        <v>126632</v>
      </c>
      <c r="B748">
        <v>747</v>
      </c>
    </row>
    <row r="749" spans="1:2" x14ac:dyDescent="0.3">
      <c r="A749">
        <v>126686</v>
      </c>
      <c r="B749">
        <v>748</v>
      </c>
    </row>
    <row r="750" spans="1:2" x14ac:dyDescent="0.3">
      <c r="A750">
        <v>126736</v>
      </c>
      <c r="B750">
        <v>749</v>
      </c>
    </row>
    <row r="751" spans="1:2" x14ac:dyDescent="0.3">
      <c r="A751">
        <v>126755</v>
      </c>
      <c r="B751">
        <v>750</v>
      </c>
    </row>
    <row r="752" spans="1:2" x14ac:dyDescent="0.3">
      <c r="A752">
        <v>126804</v>
      </c>
      <c r="B752">
        <v>751</v>
      </c>
    </row>
    <row r="753" spans="1:2" x14ac:dyDescent="0.3">
      <c r="A753">
        <v>126810</v>
      </c>
      <c r="B753">
        <v>752</v>
      </c>
    </row>
    <row r="754" spans="1:2" x14ac:dyDescent="0.3">
      <c r="A754">
        <v>127056</v>
      </c>
      <c r="B754">
        <v>753</v>
      </c>
    </row>
    <row r="755" spans="1:2" x14ac:dyDescent="0.3">
      <c r="A755">
        <v>127057</v>
      </c>
      <c r="B755">
        <v>754</v>
      </c>
    </row>
    <row r="756" spans="1:2" x14ac:dyDescent="0.3">
      <c r="A756">
        <v>127058</v>
      </c>
      <c r="B756">
        <v>755</v>
      </c>
    </row>
    <row r="757" spans="1:2" x14ac:dyDescent="0.3">
      <c r="A757">
        <v>127062</v>
      </c>
      <c r="B757">
        <v>756</v>
      </c>
    </row>
    <row r="758" spans="1:2" x14ac:dyDescent="0.3">
      <c r="A758">
        <v>127080</v>
      </c>
      <c r="B758">
        <v>757</v>
      </c>
    </row>
    <row r="759" spans="1:2" x14ac:dyDescent="0.3">
      <c r="A759">
        <v>127162</v>
      </c>
      <c r="B759">
        <v>758</v>
      </c>
    </row>
    <row r="760" spans="1:2" x14ac:dyDescent="0.3">
      <c r="A760">
        <v>127197</v>
      </c>
      <c r="B760">
        <v>759</v>
      </c>
    </row>
    <row r="761" spans="1:2" x14ac:dyDescent="0.3">
      <c r="A761">
        <v>127201</v>
      </c>
      <c r="B761">
        <v>760</v>
      </c>
    </row>
    <row r="762" spans="1:2" x14ac:dyDescent="0.3">
      <c r="A762">
        <v>127334</v>
      </c>
      <c r="B762">
        <v>761</v>
      </c>
    </row>
    <row r="763" spans="1:2" x14ac:dyDescent="0.3">
      <c r="A763">
        <v>127366</v>
      </c>
      <c r="B763">
        <v>762</v>
      </c>
    </row>
    <row r="764" spans="1:2" x14ac:dyDescent="0.3">
      <c r="A764">
        <v>127378</v>
      </c>
      <c r="B764">
        <v>763</v>
      </c>
    </row>
    <row r="765" spans="1:2" x14ac:dyDescent="0.3">
      <c r="A765">
        <v>127379</v>
      </c>
      <c r="B765">
        <v>764</v>
      </c>
    </row>
    <row r="766" spans="1:2" x14ac:dyDescent="0.3">
      <c r="A766">
        <v>127380</v>
      </c>
      <c r="B766">
        <v>765</v>
      </c>
    </row>
    <row r="767" spans="1:2" x14ac:dyDescent="0.3">
      <c r="A767">
        <v>127381</v>
      </c>
      <c r="B767">
        <v>766</v>
      </c>
    </row>
    <row r="768" spans="1:2" x14ac:dyDescent="0.3">
      <c r="A768">
        <v>127383</v>
      </c>
      <c r="B768">
        <v>767</v>
      </c>
    </row>
    <row r="769" spans="1:2" x14ac:dyDescent="0.3">
      <c r="A769">
        <v>127384</v>
      </c>
      <c r="B769">
        <v>768</v>
      </c>
    </row>
    <row r="770" spans="1:2" x14ac:dyDescent="0.3">
      <c r="A770">
        <v>127403</v>
      </c>
      <c r="B770">
        <v>769</v>
      </c>
    </row>
    <row r="771" spans="1:2" x14ac:dyDescent="0.3">
      <c r="A771">
        <v>127404</v>
      </c>
      <c r="B771">
        <v>770</v>
      </c>
    </row>
    <row r="772" spans="1:2" x14ac:dyDescent="0.3">
      <c r="A772">
        <v>127405</v>
      </c>
      <c r="B772">
        <v>771</v>
      </c>
    </row>
    <row r="773" spans="1:2" x14ac:dyDescent="0.3">
      <c r="A773">
        <v>127406</v>
      </c>
      <c r="B773">
        <v>772</v>
      </c>
    </row>
    <row r="774" spans="1:2" x14ac:dyDescent="0.3">
      <c r="A774">
        <v>127407</v>
      </c>
      <c r="B774">
        <v>773</v>
      </c>
    </row>
    <row r="775" spans="1:2" x14ac:dyDescent="0.3">
      <c r="A775">
        <v>127526</v>
      </c>
      <c r="B775">
        <v>774</v>
      </c>
    </row>
    <row r="776" spans="1:2" x14ac:dyDescent="0.3">
      <c r="A776">
        <v>127545</v>
      </c>
      <c r="B776">
        <v>775</v>
      </c>
    </row>
    <row r="777" spans="1:2" x14ac:dyDescent="0.3">
      <c r="A777">
        <v>127557</v>
      </c>
      <c r="B777">
        <v>776</v>
      </c>
    </row>
    <row r="778" spans="1:2" x14ac:dyDescent="0.3">
      <c r="A778">
        <v>127563</v>
      </c>
      <c r="B778">
        <v>777</v>
      </c>
    </row>
    <row r="779" spans="1:2" x14ac:dyDescent="0.3">
      <c r="A779">
        <v>127566</v>
      </c>
      <c r="B779">
        <v>778</v>
      </c>
    </row>
    <row r="780" spans="1:2" x14ac:dyDescent="0.3">
      <c r="A780">
        <v>127596</v>
      </c>
      <c r="B780">
        <v>779</v>
      </c>
    </row>
    <row r="781" spans="1:2" x14ac:dyDescent="0.3">
      <c r="A781">
        <v>127613</v>
      </c>
      <c r="B781">
        <v>780</v>
      </c>
    </row>
    <row r="782" spans="1:2" x14ac:dyDescent="0.3">
      <c r="A782">
        <v>127696</v>
      </c>
      <c r="B782">
        <v>781</v>
      </c>
    </row>
    <row r="783" spans="1:2" x14ac:dyDescent="0.3">
      <c r="A783">
        <v>127701</v>
      </c>
      <c r="B783">
        <v>782</v>
      </c>
    </row>
    <row r="784" spans="1:2" x14ac:dyDescent="0.3">
      <c r="A784">
        <v>127705</v>
      </c>
      <c r="B784">
        <v>783</v>
      </c>
    </row>
    <row r="785" spans="1:2" x14ac:dyDescent="0.3">
      <c r="A785">
        <v>127724</v>
      </c>
      <c r="B785">
        <v>784</v>
      </c>
    </row>
    <row r="786" spans="1:2" x14ac:dyDescent="0.3">
      <c r="A786">
        <v>127736</v>
      </c>
      <c r="B786">
        <v>785</v>
      </c>
    </row>
    <row r="787" spans="1:2" x14ac:dyDescent="0.3">
      <c r="A787">
        <v>127796</v>
      </c>
      <c r="B787">
        <v>786</v>
      </c>
    </row>
    <row r="788" spans="1:2" x14ac:dyDescent="0.3">
      <c r="A788">
        <v>127800</v>
      </c>
      <c r="B788">
        <v>787</v>
      </c>
    </row>
    <row r="789" spans="1:2" x14ac:dyDescent="0.3">
      <c r="A789">
        <v>127801</v>
      </c>
      <c r="B789">
        <v>788</v>
      </c>
    </row>
    <row r="790" spans="1:2" x14ac:dyDescent="0.3">
      <c r="A790">
        <v>127820</v>
      </c>
      <c r="B790">
        <v>789</v>
      </c>
    </row>
    <row r="791" spans="1:2" x14ac:dyDescent="0.3">
      <c r="A791">
        <v>127844</v>
      </c>
      <c r="B791">
        <v>790</v>
      </c>
    </row>
    <row r="792" spans="1:2" x14ac:dyDescent="0.3">
      <c r="A792">
        <v>127847</v>
      </c>
      <c r="B792">
        <v>791</v>
      </c>
    </row>
    <row r="793" spans="1:2" x14ac:dyDescent="0.3">
      <c r="A793">
        <v>127853</v>
      </c>
      <c r="B793">
        <v>792</v>
      </c>
    </row>
    <row r="794" spans="1:2" x14ac:dyDescent="0.3">
      <c r="A794">
        <v>127856</v>
      </c>
      <c r="B794">
        <v>793</v>
      </c>
    </row>
    <row r="795" spans="1:2" x14ac:dyDescent="0.3">
      <c r="A795">
        <v>127857</v>
      </c>
      <c r="B795">
        <v>794</v>
      </c>
    </row>
    <row r="796" spans="1:2" x14ac:dyDescent="0.3">
      <c r="A796">
        <v>127888</v>
      </c>
      <c r="B796">
        <v>795</v>
      </c>
    </row>
    <row r="797" spans="1:2" x14ac:dyDescent="0.3">
      <c r="A797">
        <v>127922</v>
      </c>
      <c r="B797">
        <v>796</v>
      </c>
    </row>
    <row r="798" spans="1:2" x14ac:dyDescent="0.3">
      <c r="A798">
        <v>127961</v>
      </c>
      <c r="B798">
        <v>797</v>
      </c>
    </row>
    <row r="799" spans="1:2" x14ac:dyDescent="0.3">
      <c r="A799">
        <v>127965</v>
      </c>
      <c r="B799">
        <v>798</v>
      </c>
    </row>
    <row r="800" spans="1:2" x14ac:dyDescent="0.3">
      <c r="A800">
        <v>127986</v>
      </c>
      <c r="B800">
        <v>799</v>
      </c>
    </row>
    <row r="801" spans="1:2" x14ac:dyDescent="0.3">
      <c r="A801">
        <v>127992</v>
      </c>
      <c r="B801">
        <v>800</v>
      </c>
    </row>
    <row r="802" spans="1:2" x14ac:dyDescent="0.3">
      <c r="A802">
        <v>127993</v>
      </c>
      <c r="B802">
        <v>801</v>
      </c>
    </row>
    <row r="803" spans="1:2" x14ac:dyDescent="0.3">
      <c r="A803">
        <v>128034</v>
      </c>
      <c r="B803">
        <v>802</v>
      </c>
    </row>
    <row r="804" spans="1:2" x14ac:dyDescent="0.3">
      <c r="A804">
        <v>128076</v>
      </c>
      <c r="B804">
        <v>803</v>
      </c>
    </row>
    <row r="805" spans="1:2" x14ac:dyDescent="0.3">
      <c r="A805">
        <v>128085</v>
      </c>
      <c r="B805">
        <v>804</v>
      </c>
    </row>
    <row r="806" spans="1:2" x14ac:dyDescent="0.3">
      <c r="A806">
        <v>128086</v>
      </c>
      <c r="B806">
        <v>805</v>
      </c>
    </row>
    <row r="807" spans="1:2" x14ac:dyDescent="0.3">
      <c r="A807">
        <v>128124</v>
      </c>
      <c r="B807">
        <v>806</v>
      </c>
    </row>
    <row r="808" spans="1:2" x14ac:dyDescent="0.3">
      <c r="A808">
        <v>128144</v>
      </c>
      <c r="B808">
        <v>807</v>
      </c>
    </row>
    <row r="809" spans="1:2" x14ac:dyDescent="0.3">
      <c r="A809">
        <v>128147</v>
      </c>
      <c r="B809">
        <v>808</v>
      </c>
    </row>
    <row r="810" spans="1:2" x14ac:dyDescent="0.3">
      <c r="A810">
        <v>128161</v>
      </c>
      <c r="B810">
        <v>809</v>
      </c>
    </row>
    <row r="811" spans="1:2" x14ac:dyDescent="0.3">
      <c r="A811">
        <v>128165</v>
      </c>
      <c r="B811">
        <v>810</v>
      </c>
    </row>
    <row r="812" spans="1:2" x14ac:dyDescent="0.3">
      <c r="A812">
        <v>128253</v>
      </c>
      <c r="B812">
        <v>811</v>
      </c>
    </row>
    <row r="813" spans="1:2" x14ac:dyDescent="0.3">
      <c r="A813">
        <v>128254</v>
      </c>
      <c r="B813">
        <v>812</v>
      </c>
    </row>
    <row r="814" spans="1:2" x14ac:dyDescent="0.3">
      <c r="A814">
        <v>128257</v>
      </c>
      <c r="B814">
        <v>813</v>
      </c>
    </row>
    <row r="815" spans="1:2" x14ac:dyDescent="0.3">
      <c r="A815">
        <v>128258</v>
      </c>
      <c r="B815">
        <v>814</v>
      </c>
    </row>
    <row r="816" spans="1:2" x14ac:dyDescent="0.3">
      <c r="A816">
        <v>128261</v>
      </c>
      <c r="B816">
        <v>815</v>
      </c>
    </row>
    <row r="817" spans="1:2" x14ac:dyDescent="0.3">
      <c r="A817">
        <v>128266</v>
      </c>
      <c r="B817">
        <v>816</v>
      </c>
    </row>
    <row r="818" spans="1:2" x14ac:dyDescent="0.3">
      <c r="A818">
        <v>128281</v>
      </c>
      <c r="B818">
        <v>817</v>
      </c>
    </row>
    <row r="819" spans="1:2" x14ac:dyDescent="0.3">
      <c r="A819">
        <v>128353</v>
      </c>
      <c r="B819">
        <v>818</v>
      </c>
    </row>
    <row r="820" spans="1:2" x14ac:dyDescent="0.3">
      <c r="A820">
        <v>128386</v>
      </c>
      <c r="B820">
        <v>819</v>
      </c>
    </row>
    <row r="821" spans="1:2" x14ac:dyDescent="0.3">
      <c r="A821">
        <v>128456</v>
      </c>
      <c r="B821">
        <v>820</v>
      </c>
    </row>
    <row r="822" spans="1:2" x14ac:dyDescent="0.3">
      <c r="A822">
        <v>128461</v>
      </c>
      <c r="B822">
        <v>821</v>
      </c>
    </row>
    <row r="823" spans="1:2" x14ac:dyDescent="0.3">
      <c r="A823">
        <v>128516</v>
      </c>
      <c r="B823">
        <v>822</v>
      </c>
    </row>
    <row r="824" spans="1:2" x14ac:dyDescent="0.3">
      <c r="A824">
        <v>128521</v>
      </c>
      <c r="B824">
        <v>823</v>
      </c>
    </row>
    <row r="825" spans="1:2" x14ac:dyDescent="0.3">
      <c r="A825">
        <v>128523</v>
      </c>
      <c r="B825">
        <v>824</v>
      </c>
    </row>
    <row r="826" spans="1:2" x14ac:dyDescent="0.3">
      <c r="A826">
        <v>128631</v>
      </c>
      <c r="B826">
        <v>825</v>
      </c>
    </row>
    <row r="827" spans="1:2" x14ac:dyDescent="0.3">
      <c r="A827">
        <v>128636</v>
      </c>
      <c r="B827">
        <v>826</v>
      </c>
    </row>
    <row r="828" spans="1:2" x14ac:dyDescent="0.3">
      <c r="A828">
        <v>128638</v>
      </c>
      <c r="B828">
        <v>827</v>
      </c>
    </row>
    <row r="829" spans="1:2" x14ac:dyDescent="0.3">
      <c r="A829">
        <v>128643</v>
      </c>
      <c r="B829">
        <v>828</v>
      </c>
    </row>
    <row r="830" spans="1:2" x14ac:dyDescent="0.3">
      <c r="A830">
        <v>128656</v>
      </c>
      <c r="B830">
        <v>829</v>
      </c>
    </row>
    <row r="831" spans="1:2" x14ac:dyDescent="0.3">
      <c r="A831">
        <v>128672</v>
      </c>
      <c r="B831">
        <v>830</v>
      </c>
    </row>
    <row r="832" spans="1:2" x14ac:dyDescent="0.3">
      <c r="A832">
        <v>128696</v>
      </c>
      <c r="B832">
        <v>831</v>
      </c>
    </row>
    <row r="833" spans="1:2" x14ac:dyDescent="0.3">
      <c r="A833">
        <v>128730</v>
      </c>
      <c r="B833">
        <v>832</v>
      </c>
    </row>
    <row r="834" spans="1:2" x14ac:dyDescent="0.3">
      <c r="A834">
        <v>128772</v>
      </c>
      <c r="B834">
        <v>833</v>
      </c>
    </row>
    <row r="835" spans="1:2" x14ac:dyDescent="0.3">
      <c r="A835">
        <v>128774</v>
      </c>
      <c r="B835">
        <v>834</v>
      </c>
    </row>
    <row r="836" spans="1:2" x14ac:dyDescent="0.3">
      <c r="A836">
        <v>128775</v>
      </c>
      <c r="B836">
        <v>835</v>
      </c>
    </row>
    <row r="837" spans="1:2" x14ac:dyDescent="0.3">
      <c r="A837">
        <v>128802</v>
      </c>
      <c r="B837">
        <v>836</v>
      </c>
    </row>
    <row r="838" spans="1:2" x14ac:dyDescent="0.3">
      <c r="A838">
        <v>128818</v>
      </c>
      <c r="B838">
        <v>837</v>
      </c>
    </row>
    <row r="839" spans="1:2" x14ac:dyDescent="0.3">
      <c r="A839">
        <v>128860</v>
      </c>
      <c r="B839">
        <v>838</v>
      </c>
    </row>
    <row r="840" spans="1:2" x14ac:dyDescent="0.3">
      <c r="A840">
        <v>128886</v>
      </c>
      <c r="B840">
        <v>839</v>
      </c>
    </row>
    <row r="841" spans="1:2" x14ac:dyDescent="0.3">
      <c r="A841">
        <v>129004</v>
      </c>
      <c r="B841">
        <v>840</v>
      </c>
    </row>
    <row r="842" spans="1:2" x14ac:dyDescent="0.3">
      <c r="A842">
        <v>129005</v>
      </c>
      <c r="B842">
        <v>841</v>
      </c>
    </row>
    <row r="843" spans="1:2" x14ac:dyDescent="0.3">
      <c r="A843">
        <v>129030</v>
      </c>
      <c r="B843">
        <v>842</v>
      </c>
    </row>
    <row r="844" spans="1:2" x14ac:dyDescent="0.3">
      <c r="A844">
        <v>129036</v>
      </c>
      <c r="B844">
        <v>843</v>
      </c>
    </row>
    <row r="845" spans="1:2" x14ac:dyDescent="0.3">
      <c r="A845">
        <v>129061</v>
      </c>
      <c r="B845">
        <v>844</v>
      </c>
    </row>
    <row r="846" spans="1:2" x14ac:dyDescent="0.3">
      <c r="A846">
        <v>129067</v>
      </c>
      <c r="B846">
        <v>845</v>
      </c>
    </row>
    <row r="847" spans="1:2" x14ac:dyDescent="0.3">
      <c r="A847">
        <v>129171</v>
      </c>
      <c r="B847">
        <v>846</v>
      </c>
    </row>
    <row r="848" spans="1:2" x14ac:dyDescent="0.3">
      <c r="A848">
        <v>129224</v>
      </c>
      <c r="B848">
        <v>847</v>
      </c>
    </row>
    <row r="849" spans="1:2" x14ac:dyDescent="0.3">
      <c r="A849">
        <v>129370</v>
      </c>
      <c r="B849">
        <v>848</v>
      </c>
    </row>
    <row r="850" spans="1:2" x14ac:dyDescent="0.3">
      <c r="A850">
        <v>129405</v>
      </c>
      <c r="B850">
        <v>849</v>
      </c>
    </row>
    <row r="851" spans="1:2" x14ac:dyDescent="0.3">
      <c r="A851">
        <v>129418</v>
      </c>
      <c r="B851">
        <v>850</v>
      </c>
    </row>
    <row r="852" spans="1:2" x14ac:dyDescent="0.3">
      <c r="A852">
        <v>129422</v>
      </c>
      <c r="B852">
        <v>851</v>
      </c>
    </row>
    <row r="853" spans="1:2" x14ac:dyDescent="0.3">
      <c r="A853">
        <v>129458</v>
      </c>
      <c r="B853">
        <v>852</v>
      </c>
    </row>
    <row r="854" spans="1:2" x14ac:dyDescent="0.3">
      <c r="A854">
        <v>129490</v>
      </c>
      <c r="B854">
        <v>853</v>
      </c>
    </row>
    <row r="855" spans="1:2" x14ac:dyDescent="0.3">
      <c r="A855">
        <v>129506</v>
      </c>
      <c r="B855">
        <v>854</v>
      </c>
    </row>
    <row r="856" spans="1:2" x14ac:dyDescent="0.3">
      <c r="A856">
        <v>129530</v>
      </c>
      <c r="B856">
        <v>855</v>
      </c>
    </row>
    <row r="857" spans="1:2" x14ac:dyDescent="0.3">
      <c r="A857">
        <v>129634</v>
      </c>
      <c r="B857">
        <v>856</v>
      </c>
    </row>
    <row r="858" spans="1:2" x14ac:dyDescent="0.3">
      <c r="A858">
        <v>129726</v>
      </c>
      <c r="B858">
        <v>857</v>
      </c>
    </row>
    <row r="859" spans="1:2" x14ac:dyDescent="0.3">
      <c r="A859">
        <v>129794</v>
      </c>
      <c r="B859">
        <v>858</v>
      </c>
    </row>
    <row r="860" spans="1:2" x14ac:dyDescent="0.3">
      <c r="A860">
        <v>129795</v>
      </c>
      <c r="B860">
        <v>859</v>
      </c>
    </row>
    <row r="861" spans="1:2" x14ac:dyDescent="0.3">
      <c r="A861">
        <v>129807</v>
      </c>
      <c r="B861">
        <v>860</v>
      </c>
    </row>
    <row r="862" spans="1:2" x14ac:dyDescent="0.3">
      <c r="A862">
        <v>129813</v>
      </c>
      <c r="B862">
        <v>861</v>
      </c>
    </row>
    <row r="863" spans="1:2" x14ac:dyDescent="0.3">
      <c r="A863">
        <v>129890</v>
      </c>
      <c r="B863">
        <v>862</v>
      </c>
    </row>
    <row r="864" spans="1:2" x14ac:dyDescent="0.3">
      <c r="A864">
        <v>129961</v>
      </c>
      <c r="B864">
        <v>863</v>
      </c>
    </row>
    <row r="865" spans="1:2" x14ac:dyDescent="0.3">
      <c r="A865">
        <v>129989</v>
      </c>
      <c r="B865">
        <v>864</v>
      </c>
    </row>
    <row r="866" spans="1:2" x14ac:dyDescent="0.3">
      <c r="A866">
        <v>129993</v>
      </c>
      <c r="B866">
        <v>865</v>
      </c>
    </row>
    <row r="867" spans="1:2" x14ac:dyDescent="0.3">
      <c r="A867">
        <v>130051</v>
      </c>
      <c r="B867">
        <v>866</v>
      </c>
    </row>
    <row r="868" spans="1:2" x14ac:dyDescent="0.3">
      <c r="A868">
        <v>130053</v>
      </c>
      <c r="B868">
        <v>867</v>
      </c>
    </row>
    <row r="869" spans="1:2" x14ac:dyDescent="0.3">
      <c r="A869">
        <v>130067</v>
      </c>
      <c r="B869">
        <v>868</v>
      </c>
    </row>
    <row r="870" spans="1:2" x14ac:dyDescent="0.3">
      <c r="A870">
        <v>130157</v>
      </c>
      <c r="B870">
        <v>869</v>
      </c>
    </row>
    <row r="871" spans="1:2" x14ac:dyDescent="0.3">
      <c r="A871">
        <v>130201</v>
      </c>
      <c r="B871">
        <v>870</v>
      </c>
    </row>
    <row r="872" spans="1:2" x14ac:dyDescent="0.3">
      <c r="A872">
        <v>130202</v>
      </c>
      <c r="B872">
        <v>871</v>
      </c>
    </row>
    <row r="873" spans="1:2" x14ac:dyDescent="0.3">
      <c r="A873">
        <v>130210</v>
      </c>
      <c r="B873">
        <v>872</v>
      </c>
    </row>
    <row r="874" spans="1:2" x14ac:dyDescent="0.3">
      <c r="A874">
        <v>130224</v>
      </c>
      <c r="B874">
        <v>873</v>
      </c>
    </row>
    <row r="875" spans="1:2" x14ac:dyDescent="0.3">
      <c r="A875">
        <v>130234</v>
      </c>
      <c r="B875">
        <v>874</v>
      </c>
    </row>
    <row r="876" spans="1:2" x14ac:dyDescent="0.3">
      <c r="A876">
        <v>130237</v>
      </c>
      <c r="B876">
        <v>875</v>
      </c>
    </row>
    <row r="877" spans="1:2" x14ac:dyDescent="0.3">
      <c r="A877">
        <v>130282</v>
      </c>
      <c r="B877">
        <v>876</v>
      </c>
    </row>
    <row r="878" spans="1:2" x14ac:dyDescent="0.3">
      <c r="A878">
        <v>130304</v>
      </c>
      <c r="B878">
        <v>877</v>
      </c>
    </row>
    <row r="879" spans="1:2" x14ac:dyDescent="0.3">
      <c r="A879">
        <v>130306</v>
      </c>
      <c r="B879">
        <v>878</v>
      </c>
    </row>
    <row r="880" spans="1:2" x14ac:dyDescent="0.3">
      <c r="A880">
        <v>130341</v>
      </c>
      <c r="B880">
        <v>879</v>
      </c>
    </row>
    <row r="881" spans="1:2" x14ac:dyDescent="0.3">
      <c r="A881">
        <v>130342</v>
      </c>
      <c r="B881">
        <v>880</v>
      </c>
    </row>
    <row r="882" spans="1:2" x14ac:dyDescent="0.3">
      <c r="A882">
        <v>130360</v>
      </c>
      <c r="B882">
        <v>881</v>
      </c>
    </row>
    <row r="883" spans="1:2" x14ac:dyDescent="0.3">
      <c r="A883">
        <v>130384</v>
      </c>
      <c r="B883">
        <v>882</v>
      </c>
    </row>
    <row r="884" spans="1:2" x14ac:dyDescent="0.3">
      <c r="A884">
        <v>130387</v>
      </c>
      <c r="B884">
        <v>883</v>
      </c>
    </row>
    <row r="885" spans="1:2" x14ac:dyDescent="0.3">
      <c r="A885">
        <v>130445</v>
      </c>
      <c r="B885">
        <v>884</v>
      </c>
    </row>
    <row r="886" spans="1:2" x14ac:dyDescent="0.3">
      <c r="A886">
        <v>130452</v>
      </c>
      <c r="B886">
        <v>885</v>
      </c>
    </row>
    <row r="887" spans="1:2" x14ac:dyDescent="0.3">
      <c r="A887">
        <v>130499</v>
      </c>
      <c r="B887">
        <v>886</v>
      </c>
    </row>
    <row r="888" spans="1:2" x14ac:dyDescent="0.3">
      <c r="A888">
        <v>130500</v>
      </c>
      <c r="B888">
        <v>887</v>
      </c>
    </row>
    <row r="889" spans="1:2" x14ac:dyDescent="0.3">
      <c r="A889">
        <v>130503</v>
      </c>
      <c r="B889">
        <v>888</v>
      </c>
    </row>
    <row r="890" spans="1:2" x14ac:dyDescent="0.3">
      <c r="A890">
        <v>130514</v>
      </c>
      <c r="B890">
        <v>889</v>
      </c>
    </row>
    <row r="891" spans="1:2" x14ac:dyDescent="0.3">
      <c r="A891">
        <v>130531</v>
      </c>
      <c r="B891">
        <v>890</v>
      </c>
    </row>
    <row r="892" spans="1:2" x14ac:dyDescent="0.3">
      <c r="A892">
        <v>130535</v>
      </c>
      <c r="B892">
        <v>891</v>
      </c>
    </row>
    <row r="893" spans="1:2" x14ac:dyDescent="0.3">
      <c r="A893">
        <v>130550</v>
      </c>
      <c r="B893">
        <v>892</v>
      </c>
    </row>
    <row r="894" spans="1:2" x14ac:dyDescent="0.3">
      <c r="A894">
        <v>130569</v>
      </c>
      <c r="B894">
        <v>893</v>
      </c>
    </row>
    <row r="895" spans="1:2" x14ac:dyDescent="0.3">
      <c r="A895">
        <v>130575</v>
      </c>
      <c r="B895">
        <v>894</v>
      </c>
    </row>
    <row r="896" spans="1:2" x14ac:dyDescent="0.3">
      <c r="A896">
        <v>130610</v>
      </c>
      <c r="B896">
        <v>895</v>
      </c>
    </row>
    <row r="897" spans="1:2" x14ac:dyDescent="0.3">
      <c r="A897">
        <v>130615</v>
      </c>
      <c r="B897">
        <v>896</v>
      </c>
    </row>
    <row r="898" spans="1:2" x14ac:dyDescent="0.3">
      <c r="A898">
        <v>130641</v>
      </c>
      <c r="B898">
        <v>897</v>
      </c>
    </row>
    <row r="899" spans="1:2" x14ac:dyDescent="0.3">
      <c r="A899">
        <v>130683</v>
      </c>
      <c r="B899">
        <v>898</v>
      </c>
    </row>
    <row r="900" spans="1:2" x14ac:dyDescent="0.3">
      <c r="A900">
        <v>130703</v>
      </c>
      <c r="B900">
        <v>899</v>
      </c>
    </row>
    <row r="901" spans="1:2" x14ac:dyDescent="0.3">
      <c r="A901">
        <v>130762</v>
      </c>
      <c r="B901">
        <v>900</v>
      </c>
    </row>
    <row r="902" spans="1:2" x14ac:dyDescent="0.3">
      <c r="A902">
        <v>130764</v>
      </c>
      <c r="B902">
        <v>901</v>
      </c>
    </row>
    <row r="903" spans="1:2" x14ac:dyDescent="0.3">
      <c r="A903">
        <v>130805</v>
      </c>
      <c r="B903">
        <v>902</v>
      </c>
    </row>
    <row r="904" spans="1:2" x14ac:dyDescent="0.3">
      <c r="A904">
        <v>130807</v>
      </c>
      <c r="B904">
        <v>903</v>
      </c>
    </row>
    <row r="905" spans="1:2" x14ac:dyDescent="0.3">
      <c r="A905">
        <v>130838</v>
      </c>
      <c r="B905">
        <v>904</v>
      </c>
    </row>
    <row r="906" spans="1:2" x14ac:dyDescent="0.3">
      <c r="A906">
        <v>130866</v>
      </c>
      <c r="B906">
        <v>905</v>
      </c>
    </row>
    <row r="907" spans="1:2" x14ac:dyDescent="0.3">
      <c r="A907">
        <v>130915</v>
      </c>
      <c r="B907">
        <v>906</v>
      </c>
    </row>
    <row r="908" spans="1:2" x14ac:dyDescent="0.3">
      <c r="A908">
        <v>130932</v>
      </c>
      <c r="B908">
        <v>907</v>
      </c>
    </row>
    <row r="909" spans="1:2" x14ac:dyDescent="0.3">
      <c r="A909">
        <v>130937</v>
      </c>
      <c r="B909">
        <v>908</v>
      </c>
    </row>
    <row r="910" spans="1:2" x14ac:dyDescent="0.3">
      <c r="A910">
        <v>130943</v>
      </c>
      <c r="B910">
        <v>909</v>
      </c>
    </row>
    <row r="911" spans="1:2" x14ac:dyDescent="0.3">
      <c r="A911">
        <v>130948</v>
      </c>
      <c r="B911">
        <v>910</v>
      </c>
    </row>
    <row r="912" spans="1:2" x14ac:dyDescent="0.3">
      <c r="A912">
        <v>130950</v>
      </c>
      <c r="B912">
        <v>911</v>
      </c>
    </row>
    <row r="913" spans="1:2" x14ac:dyDescent="0.3">
      <c r="A913">
        <v>130992</v>
      </c>
      <c r="B913">
        <v>912</v>
      </c>
    </row>
    <row r="914" spans="1:2" x14ac:dyDescent="0.3">
      <c r="A914">
        <v>131023</v>
      </c>
      <c r="B914">
        <v>913</v>
      </c>
    </row>
    <row r="915" spans="1:2" x14ac:dyDescent="0.3">
      <c r="A915">
        <v>131026</v>
      </c>
      <c r="B915">
        <v>914</v>
      </c>
    </row>
    <row r="916" spans="1:2" x14ac:dyDescent="0.3">
      <c r="A916">
        <v>131059</v>
      </c>
      <c r="B916">
        <v>915</v>
      </c>
    </row>
    <row r="917" spans="1:2" x14ac:dyDescent="0.3">
      <c r="A917">
        <v>131124</v>
      </c>
      <c r="B917">
        <v>916</v>
      </c>
    </row>
    <row r="918" spans="1:2" x14ac:dyDescent="0.3">
      <c r="A918">
        <v>131139</v>
      </c>
      <c r="B918">
        <v>917</v>
      </c>
    </row>
    <row r="919" spans="1:2" x14ac:dyDescent="0.3">
      <c r="A919">
        <v>131151</v>
      </c>
      <c r="B919">
        <v>918</v>
      </c>
    </row>
    <row r="920" spans="1:2" x14ac:dyDescent="0.3">
      <c r="A920">
        <v>131187</v>
      </c>
      <c r="B920">
        <v>919</v>
      </c>
    </row>
    <row r="921" spans="1:2" x14ac:dyDescent="0.3">
      <c r="A921">
        <v>131190</v>
      </c>
      <c r="B921">
        <v>920</v>
      </c>
    </row>
    <row r="922" spans="1:2" x14ac:dyDescent="0.3">
      <c r="A922">
        <v>131196</v>
      </c>
      <c r="B922">
        <v>921</v>
      </c>
    </row>
    <row r="923" spans="1:2" x14ac:dyDescent="0.3">
      <c r="A923">
        <v>131197</v>
      </c>
      <c r="B923">
        <v>922</v>
      </c>
    </row>
    <row r="924" spans="1:2" x14ac:dyDescent="0.3">
      <c r="A924">
        <v>131231</v>
      </c>
      <c r="B924">
        <v>923</v>
      </c>
    </row>
    <row r="925" spans="1:2" x14ac:dyDescent="0.3">
      <c r="A925">
        <v>131411</v>
      </c>
      <c r="B925">
        <v>924</v>
      </c>
    </row>
    <row r="926" spans="1:2" x14ac:dyDescent="0.3">
      <c r="A926">
        <v>131458</v>
      </c>
      <c r="B926">
        <v>925</v>
      </c>
    </row>
    <row r="927" spans="1:2" x14ac:dyDescent="0.3">
      <c r="A927">
        <v>131466</v>
      </c>
      <c r="B927">
        <v>926</v>
      </c>
    </row>
    <row r="928" spans="1:2" x14ac:dyDescent="0.3">
      <c r="A928">
        <v>131591</v>
      </c>
      <c r="B928">
        <v>927</v>
      </c>
    </row>
    <row r="929" spans="1:2" x14ac:dyDescent="0.3">
      <c r="A929">
        <v>131598</v>
      </c>
      <c r="B929">
        <v>928</v>
      </c>
    </row>
    <row r="930" spans="1:2" x14ac:dyDescent="0.3">
      <c r="A930">
        <v>131608</v>
      </c>
      <c r="B930">
        <v>929</v>
      </c>
    </row>
    <row r="931" spans="1:2" x14ac:dyDescent="0.3">
      <c r="A931">
        <v>131619</v>
      </c>
      <c r="B931">
        <v>930</v>
      </c>
    </row>
    <row r="932" spans="1:2" x14ac:dyDescent="0.3">
      <c r="A932">
        <v>131635</v>
      </c>
      <c r="B932">
        <v>931</v>
      </c>
    </row>
    <row r="933" spans="1:2" x14ac:dyDescent="0.3">
      <c r="A933">
        <v>131672</v>
      </c>
      <c r="B933">
        <v>932</v>
      </c>
    </row>
    <row r="934" spans="1:2" x14ac:dyDescent="0.3">
      <c r="A934">
        <v>131686</v>
      </c>
      <c r="B934">
        <v>933</v>
      </c>
    </row>
    <row r="935" spans="1:2" x14ac:dyDescent="0.3">
      <c r="A935">
        <v>131697</v>
      </c>
      <c r="B935">
        <v>934</v>
      </c>
    </row>
    <row r="936" spans="1:2" x14ac:dyDescent="0.3">
      <c r="A936">
        <v>131705</v>
      </c>
      <c r="B936">
        <v>935</v>
      </c>
    </row>
    <row r="937" spans="1:2" x14ac:dyDescent="0.3">
      <c r="A937">
        <v>131719</v>
      </c>
      <c r="B937">
        <v>936</v>
      </c>
    </row>
    <row r="938" spans="1:2" x14ac:dyDescent="0.3">
      <c r="A938">
        <v>131730</v>
      </c>
      <c r="B938">
        <v>937</v>
      </c>
    </row>
    <row r="939" spans="1:2" x14ac:dyDescent="0.3">
      <c r="A939">
        <v>131757</v>
      </c>
      <c r="B939">
        <v>938</v>
      </c>
    </row>
    <row r="940" spans="1:2" x14ac:dyDescent="0.3">
      <c r="A940">
        <v>131777</v>
      </c>
      <c r="B940">
        <v>939</v>
      </c>
    </row>
    <row r="941" spans="1:2" x14ac:dyDescent="0.3">
      <c r="A941">
        <v>131779</v>
      </c>
      <c r="B941">
        <v>940</v>
      </c>
    </row>
    <row r="942" spans="1:2" x14ac:dyDescent="0.3">
      <c r="A942">
        <v>131787</v>
      </c>
      <c r="B942">
        <v>941</v>
      </c>
    </row>
    <row r="943" spans="1:2" x14ac:dyDescent="0.3">
      <c r="A943">
        <v>131888</v>
      </c>
      <c r="B943">
        <v>942</v>
      </c>
    </row>
    <row r="944" spans="1:2" x14ac:dyDescent="0.3">
      <c r="A944">
        <v>131904</v>
      </c>
      <c r="B944">
        <v>943</v>
      </c>
    </row>
    <row r="945" spans="1:2" x14ac:dyDescent="0.3">
      <c r="A945">
        <v>131911</v>
      </c>
      <c r="B945">
        <v>944</v>
      </c>
    </row>
    <row r="946" spans="1:2" x14ac:dyDescent="0.3">
      <c r="A946">
        <v>131922</v>
      </c>
      <c r="B946">
        <v>945</v>
      </c>
    </row>
    <row r="947" spans="1:2" x14ac:dyDescent="0.3">
      <c r="A947">
        <v>131924</v>
      </c>
      <c r="B947">
        <v>946</v>
      </c>
    </row>
    <row r="948" spans="1:2" x14ac:dyDescent="0.3">
      <c r="A948">
        <v>131929</v>
      </c>
      <c r="B948">
        <v>947</v>
      </c>
    </row>
    <row r="949" spans="1:2" x14ac:dyDescent="0.3">
      <c r="A949">
        <v>131937</v>
      </c>
      <c r="B949">
        <v>948</v>
      </c>
    </row>
    <row r="950" spans="1:2" x14ac:dyDescent="0.3">
      <c r="A950">
        <v>131944</v>
      </c>
      <c r="B950">
        <v>949</v>
      </c>
    </row>
    <row r="951" spans="1:2" x14ac:dyDescent="0.3">
      <c r="A951">
        <v>131955</v>
      </c>
      <c r="B951">
        <v>950</v>
      </c>
    </row>
    <row r="952" spans="1:2" x14ac:dyDescent="0.3">
      <c r="A952">
        <v>131973</v>
      </c>
      <c r="B952">
        <v>951</v>
      </c>
    </row>
    <row r="953" spans="1:2" x14ac:dyDescent="0.3">
      <c r="A953">
        <v>131975</v>
      </c>
      <c r="B953">
        <v>952</v>
      </c>
    </row>
    <row r="954" spans="1:2" x14ac:dyDescent="0.3">
      <c r="A954">
        <v>131979</v>
      </c>
      <c r="B954">
        <v>953</v>
      </c>
    </row>
    <row r="955" spans="1:2" x14ac:dyDescent="0.3">
      <c r="A955">
        <v>132004</v>
      </c>
      <c r="B955">
        <v>954</v>
      </c>
    </row>
    <row r="956" spans="1:2" x14ac:dyDescent="0.3">
      <c r="A956">
        <v>132019</v>
      </c>
      <c r="B956">
        <v>955</v>
      </c>
    </row>
    <row r="957" spans="1:2" x14ac:dyDescent="0.3">
      <c r="A957">
        <v>132047</v>
      </c>
      <c r="B957">
        <v>956</v>
      </c>
    </row>
    <row r="958" spans="1:2" x14ac:dyDescent="0.3">
      <c r="A958">
        <v>132050</v>
      </c>
      <c r="B958">
        <v>957</v>
      </c>
    </row>
    <row r="959" spans="1:2" x14ac:dyDescent="0.3">
      <c r="A959">
        <v>132056</v>
      </c>
      <c r="B959">
        <v>958</v>
      </c>
    </row>
    <row r="960" spans="1:2" x14ac:dyDescent="0.3">
      <c r="A960">
        <v>132091</v>
      </c>
      <c r="B960">
        <v>959</v>
      </c>
    </row>
    <row r="961" spans="1:2" x14ac:dyDescent="0.3">
      <c r="A961">
        <v>132099</v>
      </c>
      <c r="B961">
        <v>960</v>
      </c>
    </row>
    <row r="962" spans="1:2" x14ac:dyDescent="0.3">
      <c r="A962">
        <v>132134</v>
      </c>
      <c r="B962">
        <v>961</v>
      </c>
    </row>
    <row r="963" spans="1:2" x14ac:dyDescent="0.3">
      <c r="A963">
        <v>132162</v>
      </c>
      <c r="B963">
        <v>962</v>
      </c>
    </row>
    <row r="964" spans="1:2" x14ac:dyDescent="0.3">
      <c r="A964">
        <v>132165</v>
      </c>
      <c r="B964">
        <v>963</v>
      </c>
    </row>
    <row r="965" spans="1:2" x14ac:dyDescent="0.3">
      <c r="A965">
        <v>132175</v>
      </c>
      <c r="B965">
        <v>964</v>
      </c>
    </row>
    <row r="966" spans="1:2" x14ac:dyDescent="0.3">
      <c r="A966">
        <v>132229</v>
      </c>
      <c r="B966">
        <v>965</v>
      </c>
    </row>
    <row r="967" spans="1:2" x14ac:dyDescent="0.3">
      <c r="A967">
        <v>132243</v>
      </c>
      <c r="B967">
        <v>966</v>
      </c>
    </row>
    <row r="968" spans="1:2" x14ac:dyDescent="0.3">
      <c r="A968">
        <v>132247</v>
      </c>
      <c r="B968">
        <v>967</v>
      </c>
    </row>
    <row r="969" spans="1:2" x14ac:dyDescent="0.3">
      <c r="A969">
        <v>132272</v>
      </c>
      <c r="B969">
        <v>968</v>
      </c>
    </row>
    <row r="970" spans="1:2" x14ac:dyDescent="0.3">
      <c r="A970">
        <v>132290</v>
      </c>
      <c r="B970">
        <v>969</v>
      </c>
    </row>
    <row r="971" spans="1:2" x14ac:dyDescent="0.3">
      <c r="A971">
        <v>132312</v>
      </c>
      <c r="B971">
        <v>970</v>
      </c>
    </row>
    <row r="972" spans="1:2" x14ac:dyDescent="0.3">
      <c r="A972">
        <v>132313</v>
      </c>
      <c r="B972">
        <v>971</v>
      </c>
    </row>
    <row r="973" spans="1:2" x14ac:dyDescent="0.3">
      <c r="A973">
        <v>132321</v>
      </c>
      <c r="B973">
        <v>972</v>
      </c>
    </row>
    <row r="974" spans="1:2" x14ac:dyDescent="0.3">
      <c r="A974">
        <v>132355</v>
      </c>
      <c r="B974">
        <v>973</v>
      </c>
    </row>
    <row r="975" spans="1:2" x14ac:dyDescent="0.3">
      <c r="A975">
        <v>132393</v>
      </c>
      <c r="B975">
        <v>974</v>
      </c>
    </row>
    <row r="976" spans="1:2" x14ac:dyDescent="0.3">
      <c r="A976">
        <v>132394</v>
      </c>
      <c r="B976">
        <v>975</v>
      </c>
    </row>
    <row r="977" spans="1:2" x14ac:dyDescent="0.3">
      <c r="A977">
        <v>132395</v>
      </c>
      <c r="B977">
        <v>976</v>
      </c>
    </row>
    <row r="978" spans="1:2" x14ac:dyDescent="0.3">
      <c r="A978">
        <v>132396</v>
      </c>
      <c r="B978">
        <v>977</v>
      </c>
    </row>
    <row r="979" spans="1:2" x14ac:dyDescent="0.3">
      <c r="A979">
        <v>132397</v>
      </c>
      <c r="B979">
        <v>978</v>
      </c>
    </row>
    <row r="980" spans="1:2" x14ac:dyDescent="0.3">
      <c r="A980">
        <v>132398</v>
      </c>
      <c r="B980">
        <v>979</v>
      </c>
    </row>
    <row r="981" spans="1:2" x14ac:dyDescent="0.3">
      <c r="A981">
        <v>132412</v>
      </c>
      <c r="B981">
        <v>980</v>
      </c>
    </row>
    <row r="982" spans="1:2" x14ac:dyDescent="0.3">
      <c r="A982">
        <v>132414</v>
      </c>
      <c r="B982">
        <v>981</v>
      </c>
    </row>
    <row r="983" spans="1:2" x14ac:dyDescent="0.3">
      <c r="A983">
        <v>132416</v>
      </c>
      <c r="B983">
        <v>982</v>
      </c>
    </row>
    <row r="984" spans="1:2" x14ac:dyDescent="0.3">
      <c r="A984">
        <v>132418</v>
      </c>
      <c r="B984">
        <v>983</v>
      </c>
    </row>
    <row r="985" spans="1:2" x14ac:dyDescent="0.3">
      <c r="A985">
        <v>132448</v>
      </c>
      <c r="B985">
        <v>984</v>
      </c>
    </row>
    <row r="986" spans="1:2" x14ac:dyDescent="0.3">
      <c r="A986">
        <v>132457</v>
      </c>
      <c r="B986">
        <v>985</v>
      </c>
    </row>
    <row r="987" spans="1:2" x14ac:dyDescent="0.3">
      <c r="A987">
        <v>132501</v>
      </c>
      <c r="B987">
        <v>986</v>
      </c>
    </row>
    <row r="988" spans="1:2" x14ac:dyDescent="0.3">
      <c r="A988">
        <v>132503</v>
      </c>
      <c r="B988">
        <v>987</v>
      </c>
    </row>
    <row r="989" spans="1:2" x14ac:dyDescent="0.3">
      <c r="A989">
        <v>132532</v>
      </c>
      <c r="B989">
        <v>988</v>
      </c>
    </row>
    <row r="990" spans="1:2" x14ac:dyDescent="0.3">
      <c r="A990">
        <v>132533</v>
      </c>
      <c r="B990">
        <v>989</v>
      </c>
    </row>
    <row r="991" spans="1:2" x14ac:dyDescent="0.3">
      <c r="A991">
        <v>132537</v>
      </c>
      <c r="B991">
        <v>990</v>
      </c>
    </row>
    <row r="992" spans="1:2" x14ac:dyDescent="0.3">
      <c r="A992">
        <v>132621</v>
      </c>
      <c r="B992">
        <v>991</v>
      </c>
    </row>
    <row r="993" spans="1:2" x14ac:dyDescent="0.3">
      <c r="A993">
        <v>132638</v>
      </c>
      <c r="B993">
        <v>992</v>
      </c>
    </row>
    <row r="994" spans="1:2" x14ac:dyDescent="0.3">
      <c r="A994">
        <v>132641</v>
      </c>
      <c r="B994">
        <v>993</v>
      </c>
    </row>
    <row r="995" spans="1:2" x14ac:dyDescent="0.3">
      <c r="A995">
        <v>132643</v>
      </c>
      <c r="B995">
        <v>994</v>
      </c>
    </row>
    <row r="996" spans="1:2" x14ac:dyDescent="0.3">
      <c r="A996">
        <v>132644</v>
      </c>
      <c r="B996">
        <v>995</v>
      </c>
    </row>
    <row r="997" spans="1:2" x14ac:dyDescent="0.3">
      <c r="A997">
        <v>132670</v>
      </c>
      <c r="B997">
        <v>996</v>
      </c>
    </row>
    <row r="998" spans="1:2" x14ac:dyDescent="0.3">
      <c r="A998">
        <v>132711</v>
      </c>
      <c r="B998">
        <v>997</v>
      </c>
    </row>
    <row r="999" spans="1:2" x14ac:dyDescent="0.3">
      <c r="A999">
        <v>132712</v>
      </c>
      <c r="B999">
        <v>998</v>
      </c>
    </row>
    <row r="1000" spans="1:2" x14ac:dyDescent="0.3">
      <c r="A1000">
        <v>132732</v>
      </c>
      <c r="B1000">
        <v>999</v>
      </c>
    </row>
    <row r="1001" spans="1:2" x14ac:dyDescent="0.3">
      <c r="A1001">
        <v>132739</v>
      </c>
      <c r="B1001">
        <v>1000</v>
      </c>
    </row>
    <row r="1002" spans="1:2" x14ac:dyDescent="0.3">
      <c r="A1002">
        <v>132744</v>
      </c>
      <c r="B1002">
        <v>1001</v>
      </c>
    </row>
    <row r="1003" spans="1:2" x14ac:dyDescent="0.3">
      <c r="A1003">
        <v>132764</v>
      </c>
      <c r="B1003">
        <v>1002</v>
      </c>
    </row>
    <row r="1004" spans="1:2" x14ac:dyDescent="0.3">
      <c r="A1004">
        <v>132825</v>
      </c>
      <c r="B1004">
        <v>1003</v>
      </c>
    </row>
    <row r="1005" spans="1:2" x14ac:dyDescent="0.3">
      <c r="A1005">
        <v>132897</v>
      </c>
      <c r="B1005">
        <v>1004</v>
      </c>
    </row>
    <row r="1006" spans="1:2" x14ac:dyDescent="0.3">
      <c r="A1006">
        <v>132996</v>
      </c>
      <c r="B1006">
        <v>1005</v>
      </c>
    </row>
    <row r="1007" spans="1:2" x14ac:dyDescent="0.3">
      <c r="A1007">
        <v>133051</v>
      </c>
      <c r="B1007">
        <v>1006</v>
      </c>
    </row>
    <row r="1008" spans="1:2" x14ac:dyDescent="0.3">
      <c r="A1008">
        <v>133064</v>
      </c>
      <c r="B1008">
        <v>1007</v>
      </c>
    </row>
    <row r="1009" spans="1:2" x14ac:dyDescent="0.3">
      <c r="A1009">
        <v>133065</v>
      </c>
      <c r="B1009">
        <v>1008</v>
      </c>
    </row>
    <row r="1010" spans="1:2" x14ac:dyDescent="0.3">
      <c r="A1010">
        <v>133069</v>
      </c>
      <c r="B1010">
        <v>1009</v>
      </c>
    </row>
    <row r="1011" spans="1:2" x14ac:dyDescent="0.3">
      <c r="A1011">
        <v>133070</v>
      </c>
      <c r="B1011">
        <v>1010</v>
      </c>
    </row>
    <row r="1012" spans="1:2" x14ac:dyDescent="0.3">
      <c r="A1012">
        <v>133084</v>
      </c>
      <c r="B1012">
        <v>1011</v>
      </c>
    </row>
    <row r="1013" spans="1:2" x14ac:dyDescent="0.3">
      <c r="A1013">
        <v>133088</v>
      </c>
      <c r="B1013">
        <v>1012</v>
      </c>
    </row>
    <row r="1014" spans="1:2" x14ac:dyDescent="0.3">
      <c r="A1014">
        <v>133090</v>
      </c>
      <c r="B1014">
        <v>1013</v>
      </c>
    </row>
    <row r="1015" spans="1:2" x14ac:dyDescent="0.3">
      <c r="A1015">
        <v>133129</v>
      </c>
      <c r="B1015">
        <v>1014</v>
      </c>
    </row>
    <row r="1016" spans="1:2" x14ac:dyDescent="0.3">
      <c r="A1016">
        <v>133147</v>
      </c>
      <c r="B1016">
        <v>1015</v>
      </c>
    </row>
    <row r="1017" spans="1:2" x14ac:dyDescent="0.3">
      <c r="A1017">
        <v>133161</v>
      </c>
      <c r="B1017">
        <v>1016</v>
      </c>
    </row>
    <row r="1018" spans="1:2" x14ac:dyDescent="0.3">
      <c r="A1018">
        <v>133166</v>
      </c>
      <c r="B1018">
        <v>1017</v>
      </c>
    </row>
    <row r="1019" spans="1:2" x14ac:dyDescent="0.3">
      <c r="A1019">
        <v>133193</v>
      </c>
      <c r="B1019">
        <v>1018</v>
      </c>
    </row>
    <row r="1020" spans="1:2" x14ac:dyDescent="0.3">
      <c r="A1020">
        <v>133211</v>
      </c>
      <c r="B1020">
        <v>1019</v>
      </c>
    </row>
    <row r="1021" spans="1:2" x14ac:dyDescent="0.3">
      <c r="A1021">
        <v>133212</v>
      </c>
      <c r="B1021">
        <v>1020</v>
      </c>
    </row>
    <row r="1022" spans="1:2" x14ac:dyDescent="0.3">
      <c r="A1022">
        <v>133213</v>
      </c>
      <c r="B1022">
        <v>1021</v>
      </c>
    </row>
    <row r="1023" spans="1:2" x14ac:dyDescent="0.3">
      <c r="A1023">
        <v>133231</v>
      </c>
      <c r="B1023">
        <v>1022</v>
      </c>
    </row>
    <row r="1024" spans="1:2" x14ac:dyDescent="0.3">
      <c r="A1024">
        <v>133421</v>
      </c>
      <c r="B1024">
        <v>1023</v>
      </c>
    </row>
    <row r="1025" spans="1:2" x14ac:dyDescent="0.3">
      <c r="A1025">
        <v>133455</v>
      </c>
      <c r="B1025">
        <v>1024</v>
      </c>
    </row>
    <row r="1026" spans="1:2" x14ac:dyDescent="0.3">
      <c r="A1026">
        <v>133459</v>
      </c>
      <c r="B1026">
        <v>1025</v>
      </c>
    </row>
    <row r="1027" spans="1:2" x14ac:dyDescent="0.3">
      <c r="A1027">
        <v>133478</v>
      </c>
      <c r="B1027">
        <v>1026</v>
      </c>
    </row>
    <row r="1028" spans="1:2" x14ac:dyDescent="0.3">
      <c r="A1028">
        <v>133506</v>
      </c>
      <c r="B1028">
        <v>1027</v>
      </c>
    </row>
    <row r="1029" spans="1:2" x14ac:dyDescent="0.3">
      <c r="A1029">
        <v>133599</v>
      </c>
      <c r="B1029">
        <v>1028</v>
      </c>
    </row>
    <row r="1030" spans="1:2" x14ac:dyDescent="0.3">
      <c r="A1030">
        <v>133602</v>
      </c>
      <c r="B1030">
        <v>1029</v>
      </c>
    </row>
    <row r="1031" spans="1:2" x14ac:dyDescent="0.3">
      <c r="A1031">
        <v>133676</v>
      </c>
      <c r="B1031">
        <v>1030</v>
      </c>
    </row>
    <row r="1032" spans="1:2" x14ac:dyDescent="0.3">
      <c r="A1032">
        <v>133693</v>
      </c>
      <c r="B1032">
        <v>1031</v>
      </c>
    </row>
    <row r="1033" spans="1:2" x14ac:dyDescent="0.3">
      <c r="A1033">
        <v>133704</v>
      </c>
      <c r="B1033">
        <v>1032</v>
      </c>
    </row>
    <row r="1034" spans="1:2" x14ac:dyDescent="0.3">
      <c r="A1034">
        <v>133727</v>
      </c>
      <c r="B1034">
        <v>1033</v>
      </c>
    </row>
    <row r="1035" spans="1:2" x14ac:dyDescent="0.3">
      <c r="A1035">
        <v>133828</v>
      </c>
      <c r="B1035">
        <v>1034</v>
      </c>
    </row>
    <row r="1036" spans="1:2" x14ac:dyDescent="0.3">
      <c r="A1036">
        <v>133834</v>
      </c>
      <c r="B1036">
        <v>1035</v>
      </c>
    </row>
    <row r="1037" spans="1:2" x14ac:dyDescent="0.3">
      <c r="A1037">
        <v>133859</v>
      </c>
      <c r="B1037">
        <v>1036</v>
      </c>
    </row>
    <row r="1038" spans="1:2" x14ac:dyDescent="0.3">
      <c r="A1038">
        <v>133863</v>
      </c>
      <c r="B1038">
        <v>1037</v>
      </c>
    </row>
    <row r="1039" spans="1:2" x14ac:dyDescent="0.3">
      <c r="A1039">
        <v>133901</v>
      </c>
      <c r="B1039">
        <v>1038</v>
      </c>
    </row>
    <row r="1040" spans="1:2" x14ac:dyDescent="0.3">
      <c r="A1040">
        <v>133907</v>
      </c>
      <c r="B1040">
        <v>1039</v>
      </c>
    </row>
    <row r="1041" spans="1:2" x14ac:dyDescent="0.3">
      <c r="A1041">
        <v>133908</v>
      </c>
      <c r="B1041">
        <v>1040</v>
      </c>
    </row>
    <row r="1042" spans="1:2" x14ac:dyDescent="0.3">
      <c r="A1042">
        <v>133955</v>
      </c>
      <c r="B1042">
        <v>1041</v>
      </c>
    </row>
    <row r="1043" spans="1:2" x14ac:dyDescent="0.3">
      <c r="A1043">
        <v>133984</v>
      </c>
      <c r="B1043">
        <v>1042</v>
      </c>
    </row>
    <row r="1044" spans="1:2" x14ac:dyDescent="0.3">
      <c r="A1044">
        <v>133987</v>
      </c>
      <c r="B1044">
        <v>1043</v>
      </c>
    </row>
    <row r="1045" spans="1:2" x14ac:dyDescent="0.3">
      <c r="A1045">
        <v>134007</v>
      </c>
      <c r="B1045">
        <v>1044</v>
      </c>
    </row>
    <row r="1046" spans="1:2" x14ac:dyDescent="0.3">
      <c r="A1046">
        <v>134024</v>
      </c>
      <c r="B1046">
        <v>1045</v>
      </c>
    </row>
    <row r="1047" spans="1:2" x14ac:dyDescent="0.3">
      <c r="A1047">
        <v>134074</v>
      </c>
      <c r="B1047">
        <v>1046</v>
      </c>
    </row>
    <row r="1048" spans="1:2" x14ac:dyDescent="0.3">
      <c r="A1048">
        <v>134194</v>
      </c>
      <c r="B1048">
        <v>1047</v>
      </c>
    </row>
    <row r="1049" spans="1:2" x14ac:dyDescent="0.3">
      <c r="A1049">
        <v>134232</v>
      </c>
      <c r="B1049">
        <v>1048</v>
      </c>
    </row>
    <row r="1050" spans="1:2" x14ac:dyDescent="0.3">
      <c r="A1050">
        <v>134240</v>
      </c>
      <c r="B1050">
        <v>1049</v>
      </c>
    </row>
    <row r="1051" spans="1:2" x14ac:dyDescent="0.3">
      <c r="A1051">
        <v>134243</v>
      </c>
      <c r="B1051">
        <v>1050</v>
      </c>
    </row>
    <row r="1052" spans="1:2" x14ac:dyDescent="0.3">
      <c r="A1052">
        <v>134279</v>
      </c>
      <c r="B1052">
        <v>1051</v>
      </c>
    </row>
    <row r="1053" spans="1:2" x14ac:dyDescent="0.3">
      <c r="A1053">
        <v>134288</v>
      </c>
      <c r="B1053">
        <v>1052</v>
      </c>
    </row>
    <row r="1054" spans="1:2" x14ac:dyDescent="0.3">
      <c r="A1054">
        <v>134291</v>
      </c>
      <c r="B1054">
        <v>1053</v>
      </c>
    </row>
    <row r="1055" spans="1:2" x14ac:dyDescent="0.3">
      <c r="A1055">
        <v>134293</v>
      </c>
      <c r="B1055">
        <v>1054</v>
      </c>
    </row>
    <row r="1056" spans="1:2" x14ac:dyDescent="0.3">
      <c r="A1056">
        <v>134294</v>
      </c>
      <c r="B1056">
        <v>1055</v>
      </c>
    </row>
    <row r="1057" spans="1:2" x14ac:dyDescent="0.3">
      <c r="A1057">
        <v>134315</v>
      </c>
      <c r="B1057">
        <v>1056</v>
      </c>
    </row>
    <row r="1058" spans="1:2" x14ac:dyDescent="0.3">
      <c r="A1058">
        <v>134317</v>
      </c>
      <c r="B1058">
        <v>1057</v>
      </c>
    </row>
    <row r="1059" spans="1:2" x14ac:dyDescent="0.3">
      <c r="A1059">
        <v>134320</v>
      </c>
      <c r="B1059">
        <v>1058</v>
      </c>
    </row>
    <row r="1060" spans="1:2" x14ac:dyDescent="0.3">
      <c r="A1060">
        <v>134331</v>
      </c>
      <c r="B1060">
        <v>1059</v>
      </c>
    </row>
    <row r="1061" spans="1:2" x14ac:dyDescent="0.3">
      <c r="A1061">
        <v>134346</v>
      </c>
      <c r="B1061">
        <v>1060</v>
      </c>
    </row>
    <row r="1062" spans="1:2" x14ac:dyDescent="0.3">
      <c r="A1062">
        <v>134369</v>
      </c>
      <c r="B1062">
        <v>1061</v>
      </c>
    </row>
    <row r="1063" spans="1:2" x14ac:dyDescent="0.3">
      <c r="A1063">
        <v>134377</v>
      </c>
      <c r="B1063">
        <v>1062</v>
      </c>
    </row>
    <row r="1064" spans="1:2" x14ac:dyDescent="0.3">
      <c r="A1064">
        <v>134392</v>
      </c>
      <c r="B1064">
        <v>1063</v>
      </c>
    </row>
    <row r="1065" spans="1:2" x14ac:dyDescent="0.3">
      <c r="A1065">
        <v>134495</v>
      </c>
      <c r="B1065">
        <v>1064</v>
      </c>
    </row>
    <row r="1066" spans="1:2" x14ac:dyDescent="0.3">
      <c r="A1066">
        <v>134503</v>
      </c>
      <c r="B1066">
        <v>1065</v>
      </c>
    </row>
    <row r="1067" spans="1:2" x14ac:dyDescent="0.3">
      <c r="A1067">
        <v>134548</v>
      </c>
      <c r="B1067">
        <v>1066</v>
      </c>
    </row>
    <row r="1068" spans="1:2" x14ac:dyDescent="0.3">
      <c r="A1068">
        <v>134591</v>
      </c>
      <c r="B1068">
        <v>1067</v>
      </c>
    </row>
    <row r="1069" spans="1:2" x14ac:dyDescent="0.3">
      <c r="A1069">
        <v>134603</v>
      </c>
      <c r="B1069">
        <v>1068</v>
      </c>
    </row>
    <row r="1070" spans="1:2" x14ac:dyDescent="0.3">
      <c r="A1070">
        <v>134621</v>
      </c>
      <c r="B1070">
        <v>1069</v>
      </c>
    </row>
    <row r="1071" spans="1:2" x14ac:dyDescent="0.3">
      <c r="A1071">
        <v>134728</v>
      </c>
      <c r="B1071">
        <v>1070</v>
      </c>
    </row>
    <row r="1072" spans="1:2" x14ac:dyDescent="0.3">
      <c r="A1072">
        <v>134749</v>
      </c>
      <c r="B1072">
        <v>1071</v>
      </c>
    </row>
    <row r="1073" spans="1:2" x14ac:dyDescent="0.3">
      <c r="A1073">
        <v>134839</v>
      </c>
      <c r="B1073">
        <v>1072</v>
      </c>
    </row>
    <row r="1074" spans="1:2" x14ac:dyDescent="0.3">
      <c r="A1074">
        <v>134846</v>
      </c>
      <c r="B1074">
        <v>1073</v>
      </c>
    </row>
    <row r="1075" spans="1:2" x14ac:dyDescent="0.3">
      <c r="A1075">
        <v>134897</v>
      </c>
      <c r="B1075">
        <v>1074</v>
      </c>
    </row>
    <row r="1076" spans="1:2" x14ac:dyDescent="0.3">
      <c r="A1076">
        <v>134943</v>
      </c>
      <c r="B1076">
        <v>1075</v>
      </c>
    </row>
    <row r="1077" spans="1:2" x14ac:dyDescent="0.3">
      <c r="A1077">
        <v>134970</v>
      </c>
      <c r="B1077">
        <v>1076</v>
      </c>
    </row>
    <row r="1078" spans="1:2" x14ac:dyDescent="0.3">
      <c r="A1078">
        <v>134971</v>
      </c>
      <c r="B1078">
        <v>1077</v>
      </c>
    </row>
    <row r="1079" spans="1:2" x14ac:dyDescent="0.3">
      <c r="A1079">
        <v>135001</v>
      </c>
      <c r="B1079">
        <v>1078</v>
      </c>
    </row>
    <row r="1080" spans="1:2" x14ac:dyDescent="0.3">
      <c r="A1080">
        <v>135019</v>
      </c>
      <c r="B1080">
        <v>1079</v>
      </c>
    </row>
    <row r="1081" spans="1:2" x14ac:dyDescent="0.3">
      <c r="A1081">
        <v>135045</v>
      </c>
      <c r="B1081">
        <v>1080</v>
      </c>
    </row>
    <row r="1082" spans="1:2" x14ac:dyDescent="0.3">
      <c r="A1082">
        <v>135048</v>
      </c>
      <c r="B1082">
        <v>1081</v>
      </c>
    </row>
    <row r="1083" spans="1:2" x14ac:dyDescent="0.3">
      <c r="A1083">
        <v>135056</v>
      </c>
      <c r="B1083">
        <v>1082</v>
      </c>
    </row>
    <row r="1084" spans="1:2" x14ac:dyDescent="0.3">
      <c r="A1084">
        <v>135156</v>
      </c>
      <c r="B1084">
        <v>1083</v>
      </c>
    </row>
    <row r="1085" spans="1:2" x14ac:dyDescent="0.3">
      <c r="A1085">
        <v>135165</v>
      </c>
      <c r="B1085">
        <v>1084</v>
      </c>
    </row>
    <row r="1086" spans="1:2" x14ac:dyDescent="0.3">
      <c r="A1086">
        <v>135195</v>
      </c>
      <c r="B1086">
        <v>1085</v>
      </c>
    </row>
    <row r="1087" spans="1:2" x14ac:dyDescent="0.3">
      <c r="A1087">
        <v>135196</v>
      </c>
      <c r="B1087">
        <v>1086</v>
      </c>
    </row>
    <row r="1088" spans="1:2" x14ac:dyDescent="0.3">
      <c r="A1088">
        <v>135199</v>
      </c>
      <c r="B1088">
        <v>1087</v>
      </c>
    </row>
    <row r="1089" spans="1:2" x14ac:dyDescent="0.3">
      <c r="A1089">
        <v>135223</v>
      </c>
      <c r="B1089">
        <v>1088</v>
      </c>
    </row>
    <row r="1090" spans="1:2" x14ac:dyDescent="0.3">
      <c r="A1090">
        <v>135246</v>
      </c>
      <c r="B1090">
        <v>1089</v>
      </c>
    </row>
    <row r="1091" spans="1:2" x14ac:dyDescent="0.3">
      <c r="A1091">
        <v>135256</v>
      </c>
      <c r="B1091">
        <v>1090</v>
      </c>
    </row>
    <row r="1092" spans="1:2" x14ac:dyDescent="0.3">
      <c r="A1092">
        <v>135446</v>
      </c>
      <c r="B1092">
        <v>1091</v>
      </c>
    </row>
    <row r="1093" spans="1:2" x14ac:dyDescent="0.3">
      <c r="A1093">
        <v>135481</v>
      </c>
      <c r="B1093">
        <v>1092</v>
      </c>
    </row>
    <row r="1094" spans="1:2" x14ac:dyDescent="0.3">
      <c r="A1094">
        <v>135505</v>
      </c>
      <c r="B1094">
        <v>1093</v>
      </c>
    </row>
    <row r="1095" spans="1:2" x14ac:dyDescent="0.3">
      <c r="A1095">
        <v>135521</v>
      </c>
      <c r="B1095">
        <v>1094</v>
      </c>
    </row>
    <row r="1096" spans="1:2" x14ac:dyDescent="0.3">
      <c r="A1096">
        <v>135557</v>
      </c>
      <c r="B1096">
        <v>1095</v>
      </c>
    </row>
    <row r="1097" spans="1:2" x14ac:dyDescent="0.3">
      <c r="A1097">
        <v>135595</v>
      </c>
      <c r="B1097">
        <v>1096</v>
      </c>
    </row>
    <row r="1098" spans="1:2" x14ac:dyDescent="0.3">
      <c r="A1098">
        <v>135596</v>
      </c>
      <c r="B1098">
        <v>1097</v>
      </c>
    </row>
    <row r="1099" spans="1:2" x14ac:dyDescent="0.3">
      <c r="A1099">
        <v>135661</v>
      </c>
      <c r="B1099">
        <v>1098</v>
      </c>
    </row>
    <row r="1100" spans="1:2" x14ac:dyDescent="0.3">
      <c r="A1100">
        <v>135748</v>
      </c>
      <c r="B1100">
        <v>1099</v>
      </c>
    </row>
    <row r="1101" spans="1:2" x14ac:dyDescent="0.3">
      <c r="A1101">
        <v>135755</v>
      </c>
      <c r="B1101">
        <v>1100</v>
      </c>
    </row>
    <row r="1102" spans="1:2" x14ac:dyDescent="0.3">
      <c r="A1102">
        <v>135781</v>
      </c>
      <c r="B1102">
        <v>1101</v>
      </c>
    </row>
    <row r="1103" spans="1:2" x14ac:dyDescent="0.3">
      <c r="A1103">
        <v>135807</v>
      </c>
      <c r="B1103">
        <v>1102</v>
      </c>
    </row>
    <row r="1104" spans="1:2" x14ac:dyDescent="0.3">
      <c r="A1104">
        <v>135871</v>
      </c>
      <c r="B1104">
        <v>1103</v>
      </c>
    </row>
    <row r="1105" spans="1:2" x14ac:dyDescent="0.3">
      <c r="A1105">
        <v>135886</v>
      </c>
      <c r="B1105">
        <v>1104</v>
      </c>
    </row>
    <row r="1106" spans="1:2" x14ac:dyDescent="0.3">
      <c r="A1106">
        <v>135887</v>
      </c>
      <c r="B1106">
        <v>1105</v>
      </c>
    </row>
    <row r="1107" spans="1:2" x14ac:dyDescent="0.3">
      <c r="A1107">
        <v>135951</v>
      </c>
      <c r="B1107">
        <v>1106</v>
      </c>
    </row>
    <row r="1108" spans="1:2" x14ac:dyDescent="0.3">
      <c r="A1108">
        <v>135963</v>
      </c>
      <c r="B1108">
        <v>1107</v>
      </c>
    </row>
    <row r="1109" spans="1:2" x14ac:dyDescent="0.3">
      <c r="A1109">
        <v>135971</v>
      </c>
      <c r="B1109">
        <v>1108</v>
      </c>
    </row>
    <row r="1110" spans="1:2" x14ac:dyDescent="0.3">
      <c r="A1110">
        <v>136009</v>
      </c>
      <c r="B1110">
        <v>1109</v>
      </c>
    </row>
    <row r="1111" spans="1:2" x14ac:dyDescent="0.3">
      <c r="A1111">
        <v>136062</v>
      </c>
      <c r="B1111">
        <v>1110</v>
      </c>
    </row>
    <row r="1112" spans="1:2" x14ac:dyDescent="0.3">
      <c r="A1112">
        <v>136165</v>
      </c>
      <c r="B1112">
        <v>1111</v>
      </c>
    </row>
    <row r="1113" spans="1:2" x14ac:dyDescent="0.3">
      <c r="A1113">
        <v>136223</v>
      </c>
      <c r="B1113">
        <v>1112</v>
      </c>
    </row>
    <row r="1114" spans="1:2" x14ac:dyDescent="0.3">
      <c r="A1114">
        <v>136328</v>
      </c>
      <c r="B1114">
        <v>1113</v>
      </c>
    </row>
    <row r="1115" spans="1:2" x14ac:dyDescent="0.3">
      <c r="A1115">
        <v>136359</v>
      </c>
      <c r="B1115">
        <v>1114</v>
      </c>
    </row>
    <row r="1116" spans="1:2" x14ac:dyDescent="0.3">
      <c r="A1116">
        <v>136386</v>
      </c>
      <c r="B1116">
        <v>1115</v>
      </c>
    </row>
    <row r="1117" spans="1:2" x14ac:dyDescent="0.3">
      <c r="A1117">
        <v>136390</v>
      </c>
      <c r="B1117">
        <v>1116</v>
      </c>
    </row>
    <row r="1118" spans="1:2" x14ac:dyDescent="0.3">
      <c r="A1118">
        <v>136490</v>
      </c>
      <c r="B1118">
        <v>1117</v>
      </c>
    </row>
    <row r="1119" spans="1:2" x14ac:dyDescent="0.3">
      <c r="A1119">
        <v>136533</v>
      </c>
      <c r="B1119">
        <v>1118</v>
      </c>
    </row>
    <row r="1120" spans="1:2" x14ac:dyDescent="0.3">
      <c r="A1120">
        <v>136537</v>
      </c>
      <c r="B1120">
        <v>1119</v>
      </c>
    </row>
    <row r="1121" spans="1:2" x14ac:dyDescent="0.3">
      <c r="A1121">
        <v>136575</v>
      </c>
      <c r="B1121">
        <v>1120</v>
      </c>
    </row>
    <row r="1122" spans="1:2" x14ac:dyDescent="0.3">
      <c r="A1122">
        <v>136708</v>
      </c>
      <c r="B1122">
        <v>1121</v>
      </c>
    </row>
    <row r="1123" spans="1:2" x14ac:dyDescent="0.3">
      <c r="A1123">
        <v>136778</v>
      </c>
      <c r="B1123">
        <v>1122</v>
      </c>
    </row>
    <row r="1124" spans="1:2" x14ac:dyDescent="0.3">
      <c r="A1124">
        <v>136779</v>
      </c>
      <c r="B1124">
        <v>1123</v>
      </c>
    </row>
    <row r="1125" spans="1:2" x14ac:dyDescent="0.3">
      <c r="A1125">
        <v>136869</v>
      </c>
      <c r="B1125">
        <v>1124</v>
      </c>
    </row>
    <row r="1126" spans="1:2" x14ac:dyDescent="0.3">
      <c r="A1126">
        <v>136879</v>
      </c>
      <c r="B1126">
        <v>1125</v>
      </c>
    </row>
    <row r="1127" spans="1:2" x14ac:dyDescent="0.3">
      <c r="A1127">
        <v>136880</v>
      </c>
      <c r="B1127">
        <v>1126</v>
      </c>
    </row>
    <row r="1128" spans="1:2" x14ac:dyDescent="0.3">
      <c r="A1128">
        <v>136951</v>
      </c>
      <c r="B1128">
        <v>1127</v>
      </c>
    </row>
    <row r="1129" spans="1:2" x14ac:dyDescent="0.3">
      <c r="A1129">
        <v>136959</v>
      </c>
      <c r="B1129">
        <v>1128</v>
      </c>
    </row>
    <row r="1130" spans="1:2" x14ac:dyDescent="0.3">
      <c r="A1130">
        <v>137073</v>
      </c>
      <c r="B1130">
        <v>1129</v>
      </c>
    </row>
    <row r="1131" spans="1:2" x14ac:dyDescent="0.3">
      <c r="A1131">
        <v>137088</v>
      </c>
      <c r="B1131">
        <v>1130</v>
      </c>
    </row>
    <row r="1132" spans="1:2" x14ac:dyDescent="0.3">
      <c r="A1132">
        <v>137122</v>
      </c>
      <c r="B1132">
        <v>1131</v>
      </c>
    </row>
    <row r="1133" spans="1:2" x14ac:dyDescent="0.3">
      <c r="A1133">
        <v>137154</v>
      </c>
      <c r="B1133">
        <v>1132</v>
      </c>
    </row>
    <row r="1134" spans="1:2" x14ac:dyDescent="0.3">
      <c r="A1134">
        <v>137197</v>
      </c>
      <c r="B1134">
        <v>1133</v>
      </c>
    </row>
    <row r="1135" spans="1:2" x14ac:dyDescent="0.3">
      <c r="A1135">
        <v>137241</v>
      </c>
      <c r="B1135">
        <v>1134</v>
      </c>
    </row>
    <row r="1136" spans="1:2" x14ac:dyDescent="0.3">
      <c r="A1136">
        <v>137329</v>
      </c>
      <c r="B1136">
        <v>1135</v>
      </c>
    </row>
    <row r="1137" spans="1:2" x14ac:dyDescent="0.3">
      <c r="A1137">
        <v>137354</v>
      </c>
      <c r="B1137">
        <v>1136</v>
      </c>
    </row>
    <row r="1138" spans="1:2" x14ac:dyDescent="0.3">
      <c r="A1138">
        <v>137364</v>
      </c>
      <c r="B1138">
        <v>1137</v>
      </c>
    </row>
    <row r="1139" spans="1:2" x14ac:dyDescent="0.3">
      <c r="A1139">
        <v>137370</v>
      </c>
      <c r="B1139">
        <v>1138</v>
      </c>
    </row>
    <row r="1140" spans="1:2" x14ac:dyDescent="0.3">
      <c r="A1140">
        <v>137427</v>
      </c>
      <c r="B1140">
        <v>1139</v>
      </c>
    </row>
    <row r="1141" spans="1:2" x14ac:dyDescent="0.3">
      <c r="A1141">
        <v>137428</v>
      </c>
      <c r="B1141">
        <v>1140</v>
      </c>
    </row>
    <row r="1142" spans="1:2" x14ac:dyDescent="0.3">
      <c r="A1142">
        <v>137452</v>
      </c>
      <c r="B1142">
        <v>1141</v>
      </c>
    </row>
    <row r="1143" spans="1:2" x14ac:dyDescent="0.3">
      <c r="A1143">
        <v>137502</v>
      </c>
      <c r="B1143">
        <v>1142</v>
      </c>
    </row>
    <row r="1144" spans="1:2" x14ac:dyDescent="0.3">
      <c r="A1144">
        <v>137540</v>
      </c>
      <c r="B1144">
        <v>1143</v>
      </c>
    </row>
    <row r="1145" spans="1:2" x14ac:dyDescent="0.3">
      <c r="A1145">
        <v>137551</v>
      </c>
      <c r="B1145">
        <v>1144</v>
      </c>
    </row>
    <row r="1146" spans="1:2" x14ac:dyDescent="0.3">
      <c r="A1146">
        <v>137626</v>
      </c>
      <c r="B1146">
        <v>1145</v>
      </c>
    </row>
    <row r="1147" spans="1:2" x14ac:dyDescent="0.3">
      <c r="A1147">
        <v>137858</v>
      </c>
      <c r="B1147">
        <v>1146</v>
      </c>
    </row>
    <row r="1148" spans="1:2" x14ac:dyDescent="0.3">
      <c r="A1148">
        <v>137859</v>
      </c>
      <c r="B1148">
        <v>1147</v>
      </c>
    </row>
    <row r="1149" spans="1:2" x14ac:dyDescent="0.3">
      <c r="A1149">
        <v>137865</v>
      </c>
      <c r="B1149">
        <v>1148</v>
      </c>
    </row>
    <row r="1150" spans="1:2" x14ac:dyDescent="0.3">
      <c r="A1150">
        <v>137869</v>
      </c>
      <c r="B1150">
        <v>1149</v>
      </c>
    </row>
    <row r="1151" spans="1:2" x14ac:dyDescent="0.3">
      <c r="A1151">
        <v>137918</v>
      </c>
      <c r="B1151">
        <v>1150</v>
      </c>
    </row>
    <row r="1152" spans="1:2" x14ac:dyDescent="0.3">
      <c r="A1152">
        <v>137938</v>
      </c>
      <c r="B1152">
        <v>1151</v>
      </c>
    </row>
    <row r="1153" spans="1:2" x14ac:dyDescent="0.3">
      <c r="A1153">
        <v>137954</v>
      </c>
      <c r="B1153">
        <v>1152</v>
      </c>
    </row>
    <row r="1154" spans="1:2" x14ac:dyDescent="0.3">
      <c r="A1154">
        <v>137969</v>
      </c>
      <c r="B1154">
        <v>1153</v>
      </c>
    </row>
    <row r="1155" spans="1:2" x14ac:dyDescent="0.3">
      <c r="A1155">
        <v>137994</v>
      </c>
      <c r="B1155">
        <v>1154</v>
      </c>
    </row>
    <row r="1156" spans="1:2" x14ac:dyDescent="0.3">
      <c r="A1156">
        <v>138027</v>
      </c>
      <c r="B1156">
        <v>1155</v>
      </c>
    </row>
    <row r="1157" spans="1:2" x14ac:dyDescent="0.3">
      <c r="A1157">
        <v>138031</v>
      </c>
      <c r="B1157">
        <v>1156</v>
      </c>
    </row>
    <row r="1158" spans="1:2" x14ac:dyDescent="0.3">
      <c r="A1158">
        <v>138034</v>
      </c>
      <c r="B1158">
        <v>1157</v>
      </c>
    </row>
    <row r="1159" spans="1:2" x14ac:dyDescent="0.3">
      <c r="A1159">
        <v>138065</v>
      </c>
      <c r="B1159">
        <v>1158</v>
      </c>
    </row>
    <row r="1160" spans="1:2" x14ac:dyDescent="0.3">
      <c r="A1160">
        <v>138077</v>
      </c>
      <c r="B1160">
        <v>1159</v>
      </c>
    </row>
    <row r="1161" spans="1:2" x14ac:dyDescent="0.3">
      <c r="A1161">
        <v>138087</v>
      </c>
      <c r="B1161">
        <v>1160</v>
      </c>
    </row>
    <row r="1162" spans="1:2" x14ac:dyDescent="0.3">
      <c r="A1162">
        <v>138149</v>
      </c>
      <c r="B1162">
        <v>1161</v>
      </c>
    </row>
    <row r="1163" spans="1:2" x14ac:dyDescent="0.3">
      <c r="A1163">
        <v>138151</v>
      </c>
      <c r="B1163">
        <v>1162</v>
      </c>
    </row>
    <row r="1164" spans="1:2" x14ac:dyDescent="0.3">
      <c r="A1164">
        <v>138152</v>
      </c>
      <c r="B1164">
        <v>1163</v>
      </c>
    </row>
    <row r="1165" spans="1:2" x14ac:dyDescent="0.3">
      <c r="A1165">
        <v>138153</v>
      </c>
      <c r="B1165">
        <v>1164</v>
      </c>
    </row>
    <row r="1166" spans="1:2" x14ac:dyDescent="0.3">
      <c r="A1166">
        <v>138188</v>
      </c>
      <c r="B1166">
        <v>1165</v>
      </c>
    </row>
    <row r="1167" spans="1:2" x14ac:dyDescent="0.3">
      <c r="A1167">
        <v>138193</v>
      </c>
      <c r="B1167">
        <v>1166</v>
      </c>
    </row>
    <row r="1168" spans="1:2" x14ac:dyDescent="0.3">
      <c r="A1168">
        <v>138250</v>
      </c>
      <c r="B1168">
        <v>1167</v>
      </c>
    </row>
    <row r="1169" spans="1:2" x14ac:dyDescent="0.3">
      <c r="A1169">
        <v>138340</v>
      </c>
      <c r="B1169">
        <v>1168</v>
      </c>
    </row>
    <row r="1170" spans="1:2" x14ac:dyDescent="0.3">
      <c r="A1170">
        <v>138347</v>
      </c>
      <c r="B1170">
        <v>1169</v>
      </c>
    </row>
    <row r="1171" spans="1:2" x14ac:dyDescent="0.3">
      <c r="A1171">
        <v>138454</v>
      </c>
      <c r="B1171">
        <v>1170</v>
      </c>
    </row>
    <row r="1172" spans="1:2" x14ac:dyDescent="0.3">
      <c r="A1172">
        <v>138455</v>
      </c>
      <c r="B1172">
        <v>1171</v>
      </c>
    </row>
    <row r="1173" spans="1:2" x14ac:dyDescent="0.3">
      <c r="A1173">
        <v>138501</v>
      </c>
      <c r="B1173">
        <v>1172</v>
      </c>
    </row>
    <row r="1174" spans="1:2" x14ac:dyDescent="0.3">
      <c r="A1174">
        <v>138520</v>
      </c>
      <c r="B1174">
        <v>1173</v>
      </c>
    </row>
    <row r="1175" spans="1:2" x14ac:dyDescent="0.3">
      <c r="A1175">
        <v>138524</v>
      </c>
      <c r="B1175">
        <v>1174</v>
      </c>
    </row>
    <row r="1176" spans="1:2" x14ac:dyDescent="0.3">
      <c r="A1176">
        <v>138541</v>
      </c>
      <c r="B1176">
        <v>1175</v>
      </c>
    </row>
    <row r="1177" spans="1:2" x14ac:dyDescent="0.3">
      <c r="A1177">
        <v>138623</v>
      </c>
      <c r="B1177">
        <v>1176</v>
      </c>
    </row>
    <row r="1178" spans="1:2" x14ac:dyDescent="0.3">
      <c r="A1178">
        <v>138661</v>
      </c>
      <c r="B1178">
        <v>1177</v>
      </c>
    </row>
    <row r="1179" spans="1:2" x14ac:dyDescent="0.3">
      <c r="A1179">
        <v>138698</v>
      </c>
      <c r="B1179">
        <v>1178</v>
      </c>
    </row>
    <row r="1180" spans="1:2" x14ac:dyDescent="0.3">
      <c r="A1180">
        <v>138707</v>
      </c>
      <c r="B1180">
        <v>1179</v>
      </c>
    </row>
    <row r="1181" spans="1:2" x14ac:dyDescent="0.3">
      <c r="A1181">
        <v>138854</v>
      </c>
      <c r="B1181">
        <v>1180</v>
      </c>
    </row>
    <row r="1182" spans="1:2" x14ac:dyDescent="0.3">
      <c r="A1182">
        <v>138880</v>
      </c>
      <c r="B1182">
        <v>1181</v>
      </c>
    </row>
    <row r="1183" spans="1:2" x14ac:dyDescent="0.3">
      <c r="A1183">
        <v>138886</v>
      </c>
      <c r="B1183">
        <v>1182</v>
      </c>
    </row>
    <row r="1184" spans="1:2" x14ac:dyDescent="0.3">
      <c r="A1184">
        <v>138887</v>
      </c>
      <c r="B1184">
        <v>1183</v>
      </c>
    </row>
    <row r="1185" spans="1:2" x14ac:dyDescent="0.3">
      <c r="A1185">
        <v>138941</v>
      </c>
      <c r="B1185">
        <v>1184</v>
      </c>
    </row>
    <row r="1186" spans="1:2" x14ac:dyDescent="0.3">
      <c r="A1186">
        <v>138945</v>
      </c>
      <c r="B1186">
        <v>1185</v>
      </c>
    </row>
    <row r="1187" spans="1:2" x14ac:dyDescent="0.3">
      <c r="A1187">
        <v>138965</v>
      </c>
      <c r="B1187">
        <v>1186</v>
      </c>
    </row>
    <row r="1188" spans="1:2" x14ac:dyDescent="0.3">
      <c r="A1188">
        <v>138995</v>
      </c>
      <c r="B1188">
        <v>1187</v>
      </c>
    </row>
    <row r="1189" spans="1:2" x14ac:dyDescent="0.3">
      <c r="A1189">
        <v>139005</v>
      </c>
      <c r="B1189">
        <v>1188</v>
      </c>
    </row>
    <row r="1190" spans="1:2" x14ac:dyDescent="0.3">
      <c r="A1190">
        <v>139006</v>
      </c>
      <c r="B1190">
        <v>1189</v>
      </c>
    </row>
    <row r="1191" spans="1:2" x14ac:dyDescent="0.3">
      <c r="A1191">
        <v>139007</v>
      </c>
      <c r="B1191">
        <v>1190</v>
      </c>
    </row>
    <row r="1192" spans="1:2" x14ac:dyDescent="0.3">
      <c r="A1192">
        <v>139020</v>
      </c>
      <c r="B1192">
        <v>1191</v>
      </c>
    </row>
    <row r="1193" spans="1:2" x14ac:dyDescent="0.3">
      <c r="A1193">
        <v>139032</v>
      </c>
      <c r="B1193">
        <v>1192</v>
      </c>
    </row>
    <row r="1194" spans="1:2" x14ac:dyDescent="0.3">
      <c r="A1194">
        <v>139076</v>
      </c>
      <c r="B1194">
        <v>1193</v>
      </c>
    </row>
    <row r="1195" spans="1:2" x14ac:dyDescent="0.3">
      <c r="A1195">
        <v>139141</v>
      </c>
      <c r="B1195">
        <v>1194</v>
      </c>
    </row>
    <row r="1196" spans="1:2" x14ac:dyDescent="0.3">
      <c r="A1196">
        <v>139202</v>
      </c>
      <c r="B1196">
        <v>1195</v>
      </c>
    </row>
    <row r="1197" spans="1:2" x14ac:dyDescent="0.3">
      <c r="A1197">
        <v>139263</v>
      </c>
      <c r="B1197">
        <v>1196</v>
      </c>
    </row>
    <row r="1198" spans="1:2" x14ac:dyDescent="0.3">
      <c r="A1198">
        <v>139267</v>
      </c>
      <c r="B1198">
        <v>1197</v>
      </c>
    </row>
    <row r="1199" spans="1:2" x14ac:dyDescent="0.3">
      <c r="A1199">
        <v>139288</v>
      </c>
      <c r="B1199">
        <v>1198</v>
      </c>
    </row>
    <row r="1200" spans="1:2" x14ac:dyDescent="0.3">
      <c r="A1200">
        <v>139330</v>
      </c>
      <c r="B1200">
        <v>1199</v>
      </c>
    </row>
    <row r="1201" spans="1:2" x14ac:dyDescent="0.3">
      <c r="A1201">
        <v>139360</v>
      </c>
      <c r="B1201">
        <v>1200</v>
      </c>
    </row>
    <row r="1202" spans="1:2" x14ac:dyDescent="0.3">
      <c r="A1202">
        <v>139390</v>
      </c>
      <c r="B1202">
        <v>1201</v>
      </c>
    </row>
    <row r="1203" spans="1:2" x14ac:dyDescent="0.3">
      <c r="A1203">
        <v>139568</v>
      </c>
      <c r="B1203">
        <v>1202</v>
      </c>
    </row>
    <row r="1204" spans="1:2" x14ac:dyDescent="0.3">
      <c r="A1204">
        <v>139590</v>
      </c>
      <c r="B1204">
        <v>1203</v>
      </c>
    </row>
    <row r="1205" spans="1:2" x14ac:dyDescent="0.3">
      <c r="A1205">
        <v>139602</v>
      </c>
      <c r="B1205">
        <v>1204</v>
      </c>
    </row>
    <row r="1206" spans="1:2" x14ac:dyDescent="0.3">
      <c r="A1206">
        <v>139606</v>
      </c>
      <c r="B1206">
        <v>1205</v>
      </c>
    </row>
    <row r="1207" spans="1:2" x14ac:dyDescent="0.3">
      <c r="A1207">
        <v>139610</v>
      </c>
      <c r="B1207">
        <v>1206</v>
      </c>
    </row>
    <row r="1208" spans="1:2" x14ac:dyDescent="0.3">
      <c r="A1208">
        <v>139612</v>
      </c>
      <c r="B1208">
        <v>1207</v>
      </c>
    </row>
    <row r="1209" spans="1:2" x14ac:dyDescent="0.3">
      <c r="A1209">
        <v>139630</v>
      </c>
      <c r="B1209">
        <v>1208</v>
      </c>
    </row>
    <row r="1210" spans="1:2" x14ac:dyDescent="0.3">
      <c r="A1210">
        <v>139631</v>
      </c>
      <c r="B1210">
        <v>1209</v>
      </c>
    </row>
    <row r="1211" spans="1:2" x14ac:dyDescent="0.3">
      <c r="A1211">
        <v>139641</v>
      </c>
      <c r="B1211">
        <v>1210</v>
      </c>
    </row>
    <row r="1212" spans="1:2" x14ac:dyDescent="0.3">
      <c r="A1212">
        <v>139674</v>
      </c>
      <c r="B1212">
        <v>1211</v>
      </c>
    </row>
    <row r="1213" spans="1:2" x14ac:dyDescent="0.3">
      <c r="A1213">
        <v>139675</v>
      </c>
      <c r="B1213">
        <v>1212</v>
      </c>
    </row>
    <row r="1214" spans="1:2" x14ac:dyDescent="0.3">
      <c r="A1214">
        <v>139717</v>
      </c>
      <c r="B1214">
        <v>1213</v>
      </c>
    </row>
    <row r="1215" spans="1:2" x14ac:dyDescent="0.3">
      <c r="A1215">
        <v>139864</v>
      </c>
      <c r="B1215">
        <v>1214</v>
      </c>
    </row>
    <row r="1216" spans="1:2" x14ac:dyDescent="0.3">
      <c r="A1216">
        <v>139869</v>
      </c>
      <c r="B1216">
        <v>1215</v>
      </c>
    </row>
    <row r="1217" spans="1:2" x14ac:dyDescent="0.3">
      <c r="A1217">
        <v>139889</v>
      </c>
      <c r="B1217">
        <v>1216</v>
      </c>
    </row>
    <row r="1218" spans="1:2" x14ac:dyDescent="0.3">
      <c r="A1218">
        <v>139895</v>
      </c>
      <c r="B1218">
        <v>1217</v>
      </c>
    </row>
    <row r="1219" spans="1:2" x14ac:dyDescent="0.3">
      <c r="A1219">
        <v>139905</v>
      </c>
      <c r="B1219">
        <v>1218</v>
      </c>
    </row>
    <row r="1220" spans="1:2" x14ac:dyDescent="0.3">
      <c r="A1220">
        <v>139910</v>
      </c>
      <c r="B1220">
        <v>1219</v>
      </c>
    </row>
    <row r="1221" spans="1:2" x14ac:dyDescent="0.3">
      <c r="A1221">
        <v>139945</v>
      </c>
      <c r="B1221">
        <v>1220</v>
      </c>
    </row>
    <row r="1222" spans="1:2" x14ac:dyDescent="0.3">
      <c r="A1222">
        <v>139956</v>
      </c>
      <c r="B1222">
        <v>1221</v>
      </c>
    </row>
    <row r="1223" spans="1:2" x14ac:dyDescent="0.3">
      <c r="A1223">
        <v>139970</v>
      </c>
      <c r="B1223">
        <v>1222</v>
      </c>
    </row>
    <row r="1224" spans="1:2" x14ac:dyDescent="0.3">
      <c r="A1224">
        <v>140021</v>
      </c>
      <c r="B1224">
        <v>1223</v>
      </c>
    </row>
    <row r="1225" spans="1:2" x14ac:dyDescent="0.3">
      <c r="A1225">
        <v>140096</v>
      </c>
      <c r="B1225">
        <v>1224</v>
      </c>
    </row>
    <row r="1226" spans="1:2" x14ac:dyDescent="0.3">
      <c r="A1226">
        <v>140100</v>
      </c>
      <c r="B1226">
        <v>1225</v>
      </c>
    </row>
    <row r="1227" spans="1:2" x14ac:dyDescent="0.3">
      <c r="A1227">
        <v>140192</v>
      </c>
      <c r="B1227">
        <v>1226</v>
      </c>
    </row>
    <row r="1228" spans="1:2" x14ac:dyDescent="0.3">
      <c r="A1228">
        <v>140195</v>
      </c>
      <c r="B1228">
        <v>1227</v>
      </c>
    </row>
    <row r="1229" spans="1:2" x14ac:dyDescent="0.3">
      <c r="A1229">
        <v>140212</v>
      </c>
      <c r="B1229">
        <v>1228</v>
      </c>
    </row>
    <row r="1230" spans="1:2" x14ac:dyDescent="0.3">
      <c r="A1230">
        <v>140215</v>
      </c>
      <c r="B1230">
        <v>1229</v>
      </c>
    </row>
    <row r="1231" spans="1:2" x14ac:dyDescent="0.3">
      <c r="A1231">
        <v>140223</v>
      </c>
      <c r="B1231">
        <v>1230</v>
      </c>
    </row>
    <row r="1232" spans="1:2" x14ac:dyDescent="0.3">
      <c r="A1232">
        <v>140230</v>
      </c>
      <c r="B1232">
        <v>1231</v>
      </c>
    </row>
    <row r="1233" spans="1:2" x14ac:dyDescent="0.3">
      <c r="A1233">
        <v>140263</v>
      </c>
      <c r="B1233">
        <v>1232</v>
      </c>
    </row>
    <row r="1234" spans="1:2" x14ac:dyDescent="0.3">
      <c r="A1234">
        <v>140360</v>
      </c>
      <c r="B1234">
        <v>1233</v>
      </c>
    </row>
    <row r="1235" spans="1:2" x14ac:dyDescent="0.3">
      <c r="A1235">
        <v>140429</v>
      </c>
      <c r="B1235">
        <v>1234</v>
      </c>
    </row>
    <row r="1236" spans="1:2" x14ac:dyDescent="0.3">
      <c r="A1236">
        <v>140445</v>
      </c>
      <c r="B1236">
        <v>1235</v>
      </c>
    </row>
    <row r="1237" spans="1:2" x14ac:dyDescent="0.3">
      <c r="A1237">
        <v>140446</v>
      </c>
      <c r="B1237">
        <v>1236</v>
      </c>
    </row>
    <row r="1238" spans="1:2" x14ac:dyDescent="0.3">
      <c r="A1238">
        <v>140470</v>
      </c>
      <c r="B1238">
        <v>1237</v>
      </c>
    </row>
    <row r="1239" spans="1:2" x14ac:dyDescent="0.3">
      <c r="A1239">
        <v>140478</v>
      </c>
      <c r="B1239">
        <v>1238</v>
      </c>
    </row>
    <row r="1240" spans="1:2" x14ac:dyDescent="0.3">
      <c r="A1240">
        <v>140490</v>
      </c>
      <c r="B1240">
        <v>1239</v>
      </c>
    </row>
    <row r="1241" spans="1:2" x14ac:dyDescent="0.3">
      <c r="A1241">
        <v>140501</v>
      </c>
      <c r="B1241">
        <v>1240</v>
      </c>
    </row>
    <row r="1242" spans="1:2" x14ac:dyDescent="0.3">
      <c r="A1242">
        <v>140516</v>
      </c>
      <c r="B1242">
        <v>1241</v>
      </c>
    </row>
    <row r="1243" spans="1:2" x14ac:dyDescent="0.3">
      <c r="A1243">
        <v>140592</v>
      </c>
      <c r="B1243">
        <v>1242</v>
      </c>
    </row>
    <row r="1244" spans="1:2" x14ac:dyDescent="0.3">
      <c r="A1244">
        <v>140593</v>
      </c>
      <c r="B1244">
        <v>1243</v>
      </c>
    </row>
    <row r="1245" spans="1:2" x14ac:dyDescent="0.3">
      <c r="A1245">
        <v>140633</v>
      </c>
      <c r="B1245">
        <v>1244</v>
      </c>
    </row>
    <row r="1246" spans="1:2" x14ac:dyDescent="0.3">
      <c r="A1246">
        <v>140639</v>
      </c>
      <c r="B1246">
        <v>1245</v>
      </c>
    </row>
    <row r="1247" spans="1:2" x14ac:dyDescent="0.3">
      <c r="A1247">
        <v>140650</v>
      </c>
      <c r="B1247">
        <v>1246</v>
      </c>
    </row>
    <row r="1248" spans="1:2" x14ac:dyDescent="0.3">
      <c r="A1248">
        <v>140704</v>
      </c>
      <c r="B1248">
        <v>1247</v>
      </c>
    </row>
    <row r="1249" spans="1:2" x14ac:dyDescent="0.3">
      <c r="A1249">
        <v>140722</v>
      </c>
      <c r="B1249">
        <v>1248</v>
      </c>
    </row>
    <row r="1250" spans="1:2" x14ac:dyDescent="0.3">
      <c r="A1250">
        <v>140732</v>
      </c>
      <c r="B1250">
        <v>1249</v>
      </c>
    </row>
    <row r="1251" spans="1:2" x14ac:dyDescent="0.3">
      <c r="A1251">
        <v>140733</v>
      </c>
      <c r="B1251">
        <v>1250</v>
      </c>
    </row>
    <row r="1252" spans="1:2" x14ac:dyDescent="0.3">
      <c r="A1252">
        <v>140747</v>
      </c>
      <c r="B1252">
        <v>1251</v>
      </c>
    </row>
    <row r="1253" spans="1:2" x14ac:dyDescent="0.3">
      <c r="A1253">
        <v>140755</v>
      </c>
      <c r="B1253">
        <v>1252</v>
      </c>
    </row>
    <row r="1254" spans="1:2" x14ac:dyDescent="0.3">
      <c r="A1254">
        <v>140802</v>
      </c>
      <c r="B1254">
        <v>1253</v>
      </c>
    </row>
    <row r="1255" spans="1:2" x14ac:dyDescent="0.3">
      <c r="A1255">
        <v>140846</v>
      </c>
      <c r="B1255">
        <v>1254</v>
      </c>
    </row>
    <row r="1256" spans="1:2" x14ac:dyDescent="0.3">
      <c r="A1256">
        <v>140848</v>
      </c>
      <c r="B1256">
        <v>1255</v>
      </c>
    </row>
    <row r="1257" spans="1:2" x14ac:dyDescent="0.3">
      <c r="A1257">
        <v>140856</v>
      </c>
      <c r="B1257">
        <v>1256</v>
      </c>
    </row>
    <row r="1258" spans="1:2" x14ac:dyDescent="0.3">
      <c r="A1258">
        <v>140868</v>
      </c>
      <c r="B1258">
        <v>1257</v>
      </c>
    </row>
    <row r="1259" spans="1:2" x14ac:dyDescent="0.3">
      <c r="A1259">
        <v>140869</v>
      </c>
      <c r="B1259">
        <v>1258</v>
      </c>
    </row>
    <row r="1260" spans="1:2" x14ac:dyDescent="0.3">
      <c r="A1260">
        <v>140887</v>
      </c>
      <c r="B1260">
        <v>1259</v>
      </c>
    </row>
    <row r="1261" spans="1:2" x14ac:dyDescent="0.3">
      <c r="A1261">
        <v>140905</v>
      </c>
      <c r="B1261">
        <v>1260</v>
      </c>
    </row>
    <row r="1262" spans="1:2" x14ac:dyDescent="0.3">
      <c r="A1262">
        <v>140930</v>
      </c>
      <c r="B1262">
        <v>1261</v>
      </c>
    </row>
    <row r="1263" spans="1:2" x14ac:dyDescent="0.3">
      <c r="A1263">
        <v>140961</v>
      </c>
      <c r="B1263">
        <v>1262</v>
      </c>
    </row>
    <row r="1264" spans="1:2" x14ac:dyDescent="0.3">
      <c r="A1264">
        <v>141004</v>
      </c>
      <c r="B1264">
        <v>1263</v>
      </c>
    </row>
    <row r="1265" spans="1:2" x14ac:dyDescent="0.3">
      <c r="A1265">
        <v>141009</v>
      </c>
      <c r="B1265">
        <v>1264</v>
      </c>
    </row>
    <row r="1266" spans="1:2" x14ac:dyDescent="0.3">
      <c r="A1266">
        <v>141022</v>
      </c>
      <c r="B1266">
        <v>1265</v>
      </c>
    </row>
    <row r="1267" spans="1:2" x14ac:dyDescent="0.3">
      <c r="A1267">
        <v>141064</v>
      </c>
      <c r="B1267">
        <v>1266</v>
      </c>
    </row>
    <row r="1268" spans="1:2" x14ac:dyDescent="0.3">
      <c r="A1268">
        <v>141071</v>
      </c>
      <c r="B1268">
        <v>1267</v>
      </c>
    </row>
    <row r="1269" spans="1:2" x14ac:dyDescent="0.3">
      <c r="A1269">
        <v>141086</v>
      </c>
      <c r="B1269">
        <v>1268</v>
      </c>
    </row>
    <row r="1270" spans="1:2" x14ac:dyDescent="0.3">
      <c r="A1270">
        <v>141092</v>
      </c>
      <c r="B1270">
        <v>1269</v>
      </c>
    </row>
    <row r="1271" spans="1:2" x14ac:dyDescent="0.3">
      <c r="A1271">
        <v>141215</v>
      </c>
      <c r="B1271">
        <v>1270</v>
      </c>
    </row>
    <row r="1272" spans="1:2" x14ac:dyDescent="0.3">
      <c r="A1272">
        <v>141269</v>
      </c>
      <c r="B1272">
        <v>1271</v>
      </c>
    </row>
    <row r="1273" spans="1:2" x14ac:dyDescent="0.3">
      <c r="A1273">
        <v>141309</v>
      </c>
      <c r="B1273">
        <v>1272</v>
      </c>
    </row>
    <row r="1274" spans="1:2" x14ac:dyDescent="0.3">
      <c r="A1274">
        <v>141450</v>
      </c>
      <c r="B1274">
        <v>1273</v>
      </c>
    </row>
    <row r="1275" spans="1:2" x14ac:dyDescent="0.3">
      <c r="A1275">
        <v>141535</v>
      </c>
      <c r="B1275">
        <v>1274</v>
      </c>
    </row>
    <row r="1276" spans="1:2" x14ac:dyDescent="0.3">
      <c r="A1276">
        <v>141579</v>
      </c>
      <c r="B1276">
        <v>1275</v>
      </c>
    </row>
    <row r="1277" spans="1:2" x14ac:dyDescent="0.3">
      <c r="A1277">
        <v>141581</v>
      </c>
      <c r="B1277">
        <v>1276</v>
      </c>
    </row>
    <row r="1278" spans="1:2" x14ac:dyDescent="0.3">
      <c r="A1278">
        <v>141606</v>
      </c>
      <c r="B1278">
        <v>1277</v>
      </c>
    </row>
    <row r="1279" spans="1:2" x14ac:dyDescent="0.3">
      <c r="A1279">
        <v>141638</v>
      </c>
      <c r="B1279">
        <v>1278</v>
      </c>
    </row>
    <row r="1280" spans="1:2" x14ac:dyDescent="0.3">
      <c r="A1280">
        <v>141661</v>
      </c>
      <c r="B1280">
        <v>1279</v>
      </c>
    </row>
    <row r="1281" spans="1:2" x14ac:dyDescent="0.3">
      <c r="A1281">
        <v>141771</v>
      </c>
      <c r="B1281">
        <v>1280</v>
      </c>
    </row>
    <row r="1282" spans="1:2" x14ac:dyDescent="0.3">
      <c r="A1282">
        <v>141810</v>
      </c>
      <c r="B1282">
        <v>1281</v>
      </c>
    </row>
    <row r="1283" spans="1:2" x14ac:dyDescent="0.3">
      <c r="A1283">
        <v>141895</v>
      </c>
      <c r="B1283">
        <v>1282</v>
      </c>
    </row>
    <row r="1284" spans="1:2" x14ac:dyDescent="0.3">
      <c r="A1284">
        <v>141957</v>
      </c>
      <c r="B1284">
        <v>1283</v>
      </c>
    </row>
    <row r="1285" spans="1:2" x14ac:dyDescent="0.3">
      <c r="A1285">
        <v>141968</v>
      </c>
      <c r="B1285">
        <v>1284</v>
      </c>
    </row>
    <row r="1286" spans="1:2" x14ac:dyDescent="0.3">
      <c r="A1286">
        <v>141969</v>
      </c>
      <c r="B1286">
        <v>1285</v>
      </c>
    </row>
    <row r="1287" spans="1:2" x14ac:dyDescent="0.3">
      <c r="A1287">
        <v>141970</v>
      </c>
      <c r="B1287">
        <v>1286</v>
      </c>
    </row>
    <row r="1288" spans="1:2" x14ac:dyDescent="0.3">
      <c r="A1288">
        <v>141983</v>
      </c>
      <c r="B1288">
        <v>1287</v>
      </c>
    </row>
    <row r="1289" spans="1:2" x14ac:dyDescent="0.3">
      <c r="A1289">
        <v>142015</v>
      </c>
      <c r="B1289">
        <v>1288</v>
      </c>
    </row>
    <row r="1290" spans="1:2" x14ac:dyDescent="0.3">
      <c r="A1290">
        <v>142042</v>
      </c>
      <c r="B1290">
        <v>1289</v>
      </c>
    </row>
    <row r="1291" spans="1:2" x14ac:dyDescent="0.3">
      <c r="A1291">
        <v>142060</v>
      </c>
      <c r="B1291">
        <v>1290</v>
      </c>
    </row>
    <row r="1292" spans="1:2" x14ac:dyDescent="0.3">
      <c r="A1292">
        <v>142064</v>
      </c>
      <c r="B1292">
        <v>1291</v>
      </c>
    </row>
    <row r="1293" spans="1:2" x14ac:dyDescent="0.3">
      <c r="A1293">
        <v>142089</v>
      </c>
      <c r="B1293">
        <v>1292</v>
      </c>
    </row>
    <row r="1294" spans="1:2" x14ac:dyDescent="0.3">
      <c r="A1294">
        <v>142103</v>
      </c>
      <c r="B1294">
        <v>1293</v>
      </c>
    </row>
    <row r="1295" spans="1:2" x14ac:dyDescent="0.3">
      <c r="A1295">
        <v>142118</v>
      </c>
      <c r="B1295">
        <v>1294</v>
      </c>
    </row>
    <row r="1296" spans="1:2" x14ac:dyDescent="0.3">
      <c r="A1296">
        <v>142199</v>
      </c>
      <c r="B1296">
        <v>1295</v>
      </c>
    </row>
    <row r="1297" spans="1:2" x14ac:dyDescent="0.3">
      <c r="A1297">
        <v>142216</v>
      </c>
      <c r="B1297">
        <v>1296</v>
      </c>
    </row>
    <row r="1298" spans="1:2" x14ac:dyDescent="0.3">
      <c r="A1298">
        <v>142226</v>
      </c>
      <c r="B1298">
        <v>1297</v>
      </c>
    </row>
    <row r="1299" spans="1:2" x14ac:dyDescent="0.3">
      <c r="A1299">
        <v>142233</v>
      </c>
      <c r="B1299">
        <v>1298</v>
      </c>
    </row>
    <row r="1300" spans="1:2" x14ac:dyDescent="0.3">
      <c r="A1300">
        <v>142284</v>
      </c>
      <c r="B1300">
        <v>1299</v>
      </c>
    </row>
    <row r="1301" spans="1:2" x14ac:dyDescent="0.3">
      <c r="A1301">
        <v>142285</v>
      </c>
      <c r="B1301">
        <v>1300</v>
      </c>
    </row>
    <row r="1302" spans="1:2" x14ac:dyDescent="0.3">
      <c r="A1302">
        <v>142286</v>
      </c>
      <c r="B1302">
        <v>1301</v>
      </c>
    </row>
    <row r="1303" spans="1:2" x14ac:dyDescent="0.3">
      <c r="A1303">
        <v>142293</v>
      </c>
      <c r="B1303">
        <v>1302</v>
      </c>
    </row>
    <row r="1304" spans="1:2" x14ac:dyDescent="0.3">
      <c r="A1304">
        <v>142367</v>
      </c>
      <c r="B1304">
        <v>1303</v>
      </c>
    </row>
    <row r="1305" spans="1:2" x14ac:dyDescent="0.3">
      <c r="A1305">
        <v>142372</v>
      </c>
      <c r="B1305">
        <v>1304</v>
      </c>
    </row>
    <row r="1306" spans="1:2" x14ac:dyDescent="0.3">
      <c r="A1306">
        <v>142374</v>
      </c>
      <c r="B1306">
        <v>1305</v>
      </c>
    </row>
    <row r="1307" spans="1:2" x14ac:dyDescent="0.3">
      <c r="A1307">
        <v>142466</v>
      </c>
      <c r="B1307">
        <v>1306</v>
      </c>
    </row>
    <row r="1308" spans="1:2" x14ac:dyDescent="0.3">
      <c r="A1308">
        <v>142506</v>
      </c>
      <c r="B1308">
        <v>1307</v>
      </c>
    </row>
    <row r="1309" spans="1:2" x14ac:dyDescent="0.3">
      <c r="A1309">
        <v>142527</v>
      </c>
      <c r="B1309">
        <v>1308</v>
      </c>
    </row>
    <row r="1310" spans="1:2" x14ac:dyDescent="0.3">
      <c r="A1310">
        <v>142528</v>
      </c>
      <c r="B1310">
        <v>1309</v>
      </c>
    </row>
    <row r="1311" spans="1:2" x14ac:dyDescent="0.3">
      <c r="A1311">
        <v>142562</v>
      </c>
      <c r="B1311">
        <v>1310</v>
      </c>
    </row>
    <row r="1312" spans="1:2" x14ac:dyDescent="0.3">
      <c r="A1312">
        <v>142576</v>
      </c>
      <c r="B1312">
        <v>1311</v>
      </c>
    </row>
    <row r="1313" spans="1:2" x14ac:dyDescent="0.3">
      <c r="A1313">
        <v>142639</v>
      </c>
      <c r="B1313">
        <v>1312</v>
      </c>
    </row>
    <row r="1314" spans="1:2" x14ac:dyDescent="0.3">
      <c r="A1314">
        <v>142747</v>
      </c>
      <c r="B1314">
        <v>1313</v>
      </c>
    </row>
    <row r="1315" spans="1:2" x14ac:dyDescent="0.3">
      <c r="A1315">
        <v>142749</v>
      </c>
      <c r="B1315">
        <v>1314</v>
      </c>
    </row>
    <row r="1316" spans="1:2" x14ac:dyDescent="0.3">
      <c r="A1316">
        <v>142762</v>
      </c>
      <c r="B1316">
        <v>1315</v>
      </c>
    </row>
    <row r="1317" spans="1:2" x14ac:dyDescent="0.3">
      <c r="A1317">
        <v>142782</v>
      </c>
      <c r="B1317">
        <v>1316</v>
      </c>
    </row>
    <row r="1318" spans="1:2" x14ac:dyDescent="0.3">
      <c r="A1318">
        <v>142802</v>
      </c>
      <c r="B1318">
        <v>1317</v>
      </c>
    </row>
    <row r="1319" spans="1:2" x14ac:dyDescent="0.3">
      <c r="A1319">
        <v>142839</v>
      </c>
      <c r="B1319">
        <v>1318</v>
      </c>
    </row>
    <row r="1320" spans="1:2" x14ac:dyDescent="0.3">
      <c r="A1320">
        <v>142842</v>
      </c>
      <c r="B1320">
        <v>1319</v>
      </c>
    </row>
    <row r="1321" spans="1:2" x14ac:dyDescent="0.3">
      <c r="A1321">
        <v>142898</v>
      </c>
      <c r="B1321">
        <v>1320</v>
      </c>
    </row>
    <row r="1322" spans="1:2" x14ac:dyDescent="0.3">
      <c r="A1322">
        <v>142974</v>
      </c>
      <c r="B1322">
        <v>1321</v>
      </c>
    </row>
    <row r="1323" spans="1:2" x14ac:dyDescent="0.3">
      <c r="A1323">
        <v>143021</v>
      </c>
      <c r="B1323">
        <v>1322</v>
      </c>
    </row>
    <row r="1324" spans="1:2" x14ac:dyDescent="0.3">
      <c r="A1324">
        <v>143064</v>
      </c>
      <c r="B1324">
        <v>1323</v>
      </c>
    </row>
    <row r="1325" spans="1:2" x14ac:dyDescent="0.3">
      <c r="A1325">
        <v>143073</v>
      </c>
      <c r="B1325">
        <v>1324</v>
      </c>
    </row>
    <row r="1326" spans="1:2" x14ac:dyDescent="0.3">
      <c r="A1326">
        <v>143078</v>
      </c>
      <c r="B1326">
        <v>1325</v>
      </c>
    </row>
    <row r="1327" spans="1:2" x14ac:dyDescent="0.3">
      <c r="A1327">
        <v>143167</v>
      </c>
      <c r="B1327">
        <v>1326</v>
      </c>
    </row>
    <row r="1328" spans="1:2" x14ac:dyDescent="0.3">
      <c r="A1328">
        <v>143183</v>
      </c>
      <c r="B1328">
        <v>1327</v>
      </c>
    </row>
    <row r="1329" spans="1:2" x14ac:dyDescent="0.3">
      <c r="A1329">
        <v>143204</v>
      </c>
      <c r="B1329">
        <v>1328</v>
      </c>
    </row>
    <row r="1330" spans="1:2" x14ac:dyDescent="0.3">
      <c r="A1330">
        <v>143219</v>
      </c>
      <c r="B1330">
        <v>1329</v>
      </c>
    </row>
    <row r="1331" spans="1:2" x14ac:dyDescent="0.3">
      <c r="A1331">
        <v>143233</v>
      </c>
      <c r="B1331">
        <v>1330</v>
      </c>
    </row>
    <row r="1332" spans="1:2" x14ac:dyDescent="0.3">
      <c r="A1332">
        <v>143249</v>
      </c>
      <c r="B1332">
        <v>1331</v>
      </c>
    </row>
    <row r="1333" spans="1:2" x14ac:dyDescent="0.3">
      <c r="A1333">
        <v>143267</v>
      </c>
      <c r="B1333">
        <v>1332</v>
      </c>
    </row>
    <row r="1334" spans="1:2" x14ac:dyDescent="0.3">
      <c r="A1334">
        <v>143305</v>
      </c>
      <c r="B1334">
        <v>1333</v>
      </c>
    </row>
    <row r="1335" spans="1:2" x14ac:dyDescent="0.3">
      <c r="A1335">
        <v>143330</v>
      </c>
      <c r="B1335">
        <v>1334</v>
      </c>
    </row>
    <row r="1336" spans="1:2" x14ac:dyDescent="0.3">
      <c r="A1336">
        <v>143376</v>
      </c>
      <c r="B1336">
        <v>1335</v>
      </c>
    </row>
    <row r="1337" spans="1:2" x14ac:dyDescent="0.3">
      <c r="A1337">
        <v>143386</v>
      </c>
      <c r="B1337">
        <v>1336</v>
      </c>
    </row>
    <row r="1338" spans="1:2" x14ac:dyDescent="0.3">
      <c r="A1338">
        <v>143488</v>
      </c>
      <c r="B1338">
        <v>1337</v>
      </c>
    </row>
    <row r="1339" spans="1:2" x14ac:dyDescent="0.3">
      <c r="A1339">
        <v>143493</v>
      </c>
      <c r="B1339">
        <v>1338</v>
      </c>
    </row>
    <row r="1340" spans="1:2" x14ac:dyDescent="0.3">
      <c r="A1340">
        <v>143561</v>
      </c>
      <c r="B1340">
        <v>1339</v>
      </c>
    </row>
    <row r="1341" spans="1:2" x14ac:dyDescent="0.3">
      <c r="A1341">
        <v>143562</v>
      </c>
      <c r="B1341">
        <v>1340</v>
      </c>
    </row>
    <row r="1342" spans="1:2" x14ac:dyDescent="0.3">
      <c r="A1342">
        <v>143567</v>
      </c>
      <c r="B1342">
        <v>1341</v>
      </c>
    </row>
    <row r="1343" spans="1:2" x14ac:dyDescent="0.3">
      <c r="A1343">
        <v>143569</v>
      </c>
      <c r="B1343">
        <v>1342</v>
      </c>
    </row>
    <row r="1344" spans="1:2" x14ac:dyDescent="0.3">
      <c r="A1344">
        <v>143713</v>
      </c>
      <c r="B1344">
        <v>1343</v>
      </c>
    </row>
    <row r="1345" spans="1:2" x14ac:dyDescent="0.3">
      <c r="A1345">
        <v>143801</v>
      </c>
      <c r="B1345">
        <v>1344</v>
      </c>
    </row>
    <row r="1346" spans="1:2" x14ac:dyDescent="0.3">
      <c r="A1346">
        <v>143802</v>
      </c>
      <c r="B1346">
        <v>1345</v>
      </c>
    </row>
    <row r="1347" spans="1:2" x14ac:dyDescent="0.3">
      <c r="A1347">
        <v>143804</v>
      </c>
      <c r="B1347">
        <v>1346</v>
      </c>
    </row>
    <row r="1348" spans="1:2" x14ac:dyDescent="0.3">
      <c r="A1348">
        <v>143819</v>
      </c>
      <c r="B1348">
        <v>1347</v>
      </c>
    </row>
    <row r="1349" spans="1:2" x14ac:dyDescent="0.3">
      <c r="A1349">
        <v>143822</v>
      </c>
      <c r="B1349">
        <v>1348</v>
      </c>
    </row>
    <row r="1350" spans="1:2" x14ac:dyDescent="0.3">
      <c r="A1350">
        <v>143834</v>
      </c>
      <c r="B1350">
        <v>1349</v>
      </c>
    </row>
    <row r="1351" spans="1:2" x14ac:dyDescent="0.3">
      <c r="A1351">
        <v>143857</v>
      </c>
      <c r="B1351">
        <v>1350</v>
      </c>
    </row>
    <row r="1352" spans="1:2" x14ac:dyDescent="0.3">
      <c r="A1352">
        <v>144078</v>
      </c>
      <c r="B1352">
        <v>1351</v>
      </c>
    </row>
    <row r="1353" spans="1:2" x14ac:dyDescent="0.3">
      <c r="A1353">
        <v>144193</v>
      </c>
      <c r="B1353">
        <v>1352</v>
      </c>
    </row>
    <row r="1354" spans="1:2" x14ac:dyDescent="0.3">
      <c r="A1354">
        <v>144225</v>
      </c>
      <c r="B1354">
        <v>1353</v>
      </c>
    </row>
    <row r="1355" spans="1:2" x14ac:dyDescent="0.3">
      <c r="A1355">
        <v>144262</v>
      </c>
      <c r="B1355">
        <v>1354</v>
      </c>
    </row>
    <row r="1356" spans="1:2" x14ac:dyDescent="0.3">
      <c r="A1356">
        <v>144270</v>
      </c>
      <c r="B1356">
        <v>1355</v>
      </c>
    </row>
    <row r="1357" spans="1:2" x14ac:dyDescent="0.3">
      <c r="A1357">
        <v>144275</v>
      </c>
      <c r="B1357">
        <v>1356</v>
      </c>
    </row>
    <row r="1358" spans="1:2" x14ac:dyDescent="0.3">
      <c r="A1358">
        <v>144331</v>
      </c>
      <c r="B1358">
        <v>1357</v>
      </c>
    </row>
    <row r="1359" spans="1:2" x14ac:dyDescent="0.3">
      <c r="A1359">
        <v>144340</v>
      </c>
      <c r="B1359">
        <v>1358</v>
      </c>
    </row>
    <row r="1360" spans="1:2" x14ac:dyDescent="0.3">
      <c r="A1360">
        <v>144363</v>
      </c>
      <c r="B1360">
        <v>1359</v>
      </c>
    </row>
    <row r="1361" spans="1:2" x14ac:dyDescent="0.3">
      <c r="A1361">
        <v>144364</v>
      </c>
      <c r="B1361">
        <v>1360</v>
      </c>
    </row>
    <row r="1362" spans="1:2" x14ac:dyDescent="0.3">
      <c r="A1362">
        <v>144372</v>
      </c>
      <c r="B1362">
        <v>1361</v>
      </c>
    </row>
    <row r="1363" spans="1:2" x14ac:dyDescent="0.3">
      <c r="A1363">
        <v>144449</v>
      </c>
      <c r="B1363">
        <v>1362</v>
      </c>
    </row>
    <row r="1364" spans="1:2" x14ac:dyDescent="0.3">
      <c r="A1364">
        <v>144486</v>
      </c>
      <c r="B1364">
        <v>1363</v>
      </c>
    </row>
    <row r="1365" spans="1:2" x14ac:dyDescent="0.3">
      <c r="A1365">
        <v>144526</v>
      </c>
      <c r="B1365">
        <v>1364</v>
      </c>
    </row>
    <row r="1366" spans="1:2" x14ac:dyDescent="0.3">
      <c r="A1366">
        <v>144527</v>
      </c>
      <c r="B1366">
        <v>1365</v>
      </c>
    </row>
    <row r="1367" spans="1:2" x14ac:dyDescent="0.3">
      <c r="A1367">
        <v>144545</v>
      </c>
      <c r="B1367">
        <v>1366</v>
      </c>
    </row>
    <row r="1368" spans="1:2" x14ac:dyDescent="0.3">
      <c r="A1368">
        <v>144546</v>
      </c>
      <c r="B1368">
        <v>1367</v>
      </c>
    </row>
    <row r="1369" spans="1:2" x14ac:dyDescent="0.3">
      <c r="A1369">
        <v>144547</v>
      </c>
      <c r="B1369">
        <v>1368</v>
      </c>
    </row>
    <row r="1370" spans="1:2" x14ac:dyDescent="0.3">
      <c r="A1370">
        <v>144597</v>
      </c>
      <c r="B1370">
        <v>1369</v>
      </c>
    </row>
    <row r="1371" spans="1:2" x14ac:dyDescent="0.3">
      <c r="A1371">
        <v>144645</v>
      </c>
      <c r="B1371">
        <v>1370</v>
      </c>
    </row>
    <row r="1372" spans="1:2" x14ac:dyDescent="0.3">
      <c r="A1372">
        <v>144705</v>
      </c>
      <c r="B1372">
        <v>1371</v>
      </c>
    </row>
    <row r="1373" spans="1:2" x14ac:dyDescent="0.3">
      <c r="A1373">
        <v>144708</v>
      </c>
      <c r="B1373">
        <v>1372</v>
      </c>
    </row>
    <row r="1374" spans="1:2" x14ac:dyDescent="0.3">
      <c r="A1374">
        <v>144709</v>
      </c>
      <c r="B1374">
        <v>1373</v>
      </c>
    </row>
    <row r="1375" spans="1:2" x14ac:dyDescent="0.3">
      <c r="A1375">
        <v>144718</v>
      </c>
      <c r="B1375">
        <v>1374</v>
      </c>
    </row>
    <row r="1376" spans="1:2" x14ac:dyDescent="0.3">
      <c r="A1376">
        <v>144827</v>
      </c>
      <c r="B1376">
        <v>1375</v>
      </c>
    </row>
    <row r="1377" spans="1:2" x14ac:dyDescent="0.3">
      <c r="A1377">
        <v>144843</v>
      </c>
      <c r="B1377">
        <v>1376</v>
      </c>
    </row>
    <row r="1378" spans="1:2" x14ac:dyDescent="0.3">
      <c r="A1378">
        <v>144844</v>
      </c>
      <c r="B1378">
        <v>1377</v>
      </c>
    </row>
    <row r="1379" spans="1:2" x14ac:dyDescent="0.3">
      <c r="A1379">
        <v>144866</v>
      </c>
      <c r="B1379">
        <v>1378</v>
      </c>
    </row>
    <row r="1380" spans="1:2" x14ac:dyDescent="0.3">
      <c r="A1380">
        <v>144951</v>
      </c>
      <c r="B1380">
        <v>1379</v>
      </c>
    </row>
    <row r="1381" spans="1:2" x14ac:dyDescent="0.3">
      <c r="A1381">
        <v>144973</v>
      </c>
      <c r="B1381">
        <v>1380</v>
      </c>
    </row>
    <row r="1382" spans="1:2" x14ac:dyDescent="0.3">
      <c r="A1382">
        <v>145008</v>
      </c>
      <c r="B1382">
        <v>1381</v>
      </c>
    </row>
    <row r="1383" spans="1:2" x14ac:dyDescent="0.3">
      <c r="A1383">
        <v>145017</v>
      </c>
      <c r="B1383">
        <v>1382</v>
      </c>
    </row>
    <row r="1384" spans="1:2" x14ac:dyDescent="0.3">
      <c r="A1384">
        <v>145027</v>
      </c>
      <c r="B1384">
        <v>1383</v>
      </c>
    </row>
    <row r="1385" spans="1:2" x14ac:dyDescent="0.3">
      <c r="A1385">
        <v>145029</v>
      </c>
      <c r="B1385">
        <v>1384</v>
      </c>
    </row>
    <row r="1386" spans="1:2" x14ac:dyDescent="0.3">
      <c r="A1386">
        <v>145047</v>
      </c>
      <c r="B1386">
        <v>1385</v>
      </c>
    </row>
    <row r="1387" spans="1:2" x14ac:dyDescent="0.3">
      <c r="A1387">
        <v>145098</v>
      </c>
      <c r="B1387">
        <v>1386</v>
      </c>
    </row>
    <row r="1388" spans="1:2" x14ac:dyDescent="0.3">
      <c r="A1388">
        <v>145105</v>
      </c>
      <c r="B1388">
        <v>1387</v>
      </c>
    </row>
    <row r="1389" spans="1:2" x14ac:dyDescent="0.3">
      <c r="A1389">
        <v>145123</v>
      </c>
      <c r="B1389">
        <v>1388</v>
      </c>
    </row>
    <row r="1390" spans="1:2" x14ac:dyDescent="0.3">
      <c r="A1390">
        <v>145143</v>
      </c>
      <c r="B1390">
        <v>1389</v>
      </c>
    </row>
    <row r="1391" spans="1:2" x14ac:dyDescent="0.3">
      <c r="A1391">
        <v>145183</v>
      </c>
      <c r="B1391">
        <v>1390</v>
      </c>
    </row>
    <row r="1392" spans="1:2" x14ac:dyDescent="0.3">
      <c r="A1392">
        <v>145205</v>
      </c>
      <c r="B1392">
        <v>1391</v>
      </c>
    </row>
    <row r="1393" spans="1:2" x14ac:dyDescent="0.3">
      <c r="A1393">
        <v>145238</v>
      </c>
      <c r="B1393">
        <v>1392</v>
      </c>
    </row>
    <row r="1394" spans="1:2" x14ac:dyDescent="0.3">
      <c r="A1394">
        <v>145248</v>
      </c>
      <c r="B1394">
        <v>1393</v>
      </c>
    </row>
    <row r="1395" spans="1:2" x14ac:dyDescent="0.3">
      <c r="A1395">
        <v>145268</v>
      </c>
      <c r="B1395">
        <v>1394</v>
      </c>
    </row>
    <row r="1396" spans="1:2" x14ac:dyDescent="0.3">
      <c r="A1396">
        <v>145273</v>
      </c>
      <c r="B1396">
        <v>1395</v>
      </c>
    </row>
    <row r="1397" spans="1:2" x14ac:dyDescent="0.3">
      <c r="A1397">
        <v>145294</v>
      </c>
      <c r="B1397">
        <v>1396</v>
      </c>
    </row>
    <row r="1398" spans="1:2" x14ac:dyDescent="0.3">
      <c r="A1398">
        <v>145319</v>
      </c>
      <c r="B1398">
        <v>1397</v>
      </c>
    </row>
    <row r="1399" spans="1:2" x14ac:dyDescent="0.3">
      <c r="A1399">
        <v>145320</v>
      </c>
      <c r="B1399">
        <v>1398</v>
      </c>
    </row>
    <row r="1400" spans="1:2" x14ac:dyDescent="0.3">
      <c r="A1400">
        <v>145346</v>
      </c>
      <c r="B1400">
        <v>1399</v>
      </c>
    </row>
    <row r="1401" spans="1:2" x14ac:dyDescent="0.3">
      <c r="A1401">
        <v>145353</v>
      </c>
      <c r="B1401">
        <v>1400</v>
      </c>
    </row>
    <row r="1402" spans="1:2" x14ac:dyDescent="0.3">
      <c r="A1402">
        <v>145355</v>
      </c>
      <c r="B1402">
        <v>1401</v>
      </c>
    </row>
    <row r="1403" spans="1:2" x14ac:dyDescent="0.3">
      <c r="A1403">
        <v>145394</v>
      </c>
      <c r="B1403">
        <v>1402</v>
      </c>
    </row>
    <row r="1404" spans="1:2" x14ac:dyDescent="0.3">
      <c r="A1404">
        <v>145477</v>
      </c>
      <c r="B1404">
        <v>1403</v>
      </c>
    </row>
    <row r="1405" spans="1:2" x14ac:dyDescent="0.3">
      <c r="A1405">
        <v>145567</v>
      </c>
      <c r="B1405">
        <v>1404</v>
      </c>
    </row>
    <row r="1406" spans="1:2" x14ac:dyDescent="0.3">
      <c r="A1406">
        <v>145568</v>
      </c>
      <c r="B1406">
        <v>1405</v>
      </c>
    </row>
    <row r="1407" spans="1:2" x14ac:dyDescent="0.3">
      <c r="A1407">
        <v>145627</v>
      </c>
      <c r="B1407">
        <v>1406</v>
      </c>
    </row>
    <row r="1408" spans="1:2" x14ac:dyDescent="0.3">
      <c r="A1408">
        <v>145692</v>
      </c>
      <c r="B1408">
        <v>1407</v>
      </c>
    </row>
    <row r="1409" spans="1:2" x14ac:dyDescent="0.3">
      <c r="A1409">
        <v>145753</v>
      </c>
      <c r="B1409">
        <v>1408</v>
      </c>
    </row>
    <row r="1410" spans="1:2" x14ac:dyDescent="0.3">
      <c r="A1410">
        <v>145756</v>
      </c>
      <c r="B1410">
        <v>1409</v>
      </c>
    </row>
    <row r="1411" spans="1:2" x14ac:dyDescent="0.3">
      <c r="A1411">
        <v>145776</v>
      </c>
      <c r="B1411">
        <v>1410</v>
      </c>
    </row>
    <row r="1412" spans="1:2" x14ac:dyDescent="0.3">
      <c r="A1412">
        <v>145801</v>
      </c>
      <c r="B1412">
        <v>1411</v>
      </c>
    </row>
    <row r="1413" spans="1:2" x14ac:dyDescent="0.3">
      <c r="A1413">
        <v>145813</v>
      </c>
      <c r="B1413">
        <v>1412</v>
      </c>
    </row>
    <row r="1414" spans="1:2" x14ac:dyDescent="0.3">
      <c r="A1414">
        <v>145886</v>
      </c>
      <c r="B1414">
        <v>1413</v>
      </c>
    </row>
    <row r="1415" spans="1:2" x14ac:dyDescent="0.3">
      <c r="A1415">
        <v>145891</v>
      </c>
      <c r="B1415">
        <v>1414</v>
      </c>
    </row>
    <row r="1416" spans="1:2" x14ac:dyDescent="0.3">
      <c r="A1416">
        <v>145934</v>
      </c>
      <c r="B1416">
        <v>1415</v>
      </c>
    </row>
    <row r="1417" spans="1:2" x14ac:dyDescent="0.3">
      <c r="A1417">
        <v>145962</v>
      </c>
      <c r="B1417">
        <v>1416</v>
      </c>
    </row>
    <row r="1418" spans="1:2" x14ac:dyDescent="0.3">
      <c r="A1418">
        <v>145979</v>
      </c>
      <c r="B1418">
        <v>1417</v>
      </c>
    </row>
    <row r="1419" spans="1:2" x14ac:dyDescent="0.3">
      <c r="A1419">
        <v>146083</v>
      </c>
      <c r="B1419">
        <v>1418</v>
      </c>
    </row>
    <row r="1420" spans="1:2" x14ac:dyDescent="0.3">
      <c r="A1420">
        <v>146114</v>
      </c>
      <c r="B1420">
        <v>1419</v>
      </c>
    </row>
    <row r="1421" spans="1:2" x14ac:dyDescent="0.3">
      <c r="A1421">
        <v>146133</v>
      </c>
      <c r="B1421">
        <v>1420</v>
      </c>
    </row>
    <row r="1422" spans="1:2" x14ac:dyDescent="0.3">
      <c r="A1422">
        <v>146140</v>
      </c>
      <c r="B1422">
        <v>1421</v>
      </c>
    </row>
    <row r="1423" spans="1:2" x14ac:dyDescent="0.3">
      <c r="A1423">
        <v>146152</v>
      </c>
      <c r="B1423">
        <v>1422</v>
      </c>
    </row>
    <row r="1424" spans="1:2" x14ac:dyDescent="0.3">
      <c r="A1424">
        <v>146154</v>
      </c>
      <c r="B1424">
        <v>1423</v>
      </c>
    </row>
    <row r="1425" spans="1:2" x14ac:dyDescent="0.3">
      <c r="A1425">
        <v>146212</v>
      </c>
      <c r="B1425">
        <v>1424</v>
      </c>
    </row>
    <row r="1426" spans="1:2" x14ac:dyDescent="0.3">
      <c r="A1426">
        <v>146290</v>
      </c>
      <c r="B1426">
        <v>1425</v>
      </c>
    </row>
    <row r="1427" spans="1:2" x14ac:dyDescent="0.3">
      <c r="A1427">
        <v>146291</v>
      </c>
      <c r="B1427">
        <v>1426</v>
      </c>
    </row>
    <row r="1428" spans="1:2" x14ac:dyDescent="0.3">
      <c r="A1428">
        <v>146296</v>
      </c>
      <c r="B1428">
        <v>1427</v>
      </c>
    </row>
    <row r="1429" spans="1:2" x14ac:dyDescent="0.3">
      <c r="A1429">
        <v>146300</v>
      </c>
      <c r="B1429">
        <v>1428</v>
      </c>
    </row>
    <row r="1430" spans="1:2" x14ac:dyDescent="0.3">
      <c r="A1430">
        <v>146316</v>
      </c>
      <c r="B1430">
        <v>1429</v>
      </c>
    </row>
    <row r="1431" spans="1:2" x14ac:dyDescent="0.3">
      <c r="A1431">
        <v>146352</v>
      </c>
      <c r="B1431">
        <v>1430</v>
      </c>
    </row>
    <row r="1432" spans="1:2" x14ac:dyDescent="0.3">
      <c r="A1432">
        <v>146393</v>
      </c>
      <c r="B1432">
        <v>1431</v>
      </c>
    </row>
    <row r="1433" spans="1:2" x14ac:dyDescent="0.3">
      <c r="A1433">
        <v>146419</v>
      </c>
      <c r="B1433">
        <v>1432</v>
      </c>
    </row>
    <row r="1434" spans="1:2" x14ac:dyDescent="0.3">
      <c r="A1434">
        <v>146433</v>
      </c>
      <c r="B1434">
        <v>1433</v>
      </c>
    </row>
    <row r="1435" spans="1:2" x14ac:dyDescent="0.3">
      <c r="A1435">
        <v>146472</v>
      </c>
      <c r="B1435">
        <v>1434</v>
      </c>
    </row>
    <row r="1436" spans="1:2" x14ac:dyDescent="0.3">
      <c r="A1436">
        <v>146586</v>
      </c>
      <c r="B1436">
        <v>1435</v>
      </c>
    </row>
    <row r="1437" spans="1:2" x14ac:dyDescent="0.3">
      <c r="A1437">
        <v>146590</v>
      </c>
      <c r="B1437">
        <v>1436</v>
      </c>
    </row>
    <row r="1438" spans="1:2" x14ac:dyDescent="0.3">
      <c r="A1438">
        <v>146626</v>
      </c>
      <c r="B1438">
        <v>1437</v>
      </c>
    </row>
    <row r="1439" spans="1:2" x14ac:dyDescent="0.3">
      <c r="A1439">
        <v>146664</v>
      </c>
      <c r="B1439">
        <v>1438</v>
      </c>
    </row>
    <row r="1440" spans="1:2" x14ac:dyDescent="0.3">
      <c r="A1440">
        <v>146803</v>
      </c>
      <c r="B1440">
        <v>1439</v>
      </c>
    </row>
    <row r="1441" spans="1:2" x14ac:dyDescent="0.3">
      <c r="A1441">
        <v>146871</v>
      </c>
      <c r="B1441">
        <v>1440</v>
      </c>
    </row>
    <row r="1442" spans="1:2" x14ac:dyDescent="0.3">
      <c r="A1442">
        <v>146942</v>
      </c>
      <c r="B1442">
        <v>1441</v>
      </c>
    </row>
    <row r="1443" spans="1:2" x14ac:dyDescent="0.3">
      <c r="A1443">
        <v>146943</v>
      </c>
      <c r="B1443">
        <v>1442</v>
      </c>
    </row>
    <row r="1444" spans="1:2" x14ac:dyDescent="0.3">
      <c r="A1444">
        <v>146944</v>
      </c>
      <c r="B1444">
        <v>1443</v>
      </c>
    </row>
    <row r="1445" spans="1:2" x14ac:dyDescent="0.3">
      <c r="A1445">
        <v>147007</v>
      </c>
      <c r="B1445">
        <v>1444</v>
      </c>
    </row>
    <row r="1446" spans="1:2" x14ac:dyDescent="0.3">
      <c r="A1446">
        <v>147042</v>
      </c>
      <c r="B1446">
        <v>1445</v>
      </c>
    </row>
    <row r="1447" spans="1:2" x14ac:dyDescent="0.3">
      <c r="A1447">
        <v>147091</v>
      </c>
      <c r="B1447">
        <v>1446</v>
      </c>
    </row>
    <row r="1448" spans="1:2" x14ac:dyDescent="0.3">
      <c r="A1448">
        <v>147108</v>
      </c>
      <c r="B1448">
        <v>1447</v>
      </c>
    </row>
    <row r="1449" spans="1:2" x14ac:dyDescent="0.3">
      <c r="A1449">
        <v>147157</v>
      </c>
      <c r="B1449">
        <v>1448</v>
      </c>
    </row>
    <row r="1450" spans="1:2" x14ac:dyDescent="0.3">
      <c r="A1450">
        <v>147196</v>
      </c>
      <c r="B1450">
        <v>1449</v>
      </c>
    </row>
    <row r="1451" spans="1:2" x14ac:dyDescent="0.3">
      <c r="A1451">
        <v>147200</v>
      </c>
      <c r="B1451">
        <v>1450</v>
      </c>
    </row>
    <row r="1452" spans="1:2" x14ac:dyDescent="0.3">
      <c r="A1452">
        <v>147231</v>
      </c>
      <c r="B1452">
        <v>1451</v>
      </c>
    </row>
    <row r="1453" spans="1:2" x14ac:dyDescent="0.3">
      <c r="A1453">
        <v>147235</v>
      </c>
      <c r="B1453">
        <v>1452</v>
      </c>
    </row>
    <row r="1454" spans="1:2" x14ac:dyDescent="0.3">
      <c r="A1454">
        <v>147282</v>
      </c>
      <c r="B1454">
        <v>1453</v>
      </c>
    </row>
    <row r="1455" spans="1:2" x14ac:dyDescent="0.3">
      <c r="A1455">
        <v>147283</v>
      </c>
      <c r="B1455">
        <v>1454</v>
      </c>
    </row>
    <row r="1456" spans="1:2" x14ac:dyDescent="0.3">
      <c r="A1456">
        <v>147334</v>
      </c>
      <c r="B1456">
        <v>1455</v>
      </c>
    </row>
    <row r="1457" spans="1:2" x14ac:dyDescent="0.3">
      <c r="A1457">
        <v>147339</v>
      </c>
      <c r="B1457">
        <v>1456</v>
      </c>
    </row>
    <row r="1458" spans="1:2" x14ac:dyDescent="0.3">
      <c r="A1458">
        <v>147400</v>
      </c>
      <c r="B1458">
        <v>1457</v>
      </c>
    </row>
    <row r="1459" spans="1:2" x14ac:dyDescent="0.3">
      <c r="A1459">
        <v>147401</v>
      </c>
      <c r="B1459">
        <v>1458</v>
      </c>
    </row>
    <row r="1460" spans="1:2" x14ac:dyDescent="0.3">
      <c r="A1460">
        <v>147414</v>
      </c>
      <c r="B1460">
        <v>1459</v>
      </c>
    </row>
    <row r="1461" spans="1:2" x14ac:dyDescent="0.3">
      <c r="A1461">
        <v>147435</v>
      </c>
      <c r="B1461">
        <v>1460</v>
      </c>
    </row>
    <row r="1462" spans="1:2" x14ac:dyDescent="0.3">
      <c r="A1462">
        <v>147457</v>
      </c>
      <c r="B1462">
        <v>1461</v>
      </c>
    </row>
    <row r="1463" spans="1:2" x14ac:dyDescent="0.3">
      <c r="A1463">
        <v>147459</v>
      </c>
      <c r="B1463">
        <v>1462</v>
      </c>
    </row>
    <row r="1464" spans="1:2" x14ac:dyDescent="0.3">
      <c r="A1464">
        <v>147471</v>
      </c>
      <c r="B1464">
        <v>1463</v>
      </c>
    </row>
    <row r="1465" spans="1:2" x14ac:dyDescent="0.3">
      <c r="A1465">
        <v>147480</v>
      </c>
      <c r="B1465">
        <v>1464</v>
      </c>
    </row>
    <row r="1466" spans="1:2" x14ac:dyDescent="0.3">
      <c r="A1466">
        <v>147486</v>
      </c>
      <c r="B1466">
        <v>1465</v>
      </c>
    </row>
    <row r="1467" spans="1:2" x14ac:dyDescent="0.3">
      <c r="A1467">
        <v>147553</v>
      </c>
      <c r="B1467">
        <v>1466</v>
      </c>
    </row>
    <row r="1468" spans="1:2" x14ac:dyDescent="0.3">
      <c r="A1468">
        <v>147566</v>
      </c>
      <c r="B1468">
        <v>1467</v>
      </c>
    </row>
    <row r="1469" spans="1:2" x14ac:dyDescent="0.3">
      <c r="A1469">
        <v>147573</v>
      </c>
      <c r="B1469">
        <v>1468</v>
      </c>
    </row>
    <row r="1470" spans="1:2" x14ac:dyDescent="0.3">
      <c r="A1470">
        <v>147666</v>
      </c>
      <c r="B1470">
        <v>1469</v>
      </c>
    </row>
    <row r="1471" spans="1:2" x14ac:dyDescent="0.3">
      <c r="A1471">
        <v>147722</v>
      </c>
      <c r="B1471">
        <v>1470</v>
      </c>
    </row>
    <row r="1472" spans="1:2" x14ac:dyDescent="0.3">
      <c r="A1472">
        <v>147741</v>
      </c>
      <c r="B1472">
        <v>1471</v>
      </c>
    </row>
    <row r="1473" spans="1:2" x14ac:dyDescent="0.3">
      <c r="A1473">
        <v>147796</v>
      </c>
      <c r="B1473">
        <v>1472</v>
      </c>
    </row>
    <row r="1474" spans="1:2" x14ac:dyDescent="0.3">
      <c r="A1474">
        <v>147805</v>
      </c>
      <c r="B1474">
        <v>1473</v>
      </c>
    </row>
    <row r="1475" spans="1:2" x14ac:dyDescent="0.3">
      <c r="A1475">
        <v>148051</v>
      </c>
      <c r="B1475">
        <v>1474</v>
      </c>
    </row>
    <row r="1476" spans="1:2" x14ac:dyDescent="0.3">
      <c r="A1476">
        <v>148052</v>
      </c>
      <c r="B1476">
        <v>1475</v>
      </c>
    </row>
    <row r="1477" spans="1:2" x14ac:dyDescent="0.3">
      <c r="A1477">
        <v>148057</v>
      </c>
      <c r="B1477">
        <v>1476</v>
      </c>
    </row>
    <row r="1478" spans="1:2" x14ac:dyDescent="0.3">
      <c r="A1478">
        <v>148080</v>
      </c>
      <c r="B1478">
        <v>1477</v>
      </c>
    </row>
    <row r="1479" spans="1:2" x14ac:dyDescent="0.3">
      <c r="A1479">
        <v>148134</v>
      </c>
      <c r="B1479">
        <v>1478</v>
      </c>
    </row>
    <row r="1480" spans="1:2" x14ac:dyDescent="0.3">
      <c r="A1480">
        <v>148156</v>
      </c>
      <c r="B1480">
        <v>1479</v>
      </c>
    </row>
    <row r="1481" spans="1:2" x14ac:dyDescent="0.3">
      <c r="A1481">
        <v>148172</v>
      </c>
      <c r="B1481">
        <v>1480</v>
      </c>
    </row>
    <row r="1482" spans="1:2" x14ac:dyDescent="0.3">
      <c r="A1482">
        <v>148191</v>
      </c>
      <c r="B1482">
        <v>1481</v>
      </c>
    </row>
    <row r="1483" spans="1:2" x14ac:dyDescent="0.3">
      <c r="A1483">
        <v>148192</v>
      </c>
      <c r="B1483">
        <v>1482</v>
      </c>
    </row>
    <row r="1484" spans="1:2" x14ac:dyDescent="0.3">
      <c r="A1484">
        <v>148218</v>
      </c>
      <c r="B1484">
        <v>1483</v>
      </c>
    </row>
    <row r="1485" spans="1:2" x14ac:dyDescent="0.3">
      <c r="A1485">
        <v>148220</v>
      </c>
      <c r="B1485">
        <v>1484</v>
      </c>
    </row>
    <row r="1486" spans="1:2" x14ac:dyDescent="0.3">
      <c r="A1486">
        <v>148226</v>
      </c>
      <c r="B1486">
        <v>1485</v>
      </c>
    </row>
    <row r="1487" spans="1:2" x14ac:dyDescent="0.3">
      <c r="A1487">
        <v>148230</v>
      </c>
      <c r="B1487">
        <v>1486</v>
      </c>
    </row>
    <row r="1488" spans="1:2" x14ac:dyDescent="0.3">
      <c r="A1488">
        <v>148240</v>
      </c>
      <c r="B1488">
        <v>1487</v>
      </c>
    </row>
    <row r="1489" spans="1:2" x14ac:dyDescent="0.3">
      <c r="A1489">
        <v>148258</v>
      </c>
      <c r="B1489">
        <v>1488</v>
      </c>
    </row>
    <row r="1490" spans="1:2" x14ac:dyDescent="0.3">
      <c r="A1490">
        <v>148290</v>
      </c>
      <c r="B1490">
        <v>1489</v>
      </c>
    </row>
    <row r="1491" spans="1:2" x14ac:dyDescent="0.3">
      <c r="A1491">
        <v>148301</v>
      </c>
      <c r="B1491">
        <v>1490</v>
      </c>
    </row>
    <row r="1492" spans="1:2" x14ac:dyDescent="0.3">
      <c r="A1492">
        <v>148394</v>
      </c>
      <c r="B1492">
        <v>1491</v>
      </c>
    </row>
    <row r="1493" spans="1:2" x14ac:dyDescent="0.3">
      <c r="A1493">
        <v>148396</v>
      </c>
      <c r="B1493">
        <v>1492</v>
      </c>
    </row>
    <row r="1494" spans="1:2" x14ac:dyDescent="0.3">
      <c r="A1494">
        <v>148399</v>
      </c>
      <c r="B1494">
        <v>1493</v>
      </c>
    </row>
    <row r="1495" spans="1:2" x14ac:dyDescent="0.3">
      <c r="A1495">
        <v>148400</v>
      </c>
      <c r="B1495">
        <v>1494</v>
      </c>
    </row>
    <row r="1496" spans="1:2" x14ac:dyDescent="0.3">
      <c r="A1496">
        <v>148401</v>
      </c>
      <c r="B1496">
        <v>1495</v>
      </c>
    </row>
    <row r="1497" spans="1:2" x14ac:dyDescent="0.3">
      <c r="A1497">
        <v>148402</v>
      </c>
      <c r="B1497">
        <v>1496</v>
      </c>
    </row>
    <row r="1498" spans="1:2" x14ac:dyDescent="0.3">
      <c r="A1498">
        <v>148415</v>
      </c>
      <c r="B1498">
        <v>1497</v>
      </c>
    </row>
    <row r="1499" spans="1:2" x14ac:dyDescent="0.3">
      <c r="A1499">
        <v>148440</v>
      </c>
      <c r="B1499">
        <v>1498</v>
      </c>
    </row>
    <row r="1500" spans="1:2" x14ac:dyDescent="0.3">
      <c r="A1500">
        <v>148443</v>
      </c>
      <c r="B1500">
        <v>1499</v>
      </c>
    </row>
    <row r="1501" spans="1:2" x14ac:dyDescent="0.3">
      <c r="A1501">
        <v>148455</v>
      </c>
      <c r="B1501">
        <v>1500</v>
      </c>
    </row>
    <row r="1502" spans="1:2" x14ac:dyDescent="0.3">
      <c r="A1502">
        <v>148478</v>
      </c>
      <c r="B1502">
        <v>1501</v>
      </c>
    </row>
    <row r="1503" spans="1:2" x14ac:dyDescent="0.3">
      <c r="A1503">
        <v>148510</v>
      </c>
      <c r="B1503">
        <v>1502</v>
      </c>
    </row>
    <row r="1504" spans="1:2" x14ac:dyDescent="0.3">
      <c r="A1504">
        <v>148534</v>
      </c>
      <c r="B1504">
        <v>1503</v>
      </c>
    </row>
    <row r="1505" spans="1:2" x14ac:dyDescent="0.3">
      <c r="A1505">
        <v>148595</v>
      </c>
      <c r="B1505">
        <v>1504</v>
      </c>
    </row>
    <row r="1506" spans="1:2" x14ac:dyDescent="0.3">
      <c r="A1506">
        <v>148613</v>
      </c>
      <c r="B1506">
        <v>1505</v>
      </c>
    </row>
    <row r="1507" spans="1:2" x14ac:dyDescent="0.3">
      <c r="A1507">
        <v>148667</v>
      </c>
      <c r="B1507">
        <v>1506</v>
      </c>
    </row>
    <row r="1508" spans="1:2" x14ac:dyDescent="0.3">
      <c r="A1508">
        <v>148680</v>
      </c>
      <c r="B1508">
        <v>1507</v>
      </c>
    </row>
    <row r="1509" spans="1:2" x14ac:dyDescent="0.3">
      <c r="A1509">
        <v>148788</v>
      </c>
      <c r="B1509">
        <v>1508</v>
      </c>
    </row>
    <row r="1510" spans="1:2" x14ac:dyDescent="0.3">
      <c r="A1510">
        <v>148800</v>
      </c>
      <c r="B1510">
        <v>1509</v>
      </c>
    </row>
    <row r="1511" spans="1:2" x14ac:dyDescent="0.3">
      <c r="A1511">
        <v>148820</v>
      </c>
      <c r="B1511">
        <v>1510</v>
      </c>
    </row>
    <row r="1512" spans="1:2" x14ac:dyDescent="0.3">
      <c r="A1512">
        <v>148821</v>
      </c>
      <c r="B1512">
        <v>1511</v>
      </c>
    </row>
    <row r="1513" spans="1:2" x14ac:dyDescent="0.3">
      <c r="A1513">
        <v>148919</v>
      </c>
      <c r="B1513">
        <v>1512</v>
      </c>
    </row>
    <row r="1514" spans="1:2" x14ac:dyDescent="0.3">
      <c r="A1514">
        <v>148926</v>
      </c>
      <c r="B1514">
        <v>1513</v>
      </c>
    </row>
    <row r="1515" spans="1:2" x14ac:dyDescent="0.3">
      <c r="A1515">
        <v>148929</v>
      </c>
      <c r="B1515">
        <v>1514</v>
      </c>
    </row>
    <row r="1516" spans="1:2" x14ac:dyDescent="0.3">
      <c r="A1516">
        <v>148934</v>
      </c>
      <c r="B1516">
        <v>1515</v>
      </c>
    </row>
    <row r="1517" spans="1:2" x14ac:dyDescent="0.3">
      <c r="A1517">
        <v>149073</v>
      </c>
      <c r="B1517">
        <v>1516</v>
      </c>
    </row>
    <row r="1518" spans="1:2" x14ac:dyDescent="0.3">
      <c r="A1518">
        <v>149109</v>
      </c>
      <c r="B1518">
        <v>1517</v>
      </c>
    </row>
    <row r="1519" spans="1:2" x14ac:dyDescent="0.3">
      <c r="A1519">
        <v>149111</v>
      </c>
      <c r="B1519">
        <v>1518</v>
      </c>
    </row>
    <row r="1520" spans="1:2" x14ac:dyDescent="0.3">
      <c r="A1520">
        <v>149137</v>
      </c>
      <c r="B1520">
        <v>1519</v>
      </c>
    </row>
    <row r="1521" spans="1:2" x14ac:dyDescent="0.3">
      <c r="A1521">
        <v>149166</v>
      </c>
      <c r="B1521">
        <v>1520</v>
      </c>
    </row>
    <row r="1522" spans="1:2" x14ac:dyDescent="0.3">
      <c r="A1522">
        <v>149210</v>
      </c>
      <c r="B1522">
        <v>1521</v>
      </c>
    </row>
    <row r="1523" spans="1:2" x14ac:dyDescent="0.3">
      <c r="A1523">
        <v>149273</v>
      </c>
      <c r="B1523">
        <v>1522</v>
      </c>
    </row>
    <row r="1524" spans="1:2" x14ac:dyDescent="0.3">
      <c r="A1524">
        <v>149274</v>
      </c>
      <c r="B1524">
        <v>1523</v>
      </c>
    </row>
    <row r="1525" spans="1:2" x14ac:dyDescent="0.3">
      <c r="A1525">
        <v>149275</v>
      </c>
      <c r="B1525">
        <v>1524</v>
      </c>
    </row>
    <row r="1526" spans="1:2" x14ac:dyDescent="0.3">
      <c r="A1526">
        <v>149292</v>
      </c>
      <c r="B1526">
        <v>1525</v>
      </c>
    </row>
    <row r="1527" spans="1:2" x14ac:dyDescent="0.3">
      <c r="A1527">
        <v>149301</v>
      </c>
      <c r="B1527">
        <v>1526</v>
      </c>
    </row>
    <row r="1528" spans="1:2" x14ac:dyDescent="0.3">
      <c r="A1528">
        <v>149310</v>
      </c>
      <c r="B1528">
        <v>1527</v>
      </c>
    </row>
    <row r="1529" spans="1:2" x14ac:dyDescent="0.3">
      <c r="A1529">
        <v>149337</v>
      </c>
      <c r="B1529">
        <v>1528</v>
      </c>
    </row>
    <row r="1530" spans="1:2" x14ac:dyDescent="0.3">
      <c r="A1530">
        <v>149370</v>
      </c>
      <c r="B1530">
        <v>1529</v>
      </c>
    </row>
    <row r="1531" spans="1:2" x14ac:dyDescent="0.3">
      <c r="A1531">
        <v>149400</v>
      </c>
      <c r="B1531">
        <v>1530</v>
      </c>
    </row>
    <row r="1532" spans="1:2" x14ac:dyDescent="0.3">
      <c r="A1532">
        <v>149482</v>
      </c>
      <c r="B1532">
        <v>1531</v>
      </c>
    </row>
    <row r="1533" spans="1:2" x14ac:dyDescent="0.3">
      <c r="A1533">
        <v>149539</v>
      </c>
      <c r="B1533">
        <v>1532</v>
      </c>
    </row>
    <row r="1534" spans="1:2" x14ac:dyDescent="0.3">
      <c r="A1534">
        <v>149589</v>
      </c>
      <c r="B1534">
        <v>1533</v>
      </c>
    </row>
    <row r="1535" spans="1:2" x14ac:dyDescent="0.3">
      <c r="A1535">
        <v>149636</v>
      </c>
      <c r="B1535">
        <v>1534</v>
      </c>
    </row>
    <row r="1536" spans="1:2" x14ac:dyDescent="0.3">
      <c r="A1536">
        <v>149653</v>
      </c>
      <c r="B1536">
        <v>1535</v>
      </c>
    </row>
    <row r="1537" spans="1:2" x14ac:dyDescent="0.3">
      <c r="A1537">
        <v>149654</v>
      </c>
      <c r="B1537">
        <v>1536</v>
      </c>
    </row>
    <row r="1538" spans="1:2" x14ac:dyDescent="0.3">
      <c r="A1538">
        <v>149671</v>
      </c>
      <c r="B1538">
        <v>1537</v>
      </c>
    </row>
    <row r="1539" spans="1:2" x14ac:dyDescent="0.3">
      <c r="A1539">
        <v>149707</v>
      </c>
      <c r="B1539">
        <v>1538</v>
      </c>
    </row>
    <row r="1540" spans="1:2" x14ac:dyDescent="0.3">
      <c r="A1540">
        <v>149732</v>
      </c>
      <c r="B1540">
        <v>1539</v>
      </c>
    </row>
    <row r="1541" spans="1:2" x14ac:dyDescent="0.3">
      <c r="A1541">
        <v>149745</v>
      </c>
      <c r="B1541">
        <v>1540</v>
      </c>
    </row>
    <row r="1542" spans="1:2" x14ac:dyDescent="0.3">
      <c r="A1542">
        <v>149758</v>
      </c>
      <c r="B1542">
        <v>1541</v>
      </c>
    </row>
    <row r="1543" spans="1:2" x14ac:dyDescent="0.3">
      <c r="A1543">
        <v>149767</v>
      </c>
      <c r="B1543">
        <v>1542</v>
      </c>
    </row>
    <row r="1544" spans="1:2" x14ac:dyDescent="0.3">
      <c r="A1544">
        <v>149783</v>
      </c>
      <c r="B1544">
        <v>1543</v>
      </c>
    </row>
    <row r="1545" spans="1:2" x14ac:dyDescent="0.3">
      <c r="A1545">
        <v>149809</v>
      </c>
      <c r="B1545">
        <v>1544</v>
      </c>
    </row>
    <row r="1546" spans="1:2" x14ac:dyDescent="0.3">
      <c r="A1546">
        <v>149862</v>
      </c>
      <c r="B1546">
        <v>1545</v>
      </c>
    </row>
    <row r="1547" spans="1:2" x14ac:dyDescent="0.3">
      <c r="A1547">
        <v>149863</v>
      </c>
      <c r="B1547">
        <v>1546</v>
      </c>
    </row>
    <row r="1548" spans="1:2" x14ac:dyDescent="0.3">
      <c r="A1548">
        <v>149911</v>
      </c>
      <c r="B1548">
        <v>1547</v>
      </c>
    </row>
    <row r="1549" spans="1:2" x14ac:dyDescent="0.3">
      <c r="A1549">
        <v>149925</v>
      </c>
      <c r="B1549">
        <v>1548</v>
      </c>
    </row>
    <row r="1550" spans="1:2" x14ac:dyDescent="0.3">
      <c r="A1550">
        <v>149928</v>
      </c>
      <c r="B1550">
        <v>1549</v>
      </c>
    </row>
    <row r="1551" spans="1:2" x14ac:dyDescent="0.3">
      <c r="A1551">
        <v>149933</v>
      </c>
      <c r="B1551">
        <v>1550</v>
      </c>
    </row>
    <row r="1552" spans="1:2" x14ac:dyDescent="0.3">
      <c r="A1552">
        <v>149943</v>
      </c>
      <c r="B1552">
        <v>1551</v>
      </c>
    </row>
    <row r="1553" spans="1:2" x14ac:dyDescent="0.3">
      <c r="A1553">
        <v>149995</v>
      </c>
      <c r="B1553">
        <v>1552</v>
      </c>
    </row>
    <row r="1554" spans="1:2" x14ac:dyDescent="0.3">
      <c r="A1554">
        <v>149997</v>
      </c>
      <c r="B1554">
        <v>1553</v>
      </c>
    </row>
    <row r="1555" spans="1:2" x14ac:dyDescent="0.3">
      <c r="A1555">
        <v>150001</v>
      </c>
      <c r="B1555">
        <v>1554</v>
      </c>
    </row>
    <row r="1556" spans="1:2" x14ac:dyDescent="0.3">
      <c r="A1556">
        <v>150060</v>
      </c>
      <c r="B1556">
        <v>1555</v>
      </c>
    </row>
    <row r="1557" spans="1:2" x14ac:dyDescent="0.3">
      <c r="A1557">
        <v>150183</v>
      </c>
      <c r="B1557">
        <v>1556</v>
      </c>
    </row>
    <row r="1558" spans="1:2" x14ac:dyDescent="0.3">
      <c r="A1558">
        <v>150189</v>
      </c>
      <c r="B1558">
        <v>1557</v>
      </c>
    </row>
    <row r="1559" spans="1:2" x14ac:dyDescent="0.3">
      <c r="A1559">
        <v>150273</v>
      </c>
      <c r="B1559">
        <v>1558</v>
      </c>
    </row>
    <row r="1560" spans="1:2" x14ac:dyDescent="0.3">
      <c r="A1560">
        <v>150274</v>
      </c>
      <c r="B1560">
        <v>1559</v>
      </c>
    </row>
    <row r="1561" spans="1:2" x14ac:dyDescent="0.3">
      <c r="A1561">
        <v>150353</v>
      </c>
      <c r="B1561">
        <v>1560</v>
      </c>
    </row>
    <row r="1562" spans="1:2" x14ac:dyDescent="0.3">
      <c r="A1562">
        <v>150354</v>
      </c>
      <c r="B1562">
        <v>1561</v>
      </c>
    </row>
    <row r="1563" spans="1:2" x14ac:dyDescent="0.3">
      <c r="A1563">
        <v>150368</v>
      </c>
      <c r="B1563">
        <v>1562</v>
      </c>
    </row>
    <row r="1564" spans="1:2" x14ac:dyDescent="0.3">
      <c r="A1564">
        <v>150369</v>
      </c>
      <c r="B1564">
        <v>1563</v>
      </c>
    </row>
    <row r="1565" spans="1:2" x14ac:dyDescent="0.3">
      <c r="A1565">
        <v>150383</v>
      </c>
      <c r="B1565">
        <v>1564</v>
      </c>
    </row>
    <row r="1566" spans="1:2" x14ac:dyDescent="0.3">
      <c r="A1566">
        <v>150443</v>
      </c>
      <c r="B1566">
        <v>1565</v>
      </c>
    </row>
    <row r="1567" spans="1:2" x14ac:dyDescent="0.3">
      <c r="A1567">
        <v>150445</v>
      </c>
      <c r="B1567">
        <v>1566</v>
      </c>
    </row>
    <row r="1568" spans="1:2" x14ac:dyDescent="0.3">
      <c r="A1568">
        <v>150449</v>
      </c>
      <c r="B1568">
        <v>1567</v>
      </c>
    </row>
    <row r="1569" spans="1:2" x14ac:dyDescent="0.3">
      <c r="A1569">
        <v>150485</v>
      </c>
      <c r="B1569">
        <v>1568</v>
      </c>
    </row>
    <row r="1570" spans="1:2" x14ac:dyDescent="0.3">
      <c r="A1570">
        <v>150509</v>
      </c>
      <c r="B1570">
        <v>1569</v>
      </c>
    </row>
    <row r="1571" spans="1:2" x14ac:dyDescent="0.3">
      <c r="A1571">
        <v>150516</v>
      </c>
      <c r="B1571">
        <v>1570</v>
      </c>
    </row>
    <row r="1572" spans="1:2" x14ac:dyDescent="0.3">
      <c r="A1572">
        <v>150522</v>
      </c>
      <c r="B1572">
        <v>1571</v>
      </c>
    </row>
    <row r="1573" spans="1:2" x14ac:dyDescent="0.3">
      <c r="A1573">
        <v>150570</v>
      </c>
      <c r="B1573">
        <v>1572</v>
      </c>
    </row>
    <row r="1574" spans="1:2" x14ac:dyDescent="0.3">
      <c r="A1574">
        <v>150571</v>
      </c>
      <c r="B1574">
        <v>1573</v>
      </c>
    </row>
    <row r="1575" spans="1:2" x14ac:dyDescent="0.3">
      <c r="A1575">
        <v>150713</v>
      </c>
      <c r="B1575">
        <v>1574</v>
      </c>
    </row>
    <row r="1576" spans="1:2" x14ac:dyDescent="0.3">
      <c r="A1576">
        <v>150802</v>
      </c>
      <c r="B1576">
        <v>1575</v>
      </c>
    </row>
    <row r="1577" spans="1:2" x14ac:dyDescent="0.3">
      <c r="A1577">
        <v>150803</v>
      </c>
      <c r="B1577">
        <v>1576</v>
      </c>
    </row>
    <row r="1578" spans="1:2" x14ac:dyDescent="0.3">
      <c r="A1578">
        <v>150920</v>
      </c>
      <c r="B1578">
        <v>1577</v>
      </c>
    </row>
    <row r="1579" spans="1:2" x14ac:dyDescent="0.3">
      <c r="A1579">
        <v>150990</v>
      </c>
      <c r="B1579">
        <v>1578</v>
      </c>
    </row>
    <row r="1580" spans="1:2" x14ac:dyDescent="0.3">
      <c r="A1580">
        <v>150991</v>
      </c>
      <c r="B1580">
        <v>1579</v>
      </c>
    </row>
    <row r="1581" spans="1:2" x14ac:dyDescent="0.3">
      <c r="A1581">
        <v>151002</v>
      </c>
      <c r="B1581">
        <v>1580</v>
      </c>
    </row>
    <row r="1582" spans="1:2" x14ac:dyDescent="0.3">
      <c r="A1582">
        <v>151109</v>
      </c>
      <c r="B1582">
        <v>1581</v>
      </c>
    </row>
    <row r="1583" spans="1:2" x14ac:dyDescent="0.3">
      <c r="A1583">
        <v>151117</v>
      </c>
      <c r="B1583">
        <v>1582</v>
      </c>
    </row>
    <row r="1584" spans="1:2" x14ac:dyDescent="0.3">
      <c r="A1584">
        <v>151118</v>
      </c>
      <c r="B1584">
        <v>1583</v>
      </c>
    </row>
    <row r="1585" spans="1:2" x14ac:dyDescent="0.3">
      <c r="A1585">
        <v>151135</v>
      </c>
      <c r="B1585">
        <v>1584</v>
      </c>
    </row>
    <row r="1586" spans="1:2" x14ac:dyDescent="0.3">
      <c r="A1586">
        <v>151139</v>
      </c>
      <c r="B1586">
        <v>1585</v>
      </c>
    </row>
    <row r="1587" spans="1:2" x14ac:dyDescent="0.3">
      <c r="A1587">
        <v>151143</v>
      </c>
      <c r="B1587">
        <v>1586</v>
      </c>
    </row>
    <row r="1588" spans="1:2" x14ac:dyDescent="0.3">
      <c r="A1588">
        <v>151165</v>
      </c>
      <c r="B1588">
        <v>1587</v>
      </c>
    </row>
    <row r="1589" spans="1:2" x14ac:dyDescent="0.3">
      <c r="A1589">
        <v>151202</v>
      </c>
      <c r="B1589">
        <v>1588</v>
      </c>
    </row>
    <row r="1590" spans="1:2" x14ac:dyDescent="0.3">
      <c r="A1590">
        <v>151207</v>
      </c>
      <c r="B1590">
        <v>1589</v>
      </c>
    </row>
    <row r="1591" spans="1:2" x14ac:dyDescent="0.3">
      <c r="A1591">
        <v>151240</v>
      </c>
      <c r="B1591">
        <v>1590</v>
      </c>
    </row>
    <row r="1592" spans="1:2" x14ac:dyDescent="0.3">
      <c r="A1592">
        <v>151380</v>
      </c>
      <c r="B1592">
        <v>1591</v>
      </c>
    </row>
    <row r="1593" spans="1:2" x14ac:dyDescent="0.3">
      <c r="A1593">
        <v>151386</v>
      </c>
      <c r="B1593">
        <v>1592</v>
      </c>
    </row>
    <row r="1594" spans="1:2" x14ac:dyDescent="0.3">
      <c r="A1594">
        <v>151409</v>
      </c>
      <c r="B1594">
        <v>1593</v>
      </c>
    </row>
    <row r="1595" spans="1:2" x14ac:dyDescent="0.3">
      <c r="A1595">
        <v>151445</v>
      </c>
      <c r="B1595">
        <v>1594</v>
      </c>
    </row>
    <row r="1596" spans="1:2" x14ac:dyDescent="0.3">
      <c r="A1596">
        <v>151446</v>
      </c>
      <c r="B1596">
        <v>1595</v>
      </c>
    </row>
    <row r="1597" spans="1:2" x14ac:dyDescent="0.3">
      <c r="A1597">
        <v>151481</v>
      </c>
      <c r="B1597">
        <v>1596</v>
      </c>
    </row>
    <row r="1598" spans="1:2" x14ac:dyDescent="0.3">
      <c r="A1598">
        <v>151494</v>
      </c>
      <c r="B1598">
        <v>1597</v>
      </c>
    </row>
    <row r="1599" spans="1:2" x14ac:dyDescent="0.3">
      <c r="A1599">
        <v>151495</v>
      </c>
      <c r="B1599">
        <v>1598</v>
      </c>
    </row>
    <row r="1600" spans="1:2" x14ac:dyDescent="0.3">
      <c r="A1600">
        <v>151499</v>
      </c>
      <c r="B1600">
        <v>1599</v>
      </c>
    </row>
    <row r="1601" spans="1:2" x14ac:dyDescent="0.3">
      <c r="A1601">
        <v>151502</v>
      </c>
      <c r="B1601">
        <v>1600</v>
      </c>
    </row>
    <row r="1602" spans="1:2" x14ac:dyDescent="0.3">
      <c r="A1602">
        <v>151529</v>
      </c>
      <c r="B1602">
        <v>1601</v>
      </c>
    </row>
    <row r="1603" spans="1:2" x14ac:dyDescent="0.3">
      <c r="A1603">
        <v>151555</v>
      </c>
      <c r="B1603">
        <v>1602</v>
      </c>
    </row>
    <row r="1604" spans="1:2" x14ac:dyDescent="0.3">
      <c r="A1604">
        <v>151587</v>
      </c>
      <c r="B1604">
        <v>1603</v>
      </c>
    </row>
    <row r="1605" spans="1:2" x14ac:dyDescent="0.3">
      <c r="A1605">
        <v>151593</v>
      </c>
      <c r="B1605">
        <v>1604</v>
      </c>
    </row>
    <row r="1606" spans="1:2" x14ac:dyDescent="0.3">
      <c r="A1606">
        <v>151594</v>
      </c>
      <c r="B1606">
        <v>1605</v>
      </c>
    </row>
    <row r="1607" spans="1:2" x14ac:dyDescent="0.3">
      <c r="A1607">
        <v>151595</v>
      </c>
      <c r="B1607">
        <v>1606</v>
      </c>
    </row>
    <row r="1608" spans="1:2" x14ac:dyDescent="0.3">
      <c r="A1608">
        <v>151629</v>
      </c>
      <c r="B1608">
        <v>1607</v>
      </c>
    </row>
    <row r="1609" spans="1:2" x14ac:dyDescent="0.3">
      <c r="A1609">
        <v>151654</v>
      </c>
      <c r="B1609">
        <v>1608</v>
      </c>
    </row>
    <row r="1610" spans="1:2" x14ac:dyDescent="0.3">
      <c r="A1610">
        <v>151730</v>
      </c>
      <c r="B1610">
        <v>1609</v>
      </c>
    </row>
    <row r="1611" spans="1:2" x14ac:dyDescent="0.3">
      <c r="A1611">
        <v>151757</v>
      </c>
      <c r="B1611">
        <v>1610</v>
      </c>
    </row>
    <row r="1612" spans="1:2" x14ac:dyDescent="0.3">
      <c r="A1612">
        <v>151806</v>
      </c>
      <c r="B1612">
        <v>1611</v>
      </c>
    </row>
    <row r="1613" spans="1:2" x14ac:dyDescent="0.3">
      <c r="A1613">
        <v>151840</v>
      </c>
      <c r="B1613">
        <v>1612</v>
      </c>
    </row>
    <row r="1614" spans="1:2" x14ac:dyDescent="0.3">
      <c r="A1614">
        <v>151945</v>
      </c>
      <c r="B1614">
        <v>1613</v>
      </c>
    </row>
    <row r="1615" spans="1:2" x14ac:dyDescent="0.3">
      <c r="A1615">
        <v>151979</v>
      </c>
      <c r="B1615">
        <v>1614</v>
      </c>
    </row>
    <row r="1616" spans="1:2" x14ac:dyDescent="0.3">
      <c r="A1616">
        <v>152037</v>
      </c>
      <c r="B1616">
        <v>1615</v>
      </c>
    </row>
    <row r="1617" spans="1:2" x14ac:dyDescent="0.3">
      <c r="A1617">
        <v>152075</v>
      </c>
      <c r="B1617">
        <v>1616</v>
      </c>
    </row>
    <row r="1618" spans="1:2" x14ac:dyDescent="0.3">
      <c r="A1618">
        <v>152147</v>
      </c>
      <c r="B1618">
        <v>1617</v>
      </c>
    </row>
    <row r="1619" spans="1:2" x14ac:dyDescent="0.3">
      <c r="A1619">
        <v>152165</v>
      </c>
      <c r="B1619">
        <v>1618</v>
      </c>
    </row>
    <row r="1620" spans="1:2" x14ac:dyDescent="0.3">
      <c r="A1620">
        <v>152170</v>
      </c>
      <c r="B1620">
        <v>1619</v>
      </c>
    </row>
    <row r="1621" spans="1:2" x14ac:dyDescent="0.3">
      <c r="A1621">
        <v>152175</v>
      </c>
      <c r="B1621">
        <v>1620</v>
      </c>
    </row>
    <row r="1622" spans="1:2" x14ac:dyDescent="0.3">
      <c r="A1622">
        <v>152180</v>
      </c>
      <c r="B1622">
        <v>1621</v>
      </c>
    </row>
    <row r="1623" spans="1:2" x14ac:dyDescent="0.3">
      <c r="A1623">
        <v>152208</v>
      </c>
      <c r="B1623">
        <v>1622</v>
      </c>
    </row>
    <row r="1624" spans="1:2" x14ac:dyDescent="0.3">
      <c r="A1624">
        <v>152209</v>
      </c>
      <c r="B1624">
        <v>1623</v>
      </c>
    </row>
    <row r="1625" spans="1:2" x14ac:dyDescent="0.3">
      <c r="A1625">
        <v>152240</v>
      </c>
      <c r="B1625">
        <v>1624</v>
      </c>
    </row>
    <row r="1626" spans="1:2" x14ac:dyDescent="0.3">
      <c r="A1626">
        <v>152242</v>
      </c>
      <c r="B1626">
        <v>1625</v>
      </c>
    </row>
    <row r="1627" spans="1:2" x14ac:dyDescent="0.3">
      <c r="A1627">
        <v>152285</v>
      </c>
      <c r="B1627">
        <v>1626</v>
      </c>
    </row>
    <row r="1628" spans="1:2" x14ac:dyDescent="0.3">
      <c r="A1628">
        <v>152287</v>
      </c>
      <c r="B1628">
        <v>1627</v>
      </c>
    </row>
    <row r="1629" spans="1:2" x14ac:dyDescent="0.3">
      <c r="A1629">
        <v>152298</v>
      </c>
      <c r="B1629">
        <v>1628</v>
      </c>
    </row>
    <row r="1630" spans="1:2" x14ac:dyDescent="0.3">
      <c r="A1630">
        <v>152299</v>
      </c>
      <c r="B1630">
        <v>1629</v>
      </c>
    </row>
    <row r="1631" spans="1:2" x14ac:dyDescent="0.3">
      <c r="A1631">
        <v>152315</v>
      </c>
      <c r="B1631">
        <v>1630</v>
      </c>
    </row>
    <row r="1632" spans="1:2" x14ac:dyDescent="0.3">
      <c r="A1632">
        <v>152324</v>
      </c>
      <c r="B1632">
        <v>1631</v>
      </c>
    </row>
    <row r="1633" spans="1:2" x14ac:dyDescent="0.3">
      <c r="A1633">
        <v>152331</v>
      </c>
      <c r="B1633">
        <v>1632</v>
      </c>
    </row>
    <row r="1634" spans="1:2" x14ac:dyDescent="0.3">
      <c r="A1634">
        <v>152346</v>
      </c>
      <c r="B1634">
        <v>1633</v>
      </c>
    </row>
    <row r="1635" spans="1:2" x14ac:dyDescent="0.3">
      <c r="A1635">
        <v>152445</v>
      </c>
      <c r="B1635">
        <v>1634</v>
      </c>
    </row>
    <row r="1636" spans="1:2" x14ac:dyDescent="0.3">
      <c r="A1636">
        <v>152506</v>
      </c>
      <c r="B1636">
        <v>1635</v>
      </c>
    </row>
    <row r="1637" spans="1:2" x14ac:dyDescent="0.3">
      <c r="A1637">
        <v>152545</v>
      </c>
      <c r="B1637">
        <v>1636</v>
      </c>
    </row>
    <row r="1638" spans="1:2" x14ac:dyDescent="0.3">
      <c r="A1638">
        <v>152576</v>
      </c>
      <c r="B1638">
        <v>1637</v>
      </c>
    </row>
    <row r="1639" spans="1:2" x14ac:dyDescent="0.3">
      <c r="A1639">
        <v>152680</v>
      </c>
      <c r="B1639">
        <v>1638</v>
      </c>
    </row>
    <row r="1640" spans="1:2" x14ac:dyDescent="0.3">
      <c r="A1640">
        <v>152688</v>
      </c>
      <c r="B1640">
        <v>1639</v>
      </c>
    </row>
    <row r="1641" spans="1:2" x14ac:dyDescent="0.3">
      <c r="A1641">
        <v>152731</v>
      </c>
      <c r="B1641">
        <v>1640</v>
      </c>
    </row>
    <row r="1642" spans="1:2" x14ac:dyDescent="0.3">
      <c r="A1642">
        <v>152756</v>
      </c>
      <c r="B1642">
        <v>1641</v>
      </c>
    </row>
    <row r="1643" spans="1:2" x14ac:dyDescent="0.3">
      <c r="A1643">
        <v>152767</v>
      </c>
      <c r="B1643">
        <v>1642</v>
      </c>
    </row>
    <row r="1644" spans="1:2" x14ac:dyDescent="0.3">
      <c r="A1644">
        <v>152773</v>
      </c>
      <c r="B1644">
        <v>1643</v>
      </c>
    </row>
    <row r="1645" spans="1:2" x14ac:dyDescent="0.3">
      <c r="A1645">
        <v>152826</v>
      </c>
      <c r="B1645">
        <v>1644</v>
      </c>
    </row>
    <row r="1646" spans="1:2" x14ac:dyDescent="0.3">
      <c r="A1646">
        <v>152877</v>
      </c>
      <c r="B1646">
        <v>1645</v>
      </c>
    </row>
    <row r="1647" spans="1:2" x14ac:dyDescent="0.3">
      <c r="A1647">
        <v>153013</v>
      </c>
      <c r="B1647">
        <v>1646</v>
      </c>
    </row>
    <row r="1648" spans="1:2" x14ac:dyDescent="0.3">
      <c r="A1648">
        <v>153031</v>
      </c>
      <c r="B1648">
        <v>1647</v>
      </c>
    </row>
    <row r="1649" spans="1:2" x14ac:dyDescent="0.3">
      <c r="A1649">
        <v>153033</v>
      </c>
      <c r="B1649">
        <v>1648</v>
      </c>
    </row>
    <row r="1650" spans="1:2" x14ac:dyDescent="0.3">
      <c r="A1650">
        <v>153047</v>
      </c>
      <c r="B1650">
        <v>1649</v>
      </c>
    </row>
    <row r="1651" spans="1:2" x14ac:dyDescent="0.3">
      <c r="A1651">
        <v>153086</v>
      </c>
      <c r="B1651">
        <v>1650</v>
      </c>
    </row>
    <row r="1652" spans="1:2" x14ac:dyDescent="0.3">
      <c r="A1652">
        <v>153102</v>
      </c>
      <c r="B1652">
        <v>1651</v>
      </c>
    </row>
    <row r="1653" spans="1:2" x14ac:dyDescent="0.3">
      <c r="A1653">
        <v>153110</v>
      </c>
      <c r="B1653">
        <v>1652</v>
      </c>
    </row>
    <row r="1654" spans="1:2" x14ac:dyDescent="0.3">
      <c r="A1654">
        <v>153166</v>
      </c>
      <c r="B1654">
        <v>1653</v>
      </c>
    </row>
    <row r="1655" spans="1:2" x14ac:dyDescent="0.3">
      <c r="A1655">
        <v>153167</v>
      </c>
      <c r="B1655">
        <v>1654</v>
      </c>
    </row>
    <row r="1656" spans="1:2" x14ac:dyDescent="0.3">
      <c r="A1656">
        <v>153170</v>
      </c>
      <c r="B1656">
        <v>1655</v>
      </c>
    </row>
    <row r="1657" spans="1:2" x14ac:dyDescent="0.3">
      <c r="A1657">
        <v>153180</v>
      </c>
      <c r="B1657">
        <v>1656</v>
      </c>
    </row>
    <row r="1658" spans="1:2" x14ac:dyDescent="0.3">
      <c r="A1658">
        <v>153204</v>
      </c>
      <c r="B1658">
        <v>1657</v>
      </c>
    </row>
    <row r="1659" spans="1:2" x14ac:dyDescent="0.3">
      <c r="A1659">
        <v>153217</v>
      </c>
      <c r="B1659">
        <v>1658</v>
      </c>
    </row>
    <row r="1660" spans="1:2" x14ac:dyDescent="0.3">
      <c r="A1660">
        <v>153281</v>
      </c>
      <c r="B1660">
        <v>1659</v>
      </c>
    </row>
    <row r="1661" spans="1:2" x14ac:dyDescent="0.3">
      <c r="A1661">
        <v>153283</v>
      </c>
      <c r="B1661">
        <v>1660</v>
      </c>
    </row>
    <row r="1662" spans="1:2" x14ac:dyDescent="0.3">
      <c r="A1662">
        <v>153285</v>
      </c>
      <c r="B1662">
        <v>1661</v>
      </c>
    </row>
    <row r="1663" spans="1:2" x14ac:dyDescent="0.3">
      <c r="A1663">
        <v>153295</v>
      </c>
      <c r="B1663">
        <v>1662</v>
      </c>
    </row>
    <row r="1664" spans="1:2" x14ac:dyDescent="0.3">
      <c r="A1664">
        <v>153309</v>
      </c>
      <c r="B1664">
        <v>1663</v>
      </c>
    </row>
    <row r="1665" spans="1:2" x14ac:dyDescent="0.3">
      <c r="A1665">
        <v>153331</v>
      </c>
      <c r="B1665">
        <v>1664</v>
      </c>
    </row>
    <row r="1666" spans="1:2" x14ac:dyDescent="0.3">
      <c r="A1666">
        <v>153546</v>
      </c>
      <c r="B1666">
        <v>1665</v>
      </c>
    </row>
    <row r="1667" spans="1:2" x14ac:dyDescent="0.3">
      <c r="A1667">
        <v>153569</v>
      </c>
      <c r="B1667">
        <v>1666</v>
      </c>
    </row>
    <row r="1668" spans="1:2" x14ac:dyDescent="0.3">
      <c r="A1668">
        <v>153581</v>
      </c>
      <c r="B1668">
        <v>1667</v>
      </c>
    </row>
    <row r="1669" spans="1:2" x14ac:dyDescent="0.3">
      <c r="A1669">
        <v>153590</v>
      </c>
      <c r="B1669">
        <v>1668</v>
      </c>
    </row>
    <row r="1670" spans="1:2" x14ac:dyDescent="0.3">
      <c r="A1670">
        <v>153595</v>
      </c>
      <c r="B1670">
        <v>1669</v>
      </c>
    </row>
    <row r="1671" spans="1:2" x14ac:dyDescent="0.3">
      <c r="A1671">
        <v>153676</v>
      </c>
      <c r="B1671">
        <v>1670</v>
      </c>
    </row>
    <row r="1672" spans="1:2" x14ac:dyDescent="0.3">
      <c r="A1672">
        <v>153813</v>
      </c>
      <c r="B1672">
        <v>1671</v>
      </c>
    </row>
    <row r="1673" spans="1:2" x14ac:dyDescent="0.3">
      <c r="A1673">
        <v>153961</v>
      </c>
      <c r="B1673">
        <v>1672</v>
      </c>
    </row>
    <row r="1674" spans="1:2" x14ac:dyDescent="0.3">
      <c r="A1674">
        <v>154089</v>
      </c>
      <c r="B1674">
        <v>1673</v>
      </c>
    </row>
    <row r="1675" spans="1:2" x14ac:dyDescent="0.3">
      <c r="A1675">
        <v>154095</v>
      </c>
      <c r="B1675">
        <v>1674</v>
      </c>
    </row>
    <row r="1676" spans="1:2" x14ac:dyDescent="0.3">
      <c r="A1676">
        <v>154127</v>
      </c>
      <c r="B1676">
        <v>1675</v>
      </c>
    </row>
    <row r="1677" spans="1:2" x14ac:dyDescent="0.3">
      <c r="A1677">
        <v>154159</v>
      </c>
      <c r="B1677">
        <v>1676</v>
      </c>
    </row>
    <row r="1678" spans="1:2" x14ac:dyDescent="0.3">
      <c r="A1678">
        <v>154264</v>
      </c>
      <c r="B1678">
        <v>1677</v>
      </c>
    </row>
    <row r="1679" spans="1:2" x14ac:dyDescent="0.3">
      <c r="A1679">
        <v>154272</v>
      </c>
      <c r="B1679">
        <v>1678</v>
      </c>
    </row>
    <row r="1680" spans="1:2" x14ac:dyDescent="0.3">
      <c r="A1680">
        <v>154295</v>
      </c>
      <c r="B1680">
        <v>1679</v>
      </c>
    </row>
    <row r="1681" spans="1:2" x14ac:dyDescent="0.3">
      <c r="A1681">
        <v>154323</v>
      </c>
      <c r="B1681">
        <v>1680</v>
      </c>
    </row>
    <row r="1682" spans="1:2" x14ac:dyDescent="0.3">
      <c r="A1682">
        <v>154345</v>
      </c>
      <c r="B1682">
        <v>1681</v>
      </c>
    </row>
    <row r="1683" spans="1:2" x14ac:dyDescent="0.3">
      <c r="A1683">
        <v>154347</v>
      </c>
      <c r="B1683">
        <v>1682</v>
      </c>
    </row>
    <row r="1684" spans="1:2" x14ac:dyDescent="0.3">
      <c r="A1684">
        <v>154381</v>
      </c>
      <c r="B1684">
        <v>1683</v>
      </c>
    </row>
    <row r="1685" spans="1:2" x14ac:dyDescent="0.3">
      <c r="A1685">
        <v>154406</v>
      </c>
      <c r="B1685">
        <v>1684</v>
      </c>
    </row>
    <row r="1686" spans="1:2" x14ac:dyDescent="0.3">
      <c r="A1686">
        <v>154431</v>
      </c>
      <c r="B1686">
        <v>1685</v>
      </c>
    </row>
    <row r="1687" spans="1:2" x14ac:dyDescent="0.3">
      <c r="A1687">
        <v>154434</v>
      </c>
      <c r="B1687">
        <v>1686</v>
      </c>
    </row>
    <row r="1688" spans="1:2" x14ac:dyDescent="0.3">
      <c r="A1688">
        <v>154440</v>
      </c>
      <c r="B1688">
        <v>1687</v>
      </c>
    </row>
    <row r="1689" spans="1:2" x14ac:dyDescent="0.3">
      <c r="A1689">
        <v>154474</v>
      </c>
      <c r="B1689">
        <v>1688</v>
      </c>
    </row>
    <row r="1690" spans="1:2" x14ac:dyDescent="0.3">
      <c r="A1690">
        <v>154486</v>
      </c>
      <c r="B1690">
        <v>1689</v>
      </c>
    </row>
    <row r="1691" spans="1:2" x14ac:dyDescent="0.3">
      <c r="A1691">
        <v>154510</v>
      </c>
      <c r="B1691">
        <v>1690</v>
      </c>
    </row>
    <row r="1692" spans="1:2" x14ac:dyDescent="0.3">
      <c r="A1692">
        <v>154581</v>
      </c>
      <c r="B1692">
        <v>1691</v>
      </c>
    </row>
    <row r="1693" spans="1:2" x14ac:dyDescent="0.3">
      <c r="A1693">
        <v>154608</v>
      </c>
      <c r="B1693">
        <v>1692</v>
      </c>
    </row>
    <row r="1694" spans="1:2" x14ac:dyDescent="0.3">
      <c r="A1694">
        <v>154670</v>
      </c>
      <c r="B1694">
        <v>1693</v>
      </c>
    </row>
    <row r="1695" spans="1:2" x14ac:dyDescent="0.3">
      <c r="A1695">
        <v>154721</v>
      </c>
      <c r="B1695">
        <v>1694</v>
      </c>
    </row>
    <row r="1696" spans="1:2" x14ac:dyDescent="0.3">
      <c r="A1696">
        <v>154757</v>
      </c>
      <c r="B1696">
        <v>1695</v>
      </c>
    </row>
    <row r="1697" spans="1:2" x14ac:dyDescent="0.3">
      <c r="A1697">
        <v>154785</v>
      </c>
      <c r="B1697">
        <v>1696</v>
      </c>
    </row>
    <row r="1698" spans="1:2" x14ac:dyDescent="0.3">
      <c r="A1698">
        <v>154822</v>
      </c>
      <c r="B1698">
        <v>1697</v>
      </c>
    </row>
    <row r="1699" spans="1:2" x14ac:dyDescent="0.3">
      <c r="A1699">
        <v>154842</v>
      </c>
      <c r="B1699">
        <v>1698</v>
      </c>
    </row>
    <row r="1700" spans="1:2" x14ac:dyDescent="0.3">
      <c r="A1700">
        <v>154843</v>
      </c>
      <c r="B1700">
        <v>1699</v>
      </c>
    </row>
    <row r="1701" spans="1:2" x14ac:dyDescent="0.3">
      <c r="A1701">
        <v>154918</v>
      </c>
      <c r="B1701">
        <v>1700</v>
      </c>
    </row>
    <row r="1702" spans="1:2" x14ac:dyDescent="0.3">
      <c r="A1702">
        <v>154939</v>
      </c>
      <c r="B1702">
        <v>1701</v>
      </c>
    </row>
    <row r="1703" spans="1:2" x14ac:dyDescent="0.3">
      <c r="A1703">
        <v>154941</v>
      </c>
      <c r="B1703">
        <v>1702</v>
      </c>
    </row>
    <row r="1704" spans="1:2" x14ac:dyDescent="0.3">
      <c r="A1704">
        <v>154976</v>
      </c>
      <c r="B1704">
        <v>1703</v>
      </c>
    </row>
    <row r="1705" spans="1:2" x14ac:dyDescent="0.3">
      <c r="A1705">
        <v>155034</v>
      </c>
      <c r="B1705">
        <v>1704</v>
      </c>
    </row>
    <row r="1706" spans="1:2" x14ac:dyDescent="0.3">
      <c r="A1706">
        <v>155035</v>
      </c>
      <c r="B1706">
        <v>1705</v>
      </c>
    </row>
    <row r="1707" spans="1:2" x14ac:dyDescent="0.3">
      <c r="A1707">
        <v>155073</v>
      </c>
      <c r="B1707">
        <v>1706</v>
      </c>
    </row>
    <row r="1708" spans="1:2" x14ac:dyDescent="0.3">
      <c r="A1708">
        <v>155076</v>
      </c>
      <c r="B1708">
        <v>1707</v>
      </c>
    </row>
    <row r="1709" spans="1:2" x14ac:dyDescent="0.3">
      <c r="A1709">
        <v>155111</v>
      </c>
      <c r="B1709">
        <v>1708</v>
      </c>
    </row>
    <row r="1710" spans="1:2" x14ac:dyDescent="0.3">
      <c r="A1710">
        <v>155137</v>
      </c>
      <c r="B1710">
        <v>1709</v>
      </c>
    </row>
    <row r="1711" spans="1:2" x14ac:dyDescent="0.3">
      <c r="A1711">
        <v>155165</v>
      </c>
      <c r="B1711">
        <v>1710</v>
      </c>
    </row>
    <row r="1712" spans="1:2" x14ac:dyDescent="0.3">
      <c r="A1712">
        <v>155259</v>
      </c>
      <c r="B1712">
        <v>1711</v>
      </c>
    </row>
    <row r="1713" spans="1:2" x14ac:dyDescent="0.3">
      <c r="A1713">
        <v>155261</v>
      </c>
      <c r="B1713">
        <v>1712</v>
      </c>
    </row>
    <row r="1714" spans="1:2" x14ac:dyDescent="0.3">
      <c r="A1714">
        <v>155279</v>
      </c>
      <c r="B1714">
        <v>1713</v>
      </c>
    </row>
    <row r="1715" spans="1:2" x14ac:dyDescent="0.3">
      <c r="A1715">
        <v>155305</v>
      </c>
      <c r="B1715">
        <v>1714</v>
      </c>
    </row>
    <row r="1716" spans="1:2" x14ac:dyDescent="0.3">
      <c r="A1716">
        <v>155311</v>
      </c>
      <c r="B1716">
        <v>1715</v>
      </c>
    </row>
    <row r="1717" spans="1:2" x14ac:dyDescent="0.3">
      <c r="A1717">
        <v>155326</v>
      </c>
      <c r="B1717">
        <v>1716</v>
      </c>
    </row>
    <row r="1718" spans="1:2" x14ac:dyDescent="0.3">
      <c r="A1718">
        <v>155366</v>
      </c>
      <c r="B1718">
        <v>1717</v>
      </c>
    </row>
    <row r="1719" spans="1:2" x14ac:dyDescent="0.3">
      <c r="A1719">
        <v>155447</v>
      </c>
      <c r="B1719">
        <v>1718</v>
      </c>
    </row>
    <row r="1720" spans="1:2" x14ac:dyDescent="0.3">
      <c r="A1720">
        <v>155477</v>
      </c>
      <c r="B1720">
        <v>1719</v>
      </c>
    </row>
    <row r="1721" spans="1:2" x14ac:dyDescent="0.3">
      <c r="A1721">
        <v>155483</v>
      </c>
      <c r="B1721">
        <v>1720</v>
      </c>
    </row>
    <row r="1722" spans="1:2" x14ac:dyDescent="0.3">
      <c r="A1722">
        <v>155498</v>
      </c>
      <c r="B1722">
        <v>1721</v>
      </c>
    </row>
    <row r="1723" spans="1:2" x14ac:dyDescent="0.3">
      <c r="A1723">
        <v>155525</v>
      </c>
      <c r="B1723">
        <v>1722</v>
      </c>
    </row>
    <row r="1724" spans="1:2" x14ac:dyDescent="0.3">
      <c r="A1724">
        <v>155526</v>
      </c>
      <c r="B1724">
        <v>1723</v>
      </c>
    </row>
    <row r="1725" spans="1:2" x14ac:dyDescent="0.3">
      <c r="A1725">
        <v>155581</v>
      </c>
      <c r="B1725">
        <v>1724</v>
      </c>
    </row>
    <row r="1726" spans="1:2" x14ac:dyDescent="0.3">
      <c r="A1726">
        <v>155628</v>
      </c>
      <c r="B1726">
        <v>1725</v>
      </c>
    </row>
    <row r="1727" spans="1:2" x14ac:dyDescent="0.3">
      <c r="A1727">
        <v>155651</v>
      </c>
      <c r="B1727">
        <v>1726</v>
      </c>
    </row>
    <row r="1728" spans="1:2" x14ac:dyDescent="0.3">
      <c r="A1728">
        <v>155683</v>
      </c>
      <c r="B1728">
        <v>1727</v>
      </c>
    </row>
    <row r="1729" spans="1:2" x14ac:dyDescent="0.3">
      <c r="A1729">
        <v>155686</v>
      </c>
      <c r="B1729">
        <v>1728</v>
      </c>
    </row>
    <row r="1730" spans="1:2" x14ac:dyDescent="0.3">
      <c r="A1730">
        <v>155699</v>
      </c>
      <c r="B1730">
        <v>1729</v>
      </c>
    </row>
    <row r="1731" spans="1:2" x14ac:dyDescent="0.3">
      <c r="A1731">
        <v>155717</v>
      </c>
      <c r="B1731">
        <v>1730</v>
      </c>
    </row>
    <row r="1732" spans="1:2" x14ac:dyDescent="0.3">
      <c r="A1732">
        <v>155760</v>
      </c>
      <c r="B1732">
        <v>1731</v>
      </c>
    </row>
    <row r="1733" spans="1:2" x14ac:dyDescent="0.3">
      <c r="A1733">
        <v>155811</v>
      </c>
      <c r="B1733">
        <v>1732</v>
      </c>
    </row>
    <row r="1734" spans="1:2" x14ac:dyDescent="0.3">
      <c r="A1734">
        <v>155812</v>
      </c>
      <c r="B1734">
        <v>1733</v>
      </c>
    </row>
    <row r="1735" spans="1:2" x14ac:dyDescent="0.3">
      <c r="A1735">
        <v>155818</v>
      </c>
      <c r="B1735">
        <v>1734</v>
      </c>
    </row>
    <row r="1736" spans="1:2" x14ac:dyDescent="0.3">
      <c r="A1736">
        <v>155822</v>
      </c>
      <c r="B1736">
        <v>1735</v>
      </c>
    </row>
    <row r="1737" spans="1:2" x14ac:dyDescent="0.3">
      <c r="A1737">
        <v>155839</v>
      </c>
      <c r="B1737">
        <v>1736</v>
      </c>
    </row>
    <row r="1738" spans="1:2" x14ac:dyDescent="0.3">
      <c r="A1738">
        <v>155842</v>
      </c>
      <c r="B1738">
        <v>1737</v>
      </c>
    </row>
    <row r="1739" spans="1:2" x14ac:dyDescent="0.3">
      <c r="A1739">
        <v>155935</v>
      </c>
      <c r="B1739">
        <v>1738</v>
      </c>
    </row>
    <row r="1740" spans="1:2" x14ac:dyDescent="0.3">
      <c r="A1740">
        <v>155942</v>
      </c>
      <c r="B1740">
        <v>1739</v>
      </c>
    </row>
    <row r="1741" spans="1:2" x14ac:dyDescent="0.3">
      <c r="A1741">
        <v>155957</v>
      </c>
      <c r="B1741">
        <v>1740</v>
      </c>
    </row>
    <row r="1742" spans="1:2" x14ac:dyDescent="0.3">
      <c r="A1742">
        <v>155958</v>
      </c>
      <c r="B1742">
        <v>1741</v>
      </c>
    </row>
    <row r="1743" spans="1:2" x14ac:dyDescent="0.3">
      <c r="A1743">
        <v>155970</v>
      </c>
      <c r="B1743">
        <v>1742</v>
      </c>
    </row>
    <row r="1744" spans="1:2" x14ac:dyDescent="0.3">
      <c r="A1744">
        <v>156000</v>
      </c>
      <c r="B1744">
        <v>1743</v>
      </c>
    </row>
    <row r="1745" spans="1:2" x14ac:dyDescent="0.3">
      <c r="A1745">
        <v>156070</v>
      </c>
      <c r="B1745">
        <v>1744</v>
      </c>
    </row>
    <row r="1746" spans="1:2" x14ac:dyDescent="0.3">
      <c r="A1746">
        <v>156081</v>
      </c>
      <c r="B1746">
        <v>1745</v>
      </c>
    </row>
    <row r="1747" spans="1:2" x14ac:dyDescent="0.3">
      <c r="A1747">
        <v>156133</v>
      </c>
      <c r="B1747">
        <v>1746</v>
      </c>
    </row>
    <row r="1748" spans="1:2" x14ac:dyDescent="0.3">
      <c r="A1748">
        <v>156207</v>
      </c>
      <c r="B1748">
        <v>1747</v>
      </c>
    </row>
    <row r="1749" spans="1:2" x14ac:dyDescent="0.3">
      <c r="A1749">
        <v>156224</v>
      </c>
      <c r="B1749">
        <v>1748</v>
      </c>
    </row>
    <row r="1750" spans="1:2" x14ac:dyDescent="0.3">
      <c r="A1750">
        <v>156225</v>
      </c>
      <c r="B1750">
        <v>1749</v>
      </c>
    </row>
    <row r="1751" spans="1:2" x14ac:dyDescent="0.3">
      <c r="A1751">
        <v>156261</v>
      </c>
      <c r="B1751">
        <v>1750</v>
      </c>
    </row>
    <row r="1752" spans="1:2" x14ac:dyDescent="0.3">
      <c r="A1752">
        <v>156268</v>
      </c>
      <c r="B1752">
        <v>1751</v>
      </c>
    </row>
    <row r="1753" spans="1:2" x14ac:dyDescent="0.3">
      <c r="A1753">
        <v>156281</v>
      </c>
      <c r="B1753">
        <v>1752</v>
      </c>
    </row>
    <row r="1754" spans="1:2" x14ac:dyDescent="0.3">
      <c r="A1754">
        <v>156296</v>
      </c>
      <c r="B1754">
        <v>1753</v>
      </c>
    </row>
    <row r="1755" spans="1:2" x14ac:dyDescent="0.3">
      <c r="A1755">
        <v>156300</v>
      </c>
      <c r="B1755">
        <v>1754</v>
      </c>
    </row>
    <row r="1756" spans="1:2" x14ac:dyDescent="0.3">
      <c r="A1756">
        <v>156426</v>
      </c>
      <c r="B1756">
        <v>1755</v>
      </c>
    </row>
    <row r="1757" spans="1:2" x14ac:dyDescent="0.3">
      <c r="A1757">
        <v>156489</v>
      </c>
      <c r="B1757">
        <v>1756</v>
      </c>
    </row>
    <row r="1758" spans="1:2" x14ac:dyDescent="0.3">
      <c r="A1758">
        <v>156500</v>
      </c>
      <c r="B1758">
        <v>1757</v>
      </c>
    </row>
    <row r="1759" spans="1:2" x14ac:dyDescent="0.3">
      <c r="A1759">
        <v>156506</v>
      </c>
      <c r="B1759">
        <v>1758</v>
      </c>
    </row>
    <row r="1760" spans="1:2" x14ac:dyDescent="0.3">
      <c r="A1760">
        <v>156640</v>
      </c>
      <c r="B1760">
        <v>1759</v>
      </c>
    </row>
    <row r="1761" spans="1:2" x14ac:dyDescent="0.3">
      <c r="A1761">
        <v>156736</v>
      </c>
      <c r="B1761">
        <v>1760</v>
      </c>
    </row>
    <row r="1762" spans="1:2" x14ac:dyDescent="0.3">
      <c r="A1762">
        <v>156749</v>
      </c>
      <c r="B1762">
        <v>1761</v>
      </c>
    </row>
    <row r="1763" spans="1:2" x14ac:dyDescent="0.3">
      <c r="A1763">
        <v>156779</v>
      </c>
      <c r="B1763">
        <v>1762</v>
      </c>
    </row>
    <row r="1764" spans="1:2" x14ac:dyDescent="0.3">
      <c r="A1764">
        <v>156791</v>
      </c>
      <c r="B1764">
        <v>1763</v>
      </c>
    </row>
    <row r="1765" spans="1:2" x14ac:dyDescent="0.3">
      <c r="A1765">
        <v>156804</v>
      </c>
      <c r="B1765">
        <v>1764</v>
      </c>
    </row>
    <row r="1766" spans="1:2" x14ac:dyDescent="0.3">
      <c r="A1766">
        <v>156861</v>
      </c>
      <c r="B1766">
        <v>1765</v>
      </c>
    </row>
    <row r="1767" spans="1:2" x14ac:dyDescent="0.3">
      <c r="A1767">
        <v>156866</v>
      </c>
      <c r="B1767">
        <v>1766</v>
      </c>
    </row>
    <row r="1768" spans="1:2" x14ac:dyDescent="0.3">
      <c r="A1768">
        <v>156872</v>
      </c>
      <c r="B1768">
        <v>1767</v>
      </c>
    </row>
    <row r="1769" spans="1:2" x14ac:dyDescent="0.3">
      <c r="A1769">
        <v>156950</v>
      </c>
      <c r="B1769">
        <v>1768</v>
      </c>
    </row>
    <row r="1770" spans="1:2" x14ac:dyDescent="0.3">
      <c r="A1770">
        <v>156953</v>
      </c>
      <c r="B1770">
        <v>1769</v>
      </c>
    </row>
    <row r="1771" spans="1:2" x14ac:dyDescent="0.3">
      <c r="A1771">
        <v>156972</v>
      </c>
      <c r="B1771">
        <v>1770</v>
      </c>
    </row>
    <row r="1772" spans="1:2" x14ac:dyDescent="0.3">
      <c r="A1772">
        <v>157037</v>
      </c>
      <c r="B1772">
        <v>1771</v>
      </c>
    </row>
    <row r="1773" spans="1:2" x14ac:dyDescent="0.3">
      <c r="A1773">
        <v>157122</v>
      </c>
      <c r="B1773">
        <v>1772</v>
      </c>
    </row>
    <row r="1774" spans="1:2" x14ac:dyDescent="0.3">
      <c r="A1774">
        <v>157126</v>
      </c>
      <c r="B1774">
        <v>1773</v>
      </c>
    </row>
    <row r="1775" spans="1:2" x14ac:dyDescent="0.3">
      <c r="A1775">
        <v>157152</v>
      </c>
      <c r="B1775">
        <v>1774</v>
      </c>
    </row>
    <row r="1776" spans="1:2" x14ac:dyDescent="0.3">
      <c r="A1776">
        <v>157178</v>
      </c>
      <c r="B1776">
        <v>1775</v>
      </c>
    </row>
    <row r="1777" spans="1:2" x14ac:dyDescent="0.3">
      <c r="A1777">
        <v>157199</v>
      </c>
      <c r="B1777">
        <v>1776</v>
      </c>
    </row>
    <row r="1778" spans="1:2" x14ac:dyDescent="0.3">
      <c r="A1778">
        <v>157221</v>
      </c>
      <c r="B1778">
        <v>1777</v>
      </c>
    </row>
    <row r="1779" spans="1:2" x14ac:dyDescent="0.3">
      <c r="A1779">
        <v>157268</v>
      </c>
      <c r="B1779">
        <v>1778</v>
      </c>
    </row>
    <row r="1780" spans="1:2" x14ac:dyDescent="0.3">
      <c r="A1780">
        <v>157283</v>
      </c>
      <c r="B1780">
        <v>1779</v>
      </c>
    </row>
    <row r="1781" spans="1:2" x14ac:dyDescent="0.3">
      <c r="A1781">
        <v>157368</v>
      </c>
      <c r="B1781">
        <v>1780</v>
      </c>
    </row>
    <row r="1782" spans="1:2" x14ac:dyDescent="0.3">
      <c r="A1782">
        <v>157417</v>
      </c>
      <c r="B1782">
        <v>1781</v>
      </c>
    </row>
    <row r="1783" spans="1:2" x14ac:dyDescent="0.3">
      <c r="A1783">
        <v>157437</v>
      </c>
      <c r="B1783">
        <v>1782</v>
      </c>
    </row>
    <row r="1784" spans="1:2" x14ac:dyDescent="0.3">
      <c r="A1784">
        <v>157486</v>
      </c>
      <c r="B1784">
        <v>1783</v>
      </c>
    </row>
    <row r="1785" spans="1:2" x14ac:dyDescent="0.3">
      <c r="A1785">
        <v>157489</v>
      </c>
      <c r="B1785">
        <v>1784</v>
      </c>
    </row>
    <row r="1786" spans="1:2" x14ac:dyDescent="0.3">
      <c r="A1786">
        <v>157496</v>
      </c>
      <c r="B1786">
        <v>1785</v>
      </c>
    </row>
    <row r="1787" spans="1:2" x14ac:dyDescent="0.3">
      <c r="A1787">
        <v>157759</v>
      </c>
      <c r="B1787">
        <v>1786</v>
      </c>
    </row>
    <row r="1788" spans="1:2" x14ac:dyDescent="0.3">
      <c r="A1788">
        <v>157865</v>
      </c>
      <c r="B1788">
        <v>1787</v>
      </c>
    </row>
    <row r="1789" spans="1:2" x14ac:dyDescent="0.3">
      <c r="A1789">
        <v>158193</v>
      </c>
      <c r="B1789">
        <v>1788</v>
      </c>
    </row>
    <row r="1790" spans="1:2" x14ac:dyDescent="0.3">
      <c r="A1790">
        <v>158373</v>
      </c>
      <c r="B1790">
        <v>1789</v>
      </c>
    </row>
    <row r="1791" spans="1:2" x14ac:dyDescent="0.3">
      <c r="A1791">
        <v>158451</v>
      </c>
      <c r="B1791">
        <v>1790</v>
      </c>
    </row>
    <row r="1792" spans="1:2" x14ac:dyDescent="0.3">
      <c r="A1792">
        <v>158619</v>
      </c>
      <c r="B1792">
        <v>1791</v>
      </c>
    </row>
    <row r="1793" spans="1:2" x14ac:dyDescent="0.3">
      <c r="A1793">
        <v>158658</v>
      </c>
      <c r="B1793">
        <v>1792</v>
      </c>
    </row>
    <row r="1794" spans="1:2" x14ac:dyDescent="0.3">
      <c r="A1794">
        <v>158712</v>
      </c>
      <c r="B1794">
        <v>1793</v>
      </c>
    </row>
    <row r="1795" spans="1:2" x14ac:dyDescent="0.3">
      <c r="A1795">
        <v>158826</v>
      </c>
      <c r="B1795">
        <v>1794</v>
      </c>
    </row>
    <row r="1796" spans="1:2" x14ac:dyDescent="0.3">
      <c r="A1796">
        <v>158840</v>
      </c>
      <c r="B1796">
        <v>1795</v>
      </c>
    </row>
    <row r="1797" spans="1:2" x14ac:dyDescent="0.3">
      <c r="A1797">
        <v>158847</v>
      </c>
      <c r="B1797">
        <v>1796</v>
      </c>
    </row>
    <row r="1798" spans="1:2" x14ac:dyDescent="0.3">
      <c r="A1798">
        <v>158879</v>
      </c>
      <c r="B1798">
        <v>1797</v>
      </c>
    </row>
    <row r="1799" spans="1:2" x14ac:dyDescent="0.3">
      <c r="A1799">
        <v>158937</v>
      </c>
      <c r="B1799">
        <v>1798</v>
      </c>
    </row>
    <row r="1800" spans="1:2" x14ac:dyDescent="0.3">
      <c r="A1800">
        <v>158951</v>
      </c>
      <c r="B1800">
        <v>1799</v>
      </c>
    </row>
    <row r="1801" spans="1:2" x14ac:dyDescent="0.3">
      <c r="A1801">
        <v>159287</v>
      </c>
      <c r="B1801">
        <v>1800</v>
      </c>
    </row>
    <row r="1802" spans="1:2" x14ac:dyDescent="0.3">
      <c r="A1802">
        <v>159371</v>
      </c>
      <c r="B1802">
        <v>1801</v>
      </c>
    </row>
    <row r="1803" spans="1:2" x14ac:dyDescent="0.3">
      <c r="A1803">
        <v>159426</v>
      </c>
      <c r="B1803">
        <v>1802</v>
      </c>
    </row>
    <row r="1804" spans="1:2" x14ac:dyDescent="0.3">
      <c r="A1804">
        <v>159490</v>
      </c>
      <c r="B1804">
        <v>1803</v>
      </c>
    </row>
    <row r="1805" spans="1:2" x14ac:dyDescent="0.3">
      <c r="A1805">
        <v>159589</v>
      </c>
      <c r="B1805">
        <v>1804</v>
      </c>
    </row>
    <row r="1806" spans="1:2" x14ac:dyDescent="0.3">
      <c r="A1806">
        <v>159761</v>
      </c>
      <c r="B1806">
        <v>1805</v>
      </c>
    </row>
    <row r="1807" spans="1:2" x14ac:dyDescent="0.3">
      <c r="A1807">
        <v>159840</v>
      </c>
      <c r="B1807">
        <v>1806</v>
      </c>
    </row>
    <row r="1808" spans="1:2" x14ac:dyDescent="0.3">
      <c r="A1808">
        <v>160038</v>
      </c>
      <c r="B1808">
        <v>1807</v>
      </c>
    </row>
    <row r="1809" spans="1:2" x14ac:dyDescent="0.3">
      <c r="A1809">
        <v>160190</v>
      </c>
      <c r="B1809">
        <v>1808</v>
      </c>
    </row>
    <row r="1810" spans="1:2" x14ac:dyDescent="0.3">
      <c r="A1810">
        <v>160285</v>
      </c>
      <c r="B1810">
        <v>1809</v>
      </c>
    </row>
    <row r="1811" spans="1:2" x14ac:dyDescent="0.3">
      <c r="A1811">
        <v>160327</v>
      </c>
      <c r="B1811">
        <v>1810</v>
      </c>
    </row>
    <row r="1812" spans="1:2" x14ac:dyDescent="0.3">
      <c r="A1812">
        <v>160422</v>
      </c>
      <c r="B1812">
        <v>1811</v>
      </c>
    </row>
    <row r="1813" spans="1:2" x14ac:dyDescent="0.3">
      <c r="A1813">
        <v>160451</v>
      </c>
      <c r="B1813">
        <v>1812</v>
      </c>
    </row>
    <row r="1814" spans="1:2" x14ac:dyDescent="0.3">
      <c r="A1814">
        <v>160599</v>
      </c>
      <c r="B1814">
        <v>1813</v>
      </c>
    </row>
    <row r="1815" spans="1:2" x14ac:dyDescent="0.3">
      <c r="A1815">
        <v>162371</v>
      </c>
      <c r="B1815">
        <v>1814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3152-55D0-456F-AAA9-F9D414797D95}">
  <sheetPr>
    <tabColor theme="4" tint="0.79998168889431442"/>
  </sheetPr>
  <dimension ref="A1:AU522"/>
  <sheetViews>
    <sheetView topLeftCell="V1" workbookViewId="0">
      <selection activeCell="Z28" sqref="Z28"/>
    </sheetView>
  </sheetViews>
  <sheetFormatPr defaultRowHeight="14.4" x14ac:dyDescent="0.3"/>
  <cols>
    <col min="1" max="1" width="13.88671875" style="30" customWidth="1"/>
    <col min="2" max="3" width="11.6640625" style="30" customWidth="1"/>
    <col min="4" max="4" width="9.77734375" style="30" bestFit="1" customWidth="1"/>
    <col min="5" max="5" width="8" style="30" customWidth="1"/>
    <col min="6" max="6" width="8.88671875" style="172"/>
    <col min="7" max="7" width="13.88671875" style="30" customWidth="1"/>
    <col min="8" max="9" width="11.6640625" style="30" customWidth="1"/>
    <col min="10" max="10" width="9.77734375" style="30" bestFit="1" customWidth="1"/>
    <col min="11" max="11" width="8" style="30" customWidth="1"/>
    <col min="12" max="12" width="8.88671875" style="172"/>
    <col min="13" max="13" width="13.88671875" style="30" customWidth="1"/>
    <col min="14" max="15" width="11.6640625" style="30" customWidth="1"/>
    <col min="16" max="16" width="9.77734375" style="30" bestFit="1" customWidth="1"/>
    <col min="17" max="17" width="8" style="30" customWidth="1"/>
    <col min="18" max="18" width="8.88671875" style="172"/>
    <col min="19" max="19" width="13.88671875" style="30" customWidth="1"/>
    <col min="20" max="21" width="11.6640625" style="30" customWidth="1"/>
    <col min="22" max="22" width="9.77734375" style="30" bestFit="1" customWidth="1"/>
    <col min="23" max="23" width="8" style="30" customWidth="1"/>
    <col min="24" max="24" width="8.88671875" style="172"/>
    <col min="25" max="25" width="13.88671875" style="30" customWidth="1"/>
    <col min="26" max="27" width="11.6640625" style="30" customWidth="1"/>
    <col min="28" max="28" width="9.77734375" style="30" bestFit="1" customWidth="1"/>
    <col min="29" max="29" width="8" style="30" customWidth="1"/>
    <col min="30" max="30" width="8.88671875" style="172"/>
    <col min="31" max="31" width="13.88671875" style="30" customWidth="1"/>
    <col min="32" max="33" width="11.6640625" style="30" customWidth="1"/>
    <col min="34" max="34" width="9.77734375" style="30" bestFit="1" customWidth="1"/>
    <col min="35" max="35" width="8" style="30" customWidth="1"/>
    <col min="36" max="36" width="8.88671875" style="172"/>
    <col min="37" max="37" width="13.88671875" style="30" customWidth="1"/>
    <col min="38" max="39" width="11.6640625" style="30" customWidth="1"/>
    <col min="40" max="40" width="9.77734375" style="30" bestFit="1" customWidth="1"/>
    <col min="41" max="41" width="8" style="30" customWidth="1"/>
    <col min="42" max="42" width="8.88671875" style="172"/>
    <col min="43" max="43" width="13.88671875" style="30" customWidth="1"/>
    <col min="44" max="45" width="11.6640625" style="30" customWidth="1"/>
    <col min="46" max="46" width="9.77734375" style="30" bestFit="1" customWidth="1"/>
    <col min="47" max="47" width="8" style="30" customWidth="1"/>
  </cols>
  <sheetData>
    <row r="1" spans="1:47" ht="16.2" thickBot="1" x14ac:dyDescent="0.35">
      <c r="A1" s="27" t="s">
        <v>15</v>
      </c>
      <c r="B1" s="27"/>
      <c r="C1" s="27"/>
      <c r="D1" s="27"/>
      <c r="E1" s="27"/>
      <c r="G1" s="27" t="s">
        <v>17</v>
      </c>
      <c r="H1" s="27"/>
      <c r="I1" s="27"/>
      <c r="J1" s="27"/>
      <c r="K1" s="27"/>
      <c r="M1" s="27" t="s">
        <v>13</v>
      </c>
      <c r="N1" s="27"/>
      <c r="O1" s="27"/>
      <c r="P1" s="27"/>
      <c r="Q1" s="27"/>
      <c r="S1" s="27" t="s">
        <v>16</v>
      </c>
      <c r="T1" s="27"/>
      <c r="U1" s="27"/>
      <c r="V1" s="27"/>
      <c r="W1" s="27"/>
      <c r="Y1" s="27" t="s">
        <v>14</v>
      </c>
      <c r="Z1" s="27"/>
      <c r="AA1" s="27"/>
      <c r="AB1" s="27"/>
      <c r="AC1" s="27"/>
      <c r="AE1" s="27" t="s">
        <v>12</v>
      </c>
      <c r="AF1" s="27"/>
      <c r="AG1" s="27"/>
      <c r="AH1" s="27"/>
      <c r="AI1" s="27"/>
      <c r="AK1" s="27" t="s">
        <v>20</v>
      </c>
      <c r="AL1" s="27"/>
      <c r="AM1" s="27"/>
      <c r="AN1" s="27"/>
      <c r="AO1" s="27"/>
      <c r="AQ1" s="27" t="s">
        <v>172</v>
      </c>
      <c r="AR1" s="27"/>
      <c r="AS1" s="27"/>
      <c r="AT1" s="27"/>
      <c r="AU1" s="27"/>
    </row>
    <row r="2" spans="1:47" ht="16.2" thickBot="1" x14ac:dyDescent="0.35">
      <c r="A2" s="27"/>
      <c r="B2" s="28" t="s">
        <v>42</v>
      </c>
      <c r="C2" s="29">
        <f>SUM(D22:D522)</f>
        <v>1</v>
      </c>
      <c r="D2" s="27"/>
      <c r="E2" s="27"/>
      <c r="G2" s="27"/>
      <c r="H2" s="28" t="s">
        <v>42</v>
      </c>
      <c r="I2" s="29">
        <f>SUM(J22:J522)</f>
        <v>1</v>
      </c>
      <c r="J2" s="27"/>
      <c r="K2" s="27"/>
      <c r="M2" s="27"/>
      <c r="N2" s="28" t="s">
        <v>42</v>
      </c>
      <c r="O2" s="29">
        <f>SUM(P22:P522)</f>
        <v>1</v>
      </c>
      <c r="P2" s="27"/>
      <c r="Q2" s="27"/>
      <c r="S2" s="27"/>
      <c r="T2" s="28" t="s">
        <v>42</v>
      </c>
      <c r="U2" s="29">
        <f>SUM(V22:V522)</f>
        <v>1</v>
      </c>
      <c r="V2" s="27"/>
      <c r="W2" s="27"/>
      <c r="Y2" s="27"/>
      <c r="Z2" s="28" t="s">
        <v>42</v>
      </c>
      <c r="AA2" s="29">
        <f>SUM(AB22:AB522)</f>
        <v>1</v>
      </c>
      <c r="AB2" s="27"/>
      <c r="AC2" s="27"/>
      <c r="AE2" s="27"/>
      <c r="AF2" s="28" t="s">
        <v>42</v>
      </c>
      <c r="AG2" s="29">
        <f>SUM(AH22:AH522)</f>
        <v>1</v>
      </c>
      <c r="AH2" s="27"/>
      <c r="AI2" s="27"/>
      <c r="AK2" s="27"/>
      <c r="AL2" s="28" t="s">
        <v>42</v>
      </c>
      <c r="AM2" s="29">
        <f>IF(AL15&gt;500,"-",SUM(AN22:AN522))</f>
        <v>1</v>
      </c>
      <c r="AN2" s="27"/>
      <c r="AO2" s="27"/>
      <c r="AQ2" s="27"/>
      <c r="AR2" s="28" t="s">
        <v>42</v>
      </c>
      <c r="AS2" s="110">
        <f>IF(AR15&gt;500,"-",SUM(AT22:AT522))</f>
        <v>1</v>
      </c>
      <c r="AT2" s="27"/>
      <c r="AU2" s="27"/>
    </row>
    <row r="3" spans="1:47" ht="15.6" x14ac:dyDescent="0.3">
      <c r="A3" s="27"/>
      <c r="B3" s="27"/>
      <c r="C3" s="27"/>
      <c r="D3" s="27"/>
      <c r="E3" s="27"/>
      <c r="G3" s="27"/>
      <c r="H3" s="27"/>
      <c r="I3" s="27"/>
      <c r="J3" s="27"/>
      <c r="K3" s="27"/>
      <c r="M3" s="27"/>
      <c r="N3" s="27"/>
      <c r="O3" s="27"/>
      <c r="P3" s="27"/>
      <c r="Q3" s="27"/>
      <c r="S3" s="27"/>
      <c r="T3" s="27"/>
      <c r="U3" s="27"/>
      <c r="V3" s="27"/>
      <c r="W3" s="27"/>
      <c r="Y3" s="27"/>
      <c r="Z3" s="27"/>
      <c r="AA3" s="27"/>
      <c r="AB3" s="27"/>
      <c r="AC3" s="27"/>
      <c r="AE3" s="27"/>
      <c r="AF3" s="27"/>
      <c r="AG3" s="27"/>
      <c r="AH3" s="27"/>
      <c r="AI3" s="27"/>
      <c r="AK3" s="27"/>
      <c r="AL3" s="27"/>
      <c r="AM3" s="27"/>
      <c r="AN3" s="27"/>
      <c r="AO3" s="27"/>
      <c r="AQ3" s="27"/>
      <c r="AR3" s="27"/>
      <c r="AS3" s="27"/>
      <c r="AT3" s="27"/>
      <c r="AU3" s="27"/>
    </row>
    <row r="4" spans="1:47" ht="15.6" x14ac:dyDescent="0.3">
      <c r="A4" s="27"/>
      <c r="B4" s="27"/>
      <c r="C4" s="27"/>
      <c r="G4" s="27"/>
      <c r="H4" s="27"/>
      <c r="I4" s="27"/>
      <c r="M4" s="27"/>
      <c r="N4" s="27"/>
      <c r="O4" s="27"/>
      <c r="S4" s="27"/>
      <c r="T4" s="27"/>
      <c r="U4" s="27"/>
      <c r="Y4" s="27"/>
      <c r="Z4" s="27"/>
      <c r="AA4" s="27"/>
      <c r="AE4" s="27"/>
      <c r="AF4" s="27"/>
      <c r="AG4" s="27"/>
      <c r="AK4" s="27"/>
      <c r="AL4" s="27"/>
      <c r="AM4" s="27"/>
      <c r="AQ4" s="27"/>
      <c r="AR4" s="27"/>
      <c r="AS4" s="27"/>
    </row>
    <row r="5" spans="1:47" ht="15.6" x14ac:dyDescent="0.3">
      <c r="A5" s="27"/>
      <c r="B5" s="27" t="s">
        <v>39</v>
      </c>
      <c r="C5" s="27" t="s">
        <v>40</v>
      </c>
      <c r="E5" s="30" t="s">
        <v>43</v>
      </c>
      <c r="G5" s="27"/>
      <c r="H5" s="27" t="s">
        <v>39</v>
      </c>
      <c r="I5" s="27" t="s">
        <v>40</v>
      </c>
      <c r="K5" s="30" t="s">
        <v>43</v>
      </c>
      <c r="M5" s="27"/>
      <c r="N5" s="27" t="s">
        <v>39</v>
      </c>
      <c r="O5" s="27" t="s">
        <v>40</v>
      </c>
      <c r="Q5" s="30" t="s">
        <v>43</v>
      </c>
      <c r="S5" s="27"/>
      <c r="T5" s="27" t="s">
        <v>39</v>
      </c>
      <c r="U5" s="27" t="s">
        <v>40</v>
      </c>
      <c r="W5" s="30" t="s">
        <v>43</v>
      </c>
      <c r="Y5" s="27"/>
      <c r="Z5" s="27" t="s">
        <v>39</v>
      </c>
      <c r="AA5" s="27" t="s">
        <v>40</v>
      </c>
      <c r="AC5" s="30" t="s">
        <v>43</v>
      </c>
      <c r="AE5" s="27"/>
      <c r="AF5" s="27" t="s">
        <v>39</v>
      </c>
      <c r="AG5" s="27" t="s">
        <v>40</v>
      </c>
      <c r="AI5" s="30" t="s">
        <v>43</v>
      </c>
      <c r="AK5" s="27"/>
      <c r="AL5" s="27" t="s">
        <v>39</v>
      </c>
      <c r="AM5" s="27" t="s">
        <v>40</v>
      </c>
      <c r="AO5" s="30" t="s">
        <v>43</v>
      </c>
      <c r="AQ5" s="27"/>
      <c r="AR5" s="27" t="s">
        <v>39</v>
      </c>
      <c r="AS5" s="27" t="s">
        <v>40</v>
      </c>
      <c r="AU5" s="30" t="s">
        <v>43</v>
      </c>
    </row>
    <row r="6" spans="1:47" ht="15.6" x14ac:dyDescent="0.3">
      <c r="A6" s="27" t="s">
        <v>51</v>
      </c>
      <c r="B6" s="164">
        <f>DataStore_LT28w_2!X124</f>
        <v>185</v>
      </c>
      <c r="C6" s="164">
        <f>DataStore_LT28w_2!Y124</f>
        <v>0</v>
      </c>
      <c r="E6" s="30">
        <f>B7+C7</f>
        <v>134</v>
      </c>
      <c r="G6" s="27" t="s">
        <v>51</v>
      </c>
      <c r="H6" s="164">
        <f>DataStore_LT28w_2!X125</f>
        <v>75</v>
      </c>
      <c r="I6" s="164">
        <f>DataStore_LT28w_2!Y125</f>
        <v>0</v>
      </c>
      <c r="K6" s="30">
        <f>H7+I7</f>
        <v>83</v>
      </c>
      <c r="M6" s="27" t="s">
        <v>51</v>
      </c>
      <c r="N6" s="164">
        <f>DataStore_LT28w_2!X126</f>
        <v>162</v>
      </c>
      <c r="O6" s="164">
        <f>DataStore_LT28w_2!Y126</f>
        <v>0</v>
      </c>
      <c r="Q6" s="30">
        <f>N7+O7</f>
        <v>181</v>
      </c>
      <c r="S6" s="27" t="s">
        <v>51</v>
      </c>
      <c r="T6" s="164">
        <f>DataStore_LT28w_2!X127</f>
        <v>276</v>
      </c>
      <c r="U6" s="164">
        <f>DataStore_LT28w_2!Y127</f>
        <v>0</v>
      </c>
      <c r="W6" s="30">
        <f>T7+U7</f>
        <v>223</v>
      </c>
      <c r="Y6" s="27" t="s">
        <v>51</v>
      </c>
      <c r="Z6" s="164">
        <f>DataStore_LT28w_2!X128</f>
        <v>78</v>
      </c>
      <c r="AA6" s="164">
        <f>DataStore_LT28w_2!Y128</f>
        <v>0</v>
      </c>
      <c r="AC6" s="30">
        <f>Z7+AA7</f>
        <v>71</v>
      </c>
      <c r="AE6" s="27" t="s">
        <v>51</v>
      </c>
      <c r="AF6" s="164">
        <f>DataStore_LT28w_2!X129</f>
        <v>174</v>
      </c>
      <c r="AG6" s="164">
        <f>DataStore_LT28w_2!Y129</f>
        <v>0</v>
      </c>
      <c r="AI6" s="30">
        <f>AF7+AG7</f>
        <v>144</v>
      </c>
      <c r="AK6" s="27" t="s">
        <v>51</v>
      </c>
      <c r="AL6" s="164">
        <f>DataStore_LT28w_2!X130</f>
        <v>950</v>
      </c>
      <c r="AM6" s="164">
        <f>DataStore_LT28w_2!Y130</f>
        <v>0</v>
      </c>
      <c r="AO6" s="30">
        <f>AL7+AM7</f>
        <v>836</v>
      </c>
      <c r="AQ6" s="27" t="s">
        <v>145</v>
      </c>
      <c r="AR6" s="164">
        <f>DataStore_LT28w_2!T125</f>
        <v>499</v>
      </c>
      <c r="AS6" s="164">
        <f>DataStore_LT28w_2!U125</f>
        <v>0</v>
      </c>
      <c r="AU6" s="30">
        <f>AR6+AS6</f>
        <v>499</v>
      </c>
    </row>
    <row r="7" spans="1:47" ht="15.6" x14ac:dyDescent="0.3">
      <c r="A7" s="27" t="s">
        <v>50</v>
      </c>
      <c r="B7" s="164">
        <f>DataStore_LT28w_2!AB124</f>
        <v>134</v>
      </c>
      <c r="C7" s="164">
        <f>DataStore_LT28w_2!AC124</f>
        <v>0</v>
      </c>
      <c r="E7" s="30">
        <f>B6+C6</f>
        <v>185</v>
      </c>
      <c r="G7" s="27" t="s">
        <v>50</v>
      </c>
      <c r="H7" s="164">
        <f>DataStore_LT28w_2!AB125</f>
        <v>83</v>
      </c>
      <c r="I7" s="164">
        <f>DataStore_LT28w_2!AC125</f>
        <v>0</v>
      </c>
      <c r="K7" s="30">
        <f>H6+I6</f>
        <v>75</v>
      </c>
      <c r="M7" s="27" t="s">
        <v>50</v>
      </c>
      <c r="N7" s="164">
        <f>DataStore_LT28w_2!AB126</f>
        <v>181</v>
      </c>
      <c r="O7" s="164">
        <f>DataStore_LT28w_2!AC126</f>
        <v>0</v>
      </c>
      <c r="Q7" s="30">
        <f>N6+O6</f>
        <v>162</v>
      </c>
      <c r="S7" s="27" t="s">
        <v>50</v>
      </c>
      <c r="T7" s="164">
        <f>DataStore_LT28w_2!AB127</f>
        <v>223</v>
      </c>
      <c r="U7" s="164">
        <f>DataStore_LT28w_2!AC127</f>
        <v>0</v>
      </c>
      <c r="W7" s="30">
        <f>T6+U6</f>
        <v>276</v>
      </c>
      <c r="Y7" s="27" t="s">
        <v>50</v>
      </c>
      <c r="Z7" s="164">
        <f>DataStore_LT28w_2!AB128</f>
        <v>71</v>
      </c>
      <c r="AA7" s="164">
        <f>DataStore_LT28w_2!AC128</f>
        <v>0</v>
      </c>
      <c r="AC7" s="30">
        <f>Z6+AA6</f>
        <v>78</v>
      </c>
      <c r="AE7" s="27" t="s">
        <v>50</v>
      </c>
      <c r="AF7" s="164">
        <f>DataStore_LT28w_2!AB129</f>
        <v>144</v>
      </c>
      <c r="AG7" s="164">
        <f>DataStore_LT28w_2!AC129</f>
        <v>0</v>
      </c>
      <c r="AI7" s="30">
        <f>AF6+AG6</f>
        <v>174</v>
      </c>
      <c r="AK7" s="27" t="s">
        <v>50</v>
      </c>
      <c r="AL7" s="164">
        <f>DataStore_LT28w_2!AB130</f>
        <v>836</v>
      </c>
      <c r="AM7" s="164">
        <f>DataStore_LT28w_2!AC130</f>
        <v>0</v>
      </c>
      <c r="AO7" s="30">
        <f>AL6+AM6</f>
        <v>950</v>
      </c>
      <c r="AQ7" s="27" t="s">
        <v>146</v>
      </c>
      <c r="AR7" s="164">
        <f>DataStore_LT28w_2!T126</f>
        <v>1287</v>
      </c>
      <c r="AS7" s="164">
        <f>DataStore_LT28w_2!U126</f>
        <v>0</v>
      </c>
      <c r="AU7" s="30">
        <f>AR7+AS7</f>
        <v>1287</v>
      </c>
    </row>
    <row r="9" spans="1:47" x14ac:dyDescent="0.3">
      <c r="A9" s="30" t="s">
        <v>44</v>
      </c>
      <c r="B9" s="30">
        <f>B7+B6</f>
        <v>319</v>
      </c>
      <c r="C9" s="30">
        <f>C7+C6</f>
        <v>0</v>
      </c>
      <c r="E9" s="30">
        <f>E6+E7</f>
        <v>319</v>
      </c>
      <c r="G9" s="30" t="s">
        <v>44</v>
      </c>
      <c r="H9" s="30">
        <f>H7+H6</f>
        <v>158</v>
      </c>
      <c r="I9" s="30">
        <f>I7+I6</f>
        <v>0</v>
      </c>
      <c r="K9" s="30">
        <f>K6+K7</f>
        <v>158</v>
      </c>
      <c r="M9" s="30" t="s">
        <v>44</v>
      </c>
      <c r="N9" s="30">
        <f>N7+N6</f>
        <v>343</v>
      </c>
      <c r="O9" s="30">
        <f>O7+O6</f>
        <v>0</v>
      </c>
      <c r="Q9" s="30">
        <f>Q6+Q7</f>
        <v>343</v>
      </c>
      <c r="S9" s="30" t="s">
        <v>44</v>
      </c>
      <c r="T9" s="30">
        <f>T7+T6</f>
        <v>499</v>
      </c>
      <c r="U9" s="30">
        <f>U7+U6</f>
        <v>0</v>
      </c>
      <c r="W9" s="30">
        <f>W6+W7</f>
        <v>499</v>
      </c>
      <c r="Y9" s="30" t="s">
        <v>44</v>
      </c>
      <c r="Z9" s="30">
        <f>Z7+Z6</f>
        <v>149</v>
      </c>
      <c r="AA9" s="30">
        <f>AA7+AA6</f>
        <v>0</v>
      </c>
      <c r="AC9" s="30">
        <f>AC6+AC7</f>
        <v>149</v>
      </c>
      <c r="AE9" s="30" t="s">
        <v>44</v>
      </c>
      <c r="AF9" s="30">
        <f>AF7+AF6</f>
        <v>318</v>
      </c>
      <c r="AG9" s="30">
        <f>AG7+AG6</f>
        <v>0</v>
      </c>
      <c r="AI9" s="30">
        <f>AI6+AI7</f>
        <v>318</v>
      </c>
      <c r="AK9" s="30" t="s">
        <v>44</v>
      </c>
      <c r="AL9" s="30">
        <f>AL7+AL6</f>
        <v>1786</v>
      </c>
      <c r="AM9" s="30">
        <f>AM7+AM6</f>
        <v>0</v>
      </c>
      <c r="AO9" s="30">
        <f>AO6+AO7</f>
        <v>1786</v>
      </c>
      <c r="AQ9" s="30" t="s">
        <v>44</v>
      </c>
      <c r="AR9" s="30">
        <f>AR6+AR7</f>
        <v>1786</v>
      </c>
      <c r="AS9" s="30">
        <f>AS6+AS7</f>
        <v>0</v>
      </c>
      <c r="AU9" s="30">
        <f>AU6+AU7</f>
        <v>1786</v>
      </c>
    </row>
    <row r="11" spans="1:47" ht="15.6" x14ac:dyDescent="0.3">
      <c r="A11" s="27"/>
      <c r="B11" s="27" t="s">
        <v>45</v>
      </c>
      <c r="C11" s="27" t="s">
        <v>46</v>
      </c>
      <c r="E11" s="30" t="s">
        <v>43</v>
      </c>
      <c r="G11" s="27"/>
      <c r="H11" s="27" t="s">
        <v>45</v>
      </c>
      <c r="I11" s="27" t="s">
        <v>46</v>
      </c>
      <c r="K11" s="30" t="s">
        <v>43</v>
      </c>
      <c r="M11" s="27"/>
      <c r="N11" s="27" t="s">
        <v>45</v>
      </c>
      <c r="O11" s="27" t="s">
        <v>46</v>
      </c>
      <c r="Q11" s="30" t="s">
        <v>43</v>
      </c>
      <c r="S11" s="27"/>
      <c r="T11" s="27" t="s">
        <v>45</v>
      </c>
      <c r="U11" s="27" t="s">
        <v>46</v>
      </c>
      <c r="W11" s="30" t="s">
        <v>43</v>
      </c>
      <c r="Y11" s="27"/>
      <c r="Z11" s="27" t="s">
        <v>45</v>
      </c>
      <c r="AA11" s="27" t="s">
        <v>46</v>
      </c>
      <c r="AC11" s="30" t="s">
        <v>43</v>
      </c>
      <c r="AE11" s="27"/>
      <c r="AF11" s="27" t="s">
        <v>45</v>
      </c>
      <c r="AG11" s="27" t="s">
        <v>46</v>
      </c>
      <c r="AI11" s="30" t="s">
        <v>43</v>
      </c>
      <c r="AK11" s="27"/>
      <c r="AL11" s="27" t="s">
        <v>45</v>
      </c>
      <c r="AM11" s="27" t="s">
        <v>46</v>
      </c>
      <c r="AO11" s="30" t="s">
        <v>43</v>
      </c>
      <c r="AQ11" s="27"/>
      <c r="AR11" s="27" t="s">
        <v>45</v>
      </c>
      <c r="AS11" s="27" t="s">
        <v>46</v>
      </c>
      <c r="AU11" s="30" t="s">
        <v>43</v>
      </c>
    </row>
    <row r="12" spans="1:47" ht="15.6" x14ac:dyDescent="0.3">
      <c r="A12" s="27" t="s">
        <v>47</v>
      </c>
      <c r="B12" s="27">
        <f>IF(B9&lt;C9,IF(E6&lt;E7,B7,B6),IF(E6&lt;E7,C7,C6))</f>
        <v>0</v>
      </c>
      <c r="C12" s="27">
        <f>IF(B9&lt;C9,IF(E6&lt;E7,C7,C6),IF(E6&lt;E7,B7,B6))</f>
        <v>134</v>
      </c>
      <c r="E12" s="30">
        <f>B12+C12</f>
        <v>134</v>
      </c>
      <c r="G12" s="27" t="s">
        <v>47</v>
      </c>
      <c r="H12" s="27">
        <f>IF(H9&lt;I9,IF(K6&lt;K7,H7,H6),IF(K6&lt;K7,I7,I6))</f>
        <v>0</v>
      </c>
      <c r="I12" s="27">
        <f>IF(H9&lt;I9,IF(K6&lt;K7,I7,I6),IF(K6&lt;K7,H7,H6))</f>
        <v>75</v>
      </c>
      <c r="K12" s="30">
        <f>H12+I12</f>
        <v>75</v>
      </c>
      <c r="M12" s="27" t="s">
        <v>47</v>
      </c>
      <c r="N12" s="27">
        <f>IF(N9&lt;O9,IF(Q6&lt;Q7,N7,N6),IF(Q6&lt;Q7,O7,O6))</f>
        <v>0</v>
      </c>
      <c r="O12" s="27">
        <f>IF(N9&lt;O9,IF(Q6&lt;Q7,O7,O6),IF(Q6&lt;Q7,N7,N6))</f>
        <v>162</v>
      </c>
      <c r="Q12" s="30">
        <f>N12+O12</f>
        <v>162</v>
      </c>
      <c r="S12" s="27" t="s">
        <v>47</v>
      </c>
      <c r="T12" s="27">
        <f>IF(T9&lt;U9,IF(W6&lt;W7,T7,T6),IF(W6&lt;W7,U7,U6))</f>
        <v>0</v>
      </c>
      <c r="U12" s="27">
        <f>IF(T9&lt;U9,IF(W6&lt;W7,U7,U6),IF(W6&lt;W7,T7,T6))</f>
        <v>223</v>
      </c>
      <c r="W12" s="30">
        <f>T12+U12</f>
        <v>223</v>
      </c>
      <c r="Y12" s="27" t="s">
        <v>47</v>
      </c>
      <c r="Z12" s="27">
        <f>IF(Z9&lt;AA9,IF(AC6&lt;AC7,Z7,Z6),IF(AC6&lt;AC7,AA7,AA6))</f>
        <v>0</v>
      </c>
      <c r="AA12" s="27">
        <f>IF(Z9&lt;AA9,IF(AC6&lt;AC7,AA7,AA6),IF(AC6&lt;AC7,Z7,Z6))</f>
        <v>71</v>
      </c>
      <c r="AC12" s="30">
        <f>Z12+AA12</f>
        <v>71</v>
      </c>
      <c r="AE12" s="27" t="s">
        <v>47</v>
      </c>
      <c r="AF12" s="27">
        <f>IF(AF9&lt;AG9,IF(AI6&lt;AI7,AF7,AF6),IF(AI6&lt;AI7,AG7,AG6))</f>
        <v>0</v>
      </c>
      <c r="AG12" s="27">
        <f>IF(AF9&lt;AG9,IF(AI6&lt;AI7,AG7,AG6),IF(AI6&lt;AI7,AF7,AF6))</f>
        <v>144</v>
      </c>
      <c r="AI12" s="30">
        <f>AF12+AG12</f>
        <v>144</v>
      </c>
      <c r="AK12" s="27" t="s">
        <v>47</v>
      </c>
      <c r="AL12" s="27">
        <f>IF(AL9&lt;AM9,IF(AO6&lt;AO7,AL7,AL6),IF(AO6&lt;AO7,AM7,AM6))</f>
        <v>0</v>
      </c>
      <c r="AM12" s="27">
        <f>IF(AL9&lt;AM9,IF(AO6&lt;AO7,AM7,AM6),IF(AO6&lt;AO7,AL7,AL6))</f>
        <v>836</v>
      </c>
      <c r="AO12" s="30">
        <f>AL12+AM12</f>
        <v>836</v>
      </c>
      <c r="AQ12" s="27" t="s">
        <v>47</v>
      </c>
      <c r="AR12" s="27">
        <f>IF(AR9&lt;AS9,IF(AU6&lt;AU7,AR6,AR7),IF(AU6&lt;AU7,AS6,AS7))</f>
        <v>0</v>
      </c>
      <c r="AS12" s="27">
        <f>IF(AR9&lt;AS9,IF(AU6&lt;AU7,AS6,AS7),IF(AU6&lt;AU7,AR6,AR7))</f>
        <v>499</v>
      </c>
      <c r="AU12" s="30">
        <f>AR12+AS12</f>
        <v>499</v>
      </c>
    </row>
    <row r="13" spans="1:47" ht="15.6" x14ac:dyDescent="0.3">
      <c r="A13" s="27" t="s">
        <v>48</v>
      </c>
      <c r="B13" s="27">
        <f>IF(B9&lt;C9,IF(E6&lt;E7,B6,B7),IF(E6&lt;E7,C6,C7))</f>
        <v>0</v>
      </c>
      <c r="C13" s="27">
        <f>IF(B9&lt;C9,IF(E6&lt;E7,C6,C7),IF(E6&lt;E7,B6,B7))</f>
        <v>185</v>
      </c>
      <c r="E13" s="30">
        <f>B13+C13</f>
        <v>185</v>
      </c>
      <c r="G13" s="27" t="s">
        <v>48</v>
      </c>
      <c r="H13" s="27">
        <f>IF(H9&lt;I9,IF(K6&lt;K7,H6,H7),IF(K6&lt;K7,I6,I7))</f>
        <v>0</v>
      </c>
      <c r="I13" s="27">
        <f>IF(H9&lt;I9,IF(K6&lt;K7,I6,I7),IF(K6&lt;K7,H6,H7))</f>
        <v>83</v>
      </c>
      <c r="K13" s="30">
        <f>H13+I13</f>
        <v>83</v>
      </c>
      <c r="M13" s="27" t="s">
        <v>48</v>
      </c>
      <c r="N13" s="27">
        <f>IF(N9&lt;O9,IF(Q6&lt;Q7,N6,N7),IF(Q6&lt;Q7,O6,O7))</f>
        <v>0</v>
      </c>
      <c r="O13" s="27">
        <f>IF(N9&lt;O9,IF(Q6&lt;Q7,O6,O7),IF(Q6&lt;Q7,N6,N7))</f>
        <v>181</v>
      </c>
      <c r="Q13" s="30">
        <f>N13+O13</f>
        <v>181</v>
      </c>
      <c r="S13" s="27" t="s">
        <v>48</v>
      </c>
      <c r="T13" s="27">
        <f>IF(T9&lt;U9,IF(W6&lt;W7,T6,T7),IF(W6&lt;W7,U6,U7))</f>
        <v>0</v>
      </c>
      <c r="U13" s="27">
        <f>IF(T9&lt;U9,IF(W6&lt;W7,U6,U7),IF(W6&lt;W7,T6,T7))</f>
        <v>276</v>
      </c>
      <c r="W13" s="30">
        <f>T13+U13</f>
        <v>276</v>
      </c>
      <c r="Y13" s="27" t="s">
        <v>48</v>
      </c>
      <c r="Z13" s="27">
        <f>IF(Z9&lt;AA9,IF(AC6&lt;AC7,Z6,Z7),IF(AC6&lt;AC7,AA6,AA7))</f>
        <v>0</v>
      </c>
      <c r="AA13" s="27">
        <f>IF(Z9&lt;AA9,IF(AC6&lt;AC7,AA6,AA7),IF(AC6&lt;AC7,Z6,Z7))</f>
        <v>78</v>
      </c>
      <c r="AC13" s="30">
        <f>Z13+AA13</f>
        <v>78</v>
      </c>
      <c r="AE13" s="27" t="s">
        <v>48</v>
      </c>
      <c r="AF13" s="27">
        <f>IF(AF9&lt;AG9,IF(AI6&lt;AI7,AF6,AF7),IF(AI6&lt;AI7,AG6,AG7))</f>
        <v>0</v>
      </c>
      <c r="AG13" s="27">
        <f>IF(AF9&lt;AG9,IF(AI6&lt;AI7,AG6,AG7),IF(AI6&lt;AI7,AF6,AF7))</f>
        <v>174</v>
      </c>
      <c r="AI13" s="30">
        <f>AF13+AG13</f>
        <v>174</v>
      </c>
      <c r="AK13" s="27" t="s">
        <v>48</v>
      </c>
      <c r="AL13" s="27">
        <f>IF(AL9&lt;AM9,IF(AO6&lt;AO7,AL6,AL7),IF(AO6&lt;AO7,AM6,AM7))</f>
        <v>0</v>
      </c>
      <c r="AM13" s="27">
        <f>IF(AL9&lt;AM9,IF(AO6&lt;AO7,AM6,AM7),IF(AO6&lt;AO7,AL6,AL7))</f>
        <v>950</v>
      </c>
      <c r="AO13" s="30">
        <f>AL13+AM13</f>
        <v>950</v>
      </c>
      <c r="AQ13" s="27" t="s">
        <v>48</v>
      </c>
      <c r="AR13" s="27">
        <f>IF(AR9&lt;AS9,IF(AU6&lt;AU7,AR7,AR6),IF(AU6&lt;AU7,AS7,AS6))</f>
        <v>0</v>
      </c>
      <c r="AS13" s="27">
        <f>IF(AR9&lt;AS9,IF(AU6&lt;AU7,AS7,AS6),IF(AU6&lt;AU7,AR7,AR6))</f>
        <v>1287</v>
      </c>
      <c r="AU13" s="30">
        <f>AR13+AS13</f>
        <v>1287</v>
      </c>
    </row>
    <row r="15" spans="1:47" x14ac:dyDescent="0.3">
      <c r="A15" s="30" t="s">
        <v>44</v>
      </c>
      <c r="B15" s="30">
        <f>B12+B13</f>
        <v>0</v>
      </c>
      <c r="C15" s="30">
        <f>C12+C13</f>
        <v>319</v>
      </c>
      <c r="E15" s="30">
        <f>E12+E13</f>
        <v>319</v>
      </c>
      <c r="G15" s="30" t="s">
        <v>44</v>
      </c>
      <c r="H15" s="30">
        <f>H12+H13</f>
        <v>0</v>
      </c>
      <c r="I15" s="30">
        <f>I12+I13</f>
        <v>158</v>
      </c>
      <c r="K15" s="30">
        <f>K12+K13</f>
        <v>158</v>
      </c>
      <c r="M15" s="30" t="s">
        <v>44</v>
      </c>
      <c r="N15" s="30">
        <f>N12+N13</f>
        <v>0</v>
      </c>
      <c r="O15" s="30">
        <f>O12+O13</f>
        <v>343</v>
      </c>
      <c r="Q15" s="30">
        <f>Q12+Q13</f>
        <v>343</v>
      </c>
      <c r="S15" s="30" t="s">
        <v>44</v>
      </c>
      <c r="T15" s="30">
        <f>T12+T13</f>
        <v>0</v>
      </c>
      <c r="U15" s="30">
        <f>U12+U13</f>
        <v>499</v>
      </c>
      <c r="W15" s="30">
        <f>W12+W13</f>
        <v>499</v>
      </c>
      <c r="Y15" s="30" t="s">
        <v>44</v>
      </c>
      <c r="Z15" s="30">
        <f>Z12+Z13</f>
        <v>0</v>
      </c>
      <c r="AA15" s="30">
        <f>AA12+AA13</f>
        <v>149</v>
      </c>
      <c r="AC15" s="30">
        <f>AC12+AC13</f>
        <v>149</v>
      </c>
      <c r="AE15" s="30" t="s">
        <v>44</v>
      </c>
      <c r="AF15" s="30">
        <f>AF12+AF13</f>
        <v>0</v>
      </c>
      <c r="AG15" s="30">
        <f>AG12+AG13</f>
        <v>318</v>
      </c>
      <c r="AI15" s="30">
        <f>AI12+AI13</f>
        <v>318</v>
      </c>
      <c r="AK15" s="30" t="s">
        <v>44</v>
      </c>
      <c r="AL15" s="30">
        <f>AL12+AL13</f>
        <v>0</v>
      </c>
      <c r="AM15" s="30">
        <f>AM12+AM13</f>
        <v>1786</v>
      </c>
      <c r="AO15" s="30">
        <f>AO12+AO13</f>
        <v>1786</v>
      </c>
      <c r="AQ15" s="30" t="s">
        <v>44</v>
      </c>
      <c r="AR15" s="30">
        <f>AR12+AR13</f>
        <v>0</v>
      </c>
      <c r="AS15" s="30">
        <f>AS12+AS13</f>
        <v>1786</v>
      </c>
      <c r="AU15" s="30">
        <f>AU12+AU13</f>
        <v>1786</v>
      </c>
    </row>
    <row r="17" spans="1:47" ht="17.399999999999999" x14ac:dyDescent="0.3">
      <c r="A17" s="27"/>
      <c r="B17" s="31"/>
      <c r="D17" s="32" t="str">
        <f>IF(D20&gt;500, CONCATENATE("Your smaller column total must be 500 or less! Yours is ", D20, "!"),"")</f>
        <v/>
      </c>
      <c r="G17" s="27"/>
      <c r="H17" s="31"/>
      <c r="J17" s="32" t="str">
        <f>IF(J20&gt;500, CONCATENATE("Your smaller column total must be 500 or less! Yours is ", J20, "!"),"")</f>
        <v/>
      </c>
      <c r="M17" s="27"/>
      <c r="N17" s="31"/>
      <c r="P17" s="32" t="str">
        <f>IF(P20&gt;500, CONCATENATE("Your smaller column total must be 500 or less! Yours is ", P20, "!"),"")</f>
        <v/>
      </c>
      <c r="S17" s="27"/>
      <c r="T17" s="31"/>
      <c r="V17" s="32" t="str">
        <f>IF(V20&gt;500, CONCATENATE("Your smaller column total must be 500 or less! Yours is ", V20, "!"),"")</f>
        <v/>
      </c>
      <c r="Y17" s="27"/>
      <c r="Z17" s="31"/>
      <c r="AB17" s="32" t="str">
        <f>IF(AB20&gt;500, CONCATENATE("Your smaller column total must be 500 or less! Yours is ", AB20, "!"),"")</f>
        <v/>
      </c>
      <c r="AE17" s="27"/>
      <c r="AF17" s="31"/>
      <c r="AH17" s="32" t="str">
        <f>IF(AH20&gt;500, CONCATENATE("Your smaller column total must be 500 or less! Yours is ", AH20, "!"),"")</f>
        <v/>
      </c>
      <c r="AK17" s="27"/>
      <c r="AL17" s="31"/>
      <c r="AN17" s="32" t="str">
        <f>IF(AN20&gt;500, CONCATENATE("Your smaller column total must be 500 or less! Yours is ", AN20, "!"),"")</f>
        <v/>
      </c>
      <c r="AQ17" s="27"/>
      <c r="AR17" s="31"/>
      <c r="AT17" s="32" t="str">
        <f>IF(AT20&gt;500, CONCATENATE("Your smaller column total must be 500 or less! Yours is ", AT20, "!"),"")</f>
        <v/>
      </c>
    </row>
    <row r="20" spans="1:47" x14ac:dyDescent="0.3">
      <c r="A20" s="30" t="s">
        <v>49</v>
      </c>
      <c r="B20" s="30">
        <f>B12</f>
        <v>0</v>
      </c>
      <c r="C20" s="30">
        <f>B13</f>
        <v>0</v>
      </c>
      <c r="D20" s="30">
        <f>B20+C20</f>
        <v>0</v>
      </c>
      <c r="E20" s="30">
        <f>HYPGEOMDIST(B20,D$20,E$12,E$15)</f>
        <v>1</v>
      </c>
      <c r="G20" s="30" t="s">
        <v>49</v>
      </c>
      <c r="H20" s="30">
        <f>H12</f>
        <v>0</v>
      </c>
      <c r="I20" s="30">
        <f>H13</f>
        <v>0</v>
      </c>
      <c r="J20" s="30">
        <f>H20+I20</f>
        <v>0</v>
      </c>
      <c r="K20" s="30">
        <f>HYPGEOMDIST(H20,J$20,K$12,K$15)</f>
        <v>1</v>
      </c>
      <c r="M20" s="30" t="s">
        <v>49</v>
      </c>
      <c r="N20" s="30">
        <f>N12</f>
        <v>0</v>
      </c>
      <c r="O20" s="30">
        <f>N13</f>
        <v>0</v>
      </c>
      <c r="P20" s="30">
        <f>N20+O20</f>
        <v>0</v>
      </c>
      <c r="Q20" s="30">
        <f>HYPGEOMDIST(N20,P$20,Q$12,Q$15)</f>
        <v>1</v>
      </c>
      <c r="S20" s="30" t="s">
        <v>49</v>
      </c>
      <c r="T20" s="30">
        <f>T12</f>
        <v>0</v>
      </c>
      <c r="U20" s="30">
        <f>T13</f>
        <v>0</v>
      </c>
      <c r="V20" s="30">
        <f>T20+U20</f>
        <v>0</v>
      </c>
      <c r="W20" s="30">
        <f>HYPGEOMDIST(T20,V$20,W$12,W$15)</f>
        <v>1</v>
      </c>
      <c r="Y20" s="30" t="s">
        <v>49</v>
      </c>
      <c r="Z20" s="30">
        <f>Z12</f>
        <v>0</v>
      </c>
      <c r="AA20" s="30">
        <f>Z13</f>
        <v>0</v>
      </c>
      <c r="AB20" s="30">
        <f>Z20+AA20</f>
        <v>0</v>
      </c>
      <c r="AC20" s="30">
        <f>HYPGEOMDIST(Z20,AB$20,AC$12,AC$15)</f>
        <v>1</v>
      </c>
      <c r="AE20" s="30" t="s">
        <v>49</v>
      </c>
      <c r="AF20" s="30">
        <f>AF12</f>
        <v>0</v>
      </c>
      <c r="AG20" s="30">
        <f>AF13</f>
        <v>0</v>
      </c>
      <c r="AH20" s="30">
        <f>AF20+AG20</f>
        <v>0</v>
      </c>
      <c r="AI20" s="30">
        <f>HYPGEOMDIST(AF20,AH$20,AI$12,AI$15)</f>
        <v>1</v>
      </c>
      <c r="AK20" s="30" t="s">
        <v>49</v>
      </c>
      <c r="AL20" s="30">
        <f>AL12</f>
        <v>0</v>
      </c>
      <c r="AM20" s="30">
        <f>AL13</f>
        <v>0</v>
      </c>
      <c r="AN20" s="30">
        <f>AL20+AM20</f>
        <v>0</v>
      </c>
      <c r="AO20" s="30">
        <f>HYPGEOMDIST(AL20,AN$20,AO$12,AO$15)</f>
        <v>1</v>
      </c>
      <c r="AQ20" s="30" t="s">
        <v>49</v>
      </c>
      <c r="AR20" s="30">
        <f>AR12</f>
        <v>0</v>
      </c>
      <c r="AS20" s="30">
        <f>AR13</f>
        <v>0</v>
      </c>
      <c r="AT20" s="30">
        <f>AR20+AS20</f>
        <v>0</v>
      </c>
      <c r="AU20" s="30">
        <f>HYPGEOMDIST(AR20,AT$20,AU$12,AU$15)</f>
        <v>1</v>
      </c>
    </row>
    <row r="22" spans="1:47" x14ac:dyDescent="0.3">
      <c r="B22" s="30">
        <v>0</v>
      </c>
      <c r="C22" s="30">
        <f>IF(AND(B22&lt;=E$12,B22&lt;=D$20),HYPGEOMDIST(B22,D$20,E$12,E$15),"")</f>
        <v>1</v>
      </c>
      <c r="D22" s="30">
        <f t="shared" ref="D22:D85" si="0">IF(C22&lt;E$20*1.00001,C22,"")</f>
        <v>1</v>
      </c>
      <c r="H22" s="30">
        <v>0</v>
      </c>
      <c r="I22" s="30">
        <f>IF(AND(H22&lt;=K$12,H22&lt;=J$20),HYPGEOMDIST(H22,J$20,K$12,K$15),"")</f>
        <v>1</v>
      </c>
      <c r="J22" s="30">
        <f t="shared" ref="J22:J85" si="1">IF(I22&lt;K$20*1.00001,I22,"")</f>
        <v>1</v>
      </c>
      <c r="N22" s="30">
        <v>0</v>
      </c>
      <c r="O22" s="30">
        <f>IF(AND(N22&lt;=Q$12,N22&lt;=P$20),HYPGEOMDIST(N22,P$20,Q$12,Q$15),"")</f>
        <v>1</v>
      </c>
      <c r="P22" s="30">
        <f t="shared" ref="P22:P85" si="2">IF(O22&lt;Q$20*1.00001,O22,"")</f>
        <v>1</v>
      </c>
      <c r="T22" s="30">
        <v>0</v>
      </c>
      <c r="U22" s="30">
        <f>IF(AND(T22&lt;=W$12,T22&lt;=V$20),HYPGEOMDIST(T22,V$20,W$12,W$15),"")</f>
        <v>1</v>
      </c>
      <c r="V22" s="30">
        <f t="shared" ref="V22:V85" si="3">IF(U22&lt;W$20*1.00001,U22,"")</f>
        <v>1</v>
      </c>
      <c r="Z22" s="30">
        <v>0</v>
      </c>
      <c r="AA22" s="30">
        <f>IF(AND(Z22&lt;=AC$12,Z22&lt;=AB$20),HYPGEOMDIST(Z22,AB$20,AC$12,AC$15),"")</f>
        <v>1</v>
      </c>
      <c r="AB22" s="30">
        <f t="shared" ref="AB22:AB85" si="4">IF(AA22&lt;AC$20*1.00001,AA22,"")</f>
        <v>1</v>
      </c>
      <c r="AF22" s="30">
        <v>0</v>
      </c>
      <c r="AG22" s="30">
        <f>IF(AND(AF22&lt;=AI$12,AF22&lt;=AH$20),HYPGEOMDIST(AF22,AH$20,AI$12,AI$15),"")</f>
        <v>1</v>
      </c>
      <c r="AH22" s="30">
        <f t="shared" ref="AH22:AH85" si="5">IF(AG22&lt;AI$20*1.00001,AG22,"")</f>
        <v>1</v>
      </c>
      <c r="AL22" s="30">
        <v>0</v>
      </c>
      <c r="AM22" s="30">
        <f>IF(AND(AL22&lt;=AO$12,AL22&lt;=AN$20),HYPGEOMDIST(AL22,AN$20,AO$12,AO$15),"")</f>
        <v>1</v>
      </c>
      <c r="AN22" s="30">
        <f t="shared" ref="AN22:AN85" si="6">IF(AM22&lt;AO$20*1.00001,AM22,"")</f>
        <v>1</v>
      </c>
      <c r="AR22" s="30">
        <v>0</v>
      </c>
      <c r="AS22" s="30">
        <f>IF(AND(AR22&lt;=AU$12,AR22&lt;=AT$20),HYPGEOMDIST(AR22,AT$20,AU$12,AU$15),"")</f>
        <v>1</v>
      </c>
      <c r="AT22" s="30">
        <f>IF(AS22&lt;AU$20*1.00001,AS22,"")</f>
        <v>1</v>
      </c>
    </row>
    <row r="23" spans="1:47" x14ac:dyDescent="0.3">
      <c r="B23" s="30">
        <v>1</v>
      </c>
      <c r="C23" s="30" t="str">
        <f t="shared" ref="C23:C86" si="7">IF(AND(B23&lt;=E$12,B23&lt;=D$20),HYPGEOMDIST(B23,D$20,E$12,E$15),"")</f>
        <v/>
      </c>
      <c r="D23" s="30" t="str">
        <f t="shared" si="0"/>
        <v/>
      </c>
      <c r="H23" s="30">
        <v>1</v>
      </c>
      <c r="I23" s="30" t="str">
        <f t="shared" ref="I23:I86" si="8">IF(AND(H23&lt;=K$12,H23&lt;=J$20),HYPGEOMDIST(H23,J$20,K$12,K$15),"")</f>
        <v/>
      </c>
      <c r="J23" s="30" t="str">
        <f t="shared" si="1"/>
        <v/>
      </c>
      <c r="N23" s="30">
        <v>1</v>
      </c>
      <c r="O23" s="30" t="str">
        <f t="shared" ref="O23:O86" si="9">IF(AND(N23&lt;=Q$12,N23&lt;=P$20),HYPGEOMDIST(N23,P$20,Q$12,Q$15),"")</f>
        <v/>
      </c>
      <c r="P23" s="30" t="str">
        <f t="shared" si="2"/>
        <v/>
      </c>
      <c r="T23" s="30">
        <v>1</v>
      </c>
      <c r="U23" s="30" t="str">
        <f t="shared" ref="U23:U86" si="10">IF(AND(T23&lt;=W$12,T23&lt;=V$20),HYPGEOMDIST(T23,V$20,W$12,W$15),"")</f>
        <v/>
      </c>
      <c r="V23" s="30" t="str">
        <f t="shared" si="3"/>
        <v/>
      </c>
      <c r="Z23" s="30">
        <v>1</v>
      </c>
      <c r="AA23" s="30" t="str">
        <f t="shared" ref="AA23:AA86" si="11">IF(AND(Z23&lt;=AC$12,Z23&lt;=AB$20),HYPGEOMDIST(Z23,AB$20,AC$12,AC$15),"")</f>
        <v/>
      </c>
      <c r="AB23" s="30" t="str">
        <f t="shared" si="4"/>
        <v/>
      </c>
      <c r="AF23" s="30">
        <v>1</v>
      </c>
      <c r="AG23" s="30" t="str">
        <f t="shared" ref="AG23:AG86" si="12">IF(AND(AF23&lt;=AI$12,AF23&lt;=AH$20),HYPGEOMDIST(AF23,AH$20,AI$12,AI$15),"")</f>
        <v/>
      </c>
      <c r="AH23" s="30" t="str">
        <f t="shared" si="5"/>
        <v/>
      </c>
      <c r="AL23" s="30">
        <v>1</v>
      </c>
      <c r="AM23" s="30" t="str">
        <f t="shared" ref="AM23:AM86" si="13">IF(AND(AL23&lt;=AO$12,AL23&lt;=AN$20),HYPGEOMDIST(AL23,AN$20,AO$12,AO$15),"")</f>
        <v/>
      </c>
      <c r="AN23" s="30" t="str">
        <f t="shared" si="6"/>
        <v/>
      </c>
      <c r="AR23" s="30">
        <v>1</v>
      </c>
      <c r="AS23" s="30" t="str">
        <f t="shared" ref="AS23:AS86" si="14">IF(AND(AR23&lt;=AU$12,AR23&lt;=AT$20),HYPGEOMDIST(AR23,AT$20,AU$12,AU$15),"")</f>
        <v/>
      </c>
      <c r="AT23" s="30" t="str">
        <f t="shared" ref="AT23:AT86" si="15">IF(AS23&lt;AU$20*1.00001,AS23,"")</f>
        <v/>
      </c>
    </row>
    <row r="24" spans="1:47" x14ac:dyDescent="0.3">
      <c r="B24" s="30">
        <v>2</v>
      </c>
      <c r="C24" s="30" t="str">
        <f t="shared" si="7"/>
        <v/>
      </c>
      <c r="D24" s="30" t="str">
        <f t="shared" si="0"/>
        <v/>
      </c>
      <c r="H24" s="30">
        <v>2</v>
      </c>
      <c r="I24" s="30" t="str">
        <f t="shared" si="8"/>
        <v/>
      </c>
      <c r="J24" s="30" t="str">
        <f t="shared" si="1"/>
        <v/>
      </c>
      <c r="N24" s="30">
        <v>2</v>
      </c>
      <c r="O24" s="30" t="str">
        <f t="shared" si="9"/>
        <v/>
      </c>
      <c r="P24" s="30" t="str">
        <f t="shared" si="2"/>
        <v/>
      </c>
      <c r="T24" s="30">
        <v>2</v>
      </c>
      <c r="U24" s="30" t="str">
        <f t="shared" si="10"/>
        <v/>
      </c>
      <c r="V24" s="30" t="str">
        <f t="shared" si="3"/>
        <v/>
      </c>
      <c r="Z24" s="30">
        <v>2</v>
      </c>
      <c r="AA24" s="30" t="str">
        <f t="shared" si="11"/>
        <v/>
      </c>
      <c r="AB24" s="30" t="str">
        <f t="shared" si="4"/>
        <v/>
      </c>
      <c r="AF24" s="30">
        <v>2</v>
      </c>
      <c r="AG24" s="30" t="str">
        <f t="shared" si="12"/>
        <v/>
      </c>
      <c r="AH24" s="30" t="str">
        <f t="shared" si="5"/>
        <v/>
      </c>
      <c r="AL24" s="30">
        <v>2</v>
      </c>
      <c r="AM24" s="30" t="str">
        <f t="shared" si="13"/>
        <v/>
      </c>
      <c r="AN24" s="30" t="str">
        <f t="shared" si="6"/>
        <v/>
      </c>
      <c r="AR24" s="30">
        <v>2</v>
      </c>
      <c r="AS24" s="30" t="str">
        <f t="shared" si="14"/>
        <v/>
      </c>
      <c r="AT24" s="30" t="str">
        <f t="shared" si="15"/>
        <v/>
      </c>
    </row>
    <row r="25" spans="1:47" x14ac:dyDescent="0.3">
      <c r="B25" s="30">
        <v>3</v>
      </c>
      <c r="C25" s="30" t="str">
        <f t="shared" si="7"/>
        <v/>
      </c>
      <c r="D25" s="30" t="str">
        <f t="shared" si="0"/>
        <v/>
      </c>
      <c r="H25" s="30">
        <v>3</v>
      </c>
      <c r="I25" s="30" t="str">
        <f t="shared" si="8"/>
        <v/>
      </c>
      <c r="J25" s="30" t="str">
        <f t="shared" si="1"/>
        <v/>
      </c>
      <c r="N25" s="30">
        <v>3</v>
      </c>
      <c r="O25" s="30" t="str">
        <f t="shared" si="9"/>
        <v/>
      </c>
      <c r="P25" s="30" t="str">
        <f t="shared" si="2"/>
        <v/>
      </c>
      <c r="T25" s="30">
        <v>3</v>
      </c>
      <c r="U25" s="30" t="str">
        <f t="shared" si="10"/>
        <v/>
      </c>
      <c r="V25" s="30" t="str">
        <f t="shared" si="3"/>
        <v/>
      </c>
      <c r="Z25" s="30">
        <v>3</v>
      </c>
      <c r="AA25" s="30" t="str">
        <f t="shared" si="11"/>
        <v/>
      </c>
      <c r="AB25" s="30" t="str">
        <f t="shared" si="4"/>
        <v/>
      </c>
      <c r="AF25" s="30">
        <v>3</v>
      </c>
      <c r="AG25" s="30" t="str">
        <f t="shared" si="12"/>
        <v/>
      </c>
      <c r="AH25" s="30" t="str">
        <f t="shared" si="5"/>
        <v/>
      </c>
      <c r="AL25" s="30">
        <v>3</v>
      </c>
      <c r="AM25" s="30" t="str">
        <f t="shared" si="13"/>
        <v/>
      </c>
      <c r="AN25" s="30" t="str">
        <f t="shared" si="6"/>
        <v/>
      </c>
      <c r="AR25" s="30">
        <v>3</v>
      </c>
      <c r="AS25" s="30" t="str">
        <f t="shared" si="14"/>
        <v/>
      </c>
      <c r="AT25" s="30" t="str">
        <f t="shared" si="15"/>
        <v/>
      </c>
    </row>
    <row r="26" spans="1:47" x14ac:dyDescent="0.3">
      <c r="B26" s="30">
        <v>4</v>
      </c>
      <c r="C26" s="30" t="str">
        <f t="shared" si="7"/>
        <v/>
      </c>
      <c r="D26" s="30" t="str">
        <f t="shared" si="0"/>
        <v/>
      </c>
      <c r="H26" s="30">
        <v>4</v>
      </c>
      <c r="I26" s="30" t="str">
        <f t="shared" si="8"/>
        <v/>
      </c>
      <c r="J26" s="30" t="str">
        <f t="shared" si="1"/>
        <v/>
      </c>
      <c r="N26" s="30">
        <v>4</v>
      </c>
      <c r="O26" s="30" t="str">
        <f t="shared" si="9"/>
        <v/>
      </c>
      <c r="P26" s="30" t="str">
        <f t="shared" si="2"/>
        <v/>
      </c>
      <c r="T26" s="30">
        <v>4</v>
      </c>
      <c r="U26" s="30" t="str">
        <f t="shared" si="10"/>
        <v/>
      </c>
      <c r="V26" s="30" t="str">
        <f t="shared" si="3"/>
        <v/>
      </c>
      <c r="Z26" s="30">
        <v>4</v>
      </c>
      <c r="AA26" s="30" t="str">
        <f t="shared" si="11"/>
        <v/>
      </c>
      <c r="AB26" s="30" t="str">
        <f t="shared" si="4"/>
        <v/>
      </c>
      <c r="AF26" s="30">
        <v>4</v>
      </c>
      <c r="AG26" s="30" t="str">
        <f t="shared" si="12"/>
        <v/>
      </c>
      <c r="AH26" s="30" t="str">
        <f t="shared" si="5"/>
        <v/>
      </c>
      <c r="AL26" s="30">
        <v>4</v>
      </c>
      <c r="AM26" s="30" t="str">
        <f t="shared" si="13"/>
        <v/>
      </c>
      <c r="AN26" s="30" t="str">
        <f t="shared" si="6"/>
        <v/>
      </c>
      <c r="AR26" s="30">
        <v>4</v>
      </c>
      <c r="AS26" s="30" t="str">
        <f t="shared" si="14"/>
        <v/>
      </c>
      <c r="AT26" s="30" t="str">
        <f t="shared" si="15"/>
        <v/>
      </c>
    </row>
    <row r="27" spans="1:47" x14ac:dyDescent="0.3">
      <c r="B27" s="30">
        <v>5</v>
      </c>
      <c r="C27" s="30" t="str">
        <f t="shared" si="7"/>
        <v/>
      </c>
      <c r="D27" s="30" t="str">
        <f t="shared" si="0"/>
        <v/>
      </c>
      <c r="H27" s="30">
        <v>5</v>
      </c>
      <c r="I27" s="30" t="str">
        <f t="shared" si="8"/>
        <v/>
      </c>
      <c r="J27" s="30" t="str">
        <f t="shared" si="1"/>
        <v/>
      </c>
      <c r="N27" s="30">
        <v>5</v>
      </c>
      <c r="O27" s="30" t="str">
        <f t="shared" si="9"/>
        <v/>
      </c>
      <c r="P27" s="30" t="str">
        <f t="shared" si="2"/>
        <v/>
      </c>
      <c r="T27" s="30">
        <v>5</v>
      </c>
      <c r="U27" s="30" t="str">
        <f t="shared" si="10"/>
        <v/>
      </c>
      <c r="V27" s="30" t="str">
        <f t="shared" si="3"/>
        <v/>
      </c>
      <c r="Z27" s="30">
        <v>5</v>
      </c>
      <c r="AA27" s="30" t="str">
        <f t="shared" si="11"/>
        <v/>
      </c>
      <c r="AB27" s="30" t="str">
        <f t="shared" si="4"/>
        <v/>
      </c>
      <c r="AF27" s="30">
        <v>5</v>
      </c>
      <c r="AG27" s="30" t="str">
        <f t="shared" si="12"/>
        <v/>
      </c>
      <c r="AH27" s="30" t="str">
        <f t="shared" si="5"/>
        <v/>
      </c>
      <c r="AL27" s="30">
        <v>5</v>
      </c>
      <c r="AM27" s="30" t="str">
        <f t="shared" si="13"/>
        <v/>
      </c>
      <c r="AN27" s="30" t="str">
        <f t="shared" si="6"/>
        <v/>
      </c>
      <c r="AR27" s="30">
        <v>5</v>
      </c>
      <c r="AS27" s="30" t="str">
        <f t="shared" si="14"/>
        <v/>
      </c>
      <c r="AT27" s="30" t="str">
        <f t="shared" si="15"/>
        <v/>
      </c>
    </row>
    <row r="28" spans="1:47" x14ac:dyDescent="0.3">
      <c r="B28" s="30">
        <v>6</v>
      </c>
      <c r="C28" s="30" t="str">
        <f t="shared" si="7"/>
        <v/>
      </c>
      <c r="D28" s="30" t="str">
        <f t="shared" si="0"/>
        <v/>
      </c>
      <c r="H28" s="30">
        <v>6</v>
      </c>
      <c r="I28" s="30" t="str">
        <f t="shared" si="8"/>
        <v/>
      </c>
      <c r="J28" s="30" t="str">
        <f t="shared" si="1"/>
        <v/>
      </c>
      <c r="N28" s="30">
        <v>6</v>
      </c>
      <c r="O28" s="30" t="str">
        <f t="shared" si="9"/>
        <v/>
      </c>
      <c r="P28" s="30" t="str">
        <f t="shared" si="2"/>
        <v/>
      </c>
      <c r="T28" s="30">
        <v>6</v>
      </c>
      <c r="U28" s="30" t="str">
        <f t="shared" si="10"/>
        <v/>
      </c>
      <c r="V28" s="30" t="str">
        <f t="shared" si="3"/>
        <v/>
      </c>
      <c r="Z28" s="30">
        <v>6</v>
      </c>
      <c r="AA28" s="30" t="str">
        <f t="shared" si="11"/>
        <v/>
      </c>
      <c r="AB28" s="30" t="str">
        <f t="shared" si="4"/>
        <v/>
      </c>
      <c r="AF28" s="30">
        <v>6</v>
      </c>
      <c r="AG28" s="30" t="str">
        <f t="shared" si="12"/>
        <v/>
      </c>
      <c r="AH28" s="30" t="str">
        <f t="shared" si="5"/>
        <v/>
      </c>
      <c r="AL28" s="30">
        <v>6</v>
      </c>
      <c r="AM28" s="30" t="str">
        <f t="shared" si="13"/>
        <v/>
      </c>
      <c r="AN28" s="30" t="str">
        <f t="shared" si="6"/>
        <v/>
      </c>
      <c r="AR28" s="30">
        <v>6</v>
      </c>
      <c r="AS28" s="30" t="str">
        <f t="shared" si="14"/>
        <v/>
      </c>
      <c r="AT28" s="30" t="str">
        <f t="shared" si="15"/>
        <v/>
      </c>
    </row>
    <row r="29" spans="1:47" x14ac:dyDescent="0.3">
      <c r="B29" s="30">
        <v>7</v>
      </c>
      <c r="C29" s="30" t="str">
        <f t="shared" si="7"/>
        <v/>
      </c>
      <c r="D29" s="30" t="str">
        <f t="shared" si="0"/>
        <v/>
      </c>
      <c r="H29" s="30">
        <v>7</v>
      </c>
      <c r="I29" s="30" t="str">
        <f t="shared" si="8"/>
        <v/>
      </c>
      <c r="J29" s="30" t="str">
        <f t="shared" si="1"/>
        <v/>
      </c>
      <c r="N29" s="30">
        <v>7</v>
      </c>
      <c r="O29" s="30" t="str">
        <f t="shared" si="9"/>
        <v/>
      </c>
      <c r="P29" s="30" t="str">
        <f t="shared" si="2"/>
        <v/>
      </c>
      <c r="T29" s="30">
        <v>7</v>
      </c>
      <c r="U29" s="30" t="str">
        <f t="shared" si="10"/>
        <v/>
      </c>
      <c r="V29" s="30" t="str">
        <f t="shared" si="3"/>
        <v/>
      </c>
      <c r="Z29" s="30">
        <v>7</v>
      </c>
      <c r="AA29" s="30" t="str">
        <f t="shared" si="11"/>
        <v/>
      </c>
      <c r="AB29" s="30" t="str">
        <f t="shared" si="4"/>
        <v/>
      </c>
      <c r="AF29" s="30">
        <v>7</v>
      </c>
      <c r="AG29" s="30" t="str">
        <f t="shared" si="12"/>
        <v/>
      </c>
      <c r="AH29" s="30" t="str">
        <f t="shared" si="5"/>
        <v/>
      </c>
      <c r="AL29" s="30">
        <v>7</v>
      </c>
      <c r="AM29" s="30" t="str">
        <f t="shared" si="13"/>
        <v/>
      </c>
      <c r="AN29" s="30" t="str">
        <f t="shared" si="6"/>
        <v/>
      </c>
      <c r="AR29" s="30">
        <v>7</v>
      </c>
      <c r="AS29" s="30" t="str">
        <f t="shared" si="14"/>
        <v/>
      </c>
      <c r="AT29" s="30" t="str">
        <f t="shared" si="15"/>
        <v/>
      </c>
    </row>
    <row r="30" spans="1:47" x14ac:dyDescent="0.3">
      <c r="B30" s="30">
        <v>8</v>
      </c>
      <c r="C30" s="30" t="str">
        <f t="shared" si="7"/>
        <v/>
      </c>
      <c r="D30" s="30" t="str">
        <f t="shared" si="0"/>
        <v/>
      </c>
      <c r="H30" s="30">
        <v>8</v>
      </c>
      <c r="I30" s="30" t="str">
        <f t="shared" si="8"/>
        <v/>
      </c>
      <c r="J30" s="30" t="str">
        <f t="shared" si="1"/>
        <v/>
      </c>
      <c r="N30" s="30">
        <v>8</v>
      </c>
      <c r="O30" s="30" t="str">
        <f t="shared" si="9"/>
        <v/>
      </c>
      <c r="P30" s="30" t="str">
        <f t="shared" si="2"/>
        <v/>
      </c>
      <c r="T30" s="30">
        <v>8</v>
      </c>
      <c r="U30" s="30" t="str">
        <f t="shared" si="10"/>
        <v/>
      </c>
      <c r="V30" s="30" t="str">
        <f t="shared" si="3"/>
        <v/>
      </c>
      <c r="Z30" s="30">
        <v>8</v>
      </c>
      <c r="AA30" s="30" t="str">
        <f t="shared" si="11"/>
        <v/>
      </c>
      <c r="AB30" s="30" t="str">
        <f t="shared" si="4"/>
        <v/>
      </c>
      <c r="AF30" s="30">
        <v>8</v>
      </c>
      <c r="AG30" s="30" t="str">
        <f t="shared" si="12"/>
        <v/>
      </c>
      <c r="AH30" s="30" t="str">
        <f t="shared" si="5"/>
        <v/>
      </c>
      <c r="AL30" s="30">
        <v>8</v>
      </c>
      <c r="AM30" s="30" t="str">
        <f t="shared" si="13"/>
        <v/>
      </c>
      <c r="AN30" s="30" t="str">
        <f t="shared" si="6"/>
        <v/>
      </c>
      <c r="AR30" s="30">
        <v>8</v>
      </c>
      <c r="AS30" s="30" t="str">
        <f t="shared" si="14"/>
        <v/>
      </c>
      <c r="AT30" s="30" t="str">
        <f t="shared" si="15"/>
        <v/>
      </c>
    </row>
    <row r="31" spans="1:47" x14ac:dyDescent="0.3">
      <c r="B31" s="30">
        <v>9</v>
      </c>
      <c r="C31" s="30" t="str">
        <f t="shared" si="7"/>
        <v/>
      </c>
      <c r="D31" s="30" t="str">
        <f t="shared" si="0"/>
        <v/>
      </c>
      <c r="H31" s="30">
        <v>9</v>
      </c>
      <c r="I31" s="30" t="str">
        <f t="shared" si="8"/>
        <v/>
      </c>
      <c r="J31" s="30" t="str">
        <f t="shared" si="1"/>
        <v/>
      </c>
      <c r="N31" s="30">
        <v>9</v>
      </c>
      <c r="O31" s="30" t="str">
        <f t="shared" si="9"/>
        <v/>
      </c>
      <c r="P31" s="30" t="str">
        <f t="shared" si="2"/>
        <v/>
      </c>
      <c r="T31" s="30">
        <v>9</v>
      </c>
      <c r="U31" s="30" t="str">
        <f t="shared" si="10"/>
        <v/>
      </c>
      <c r="V31" s="30" t="str">
        <f t="shared" si="3"/>
        <v/>
      </c>
      <c r="Z31" s="30">
        <v>9</v>
      </c>
      <c r="AA31" s="30" t="str">
        <f t="shared" si="11"/>
        <v/>
      </c>
      <c r="AB31" s="30" t="str">
        <f t="shared" si="4"/>
        <v/>
      </c>
      <c r="AF31" s="30">
        <v>9</v>
      </c>
      <c r="AG31" s="30" t="str">
        <f t="shared" si="12"/>
        <v/>
      </c>
      <c r="AH31" s="30" t="str">
        <f t="shared" si="5"/>
        <v/>
      </c>
      <c r="AL31" s="30">
        <v>9</v>
      </c>
      <c r="AM31" s="30" t="str">
        <f t="shared" si="13"/>
        <v/>
      </c>
      <c r="AN31" s="30" t="str">
        <f t="shared" si="6"/>
        <v/>
      </c>
      <c r="AR31" s="30">
        <v>9</v>
      </c>
      <c r="AS31" s="30" t="str">
        <f t="shared" si="14"/>
        <v/>
      </c>
      <c r="AT31" s="30" t="str">
        <f t="shared" si="15"/>
        <v/>
      </c>
    </row>
    <row r="32" spans="1:47" x14ac:dyDescent="0.3">
      <c r="B32" s="30">
        <v>10</v>
      </c>
      <c r="C32" s="30" t="str">
        <f t="shared" si="7"/>
        <v/>
      </c>
      <c r="D32" s="30" t="str">
        <f t="shared" si="0"/>
        <v/>
      </c>
      <c r="H32" s="30">
        <v>10</v>
      </c>
      <c r="I32" s="30" t="str">
        <f t="shared" si="8"/>
        <v/>
      </c>
      <c r="J32" s="30" t="str">
        <f t="shared" si="1"/>
        <v/>
      </c>
      <c r="N32" s="30">
        <v>10</v>
      </c>
      <c r="O32" s="30" t="str">
        <f t="shared" si="9"/>
        <v/>
      </c>
      <c r="P32" s="30" t="str">
        <f t="shared" si="2"/>
        <v/>
      </c>
      <c r="T32" s="30">
        <v>10</v>
      </c>
      <c r="U32" s="30" t="str">
        <f t="shared" si="10"/>
        <v/>
      </c>
      <c r="V32" s="30" t="str">
        <f t="shared" si="3"/>
        <v/>
      </c>
      <c r="Z32" s="30">
        <v>10</v>
      </c>
      <c r="AA32" s="30" t="str">
        <f t="shared" si="11"/>
        <v/>
      </c>
      <c r="AB32" s="30" t="str">
        <f t="shared" si="4"/>
        <v/>
      </c>
      <c r="AF32" s="30">
        <v>10</v>
      </c>
      <c r="AG32" s="30" t="str">
        <f t="shared" si="12"/>
        <v/>
      </c>
      <c r="AH32" s="30" t="str">
        <f t="shared" si="5"/>
        <v/>
      </c>
      <c r="AL32" s="30">
        <v>10</v>
      </c>
      <c r="AM32" s="30" t="str">
        <f t="shared" si="13"/>
        <v/>
      </c>
      <c r="AN32" s="30" t="str">
        <f t="shared" si="6"/>
        <v/>
      </c>
      <c r="AR32" s="30">
        <v>10</v>
      </c>
      <c r="AS32" s="30" t="str">
        <f t="shared" si="14"/>
        <v/>
      </c>
      <c r="AT32" s="30" t="str">
        <f t="shared" si="15"/>
        <v/>
      </c>
    </row>
    <row r="33" spans="2:46" x14ac:dyDescent="0.3">
      <c r="B33" s="30">
        <v>11</v>
      </c>
      <c r="C33" s="30" t="str">
        <f t="shared" si="7"/>
        <v/>
      </c>
      <c r="D33" s="30" t="str">
        <f t="shared" si="0"/>
        <v/>
      </c>
      <c r="H33" s="30">
        <v>11</v>
      </c>
      <c r="I33" s="30" t="str">
        <f t="shared" si="8"/>
        <v/>
      </c>
      <c r="J33" s="30" t="str">
        <f t="shared" si="1"/>
        <v/>
      </c>
      <c r="N33" s="30">
        <v>11</v>
      </c>
      <c r="O33" s="30" t="str">
        <f t="shared" si="9"/>
        <v/>
      </c>
      <c r="P33" s="30" t="str">
        <f t="shared" si="2"/>
        <v/>
      </c>
      <c r="T33" s="30">
        <v>11</v>
      </c>
      <c r="U33" s="30" t="str">
        <f t="shared" si="10"/>
        <v/>
      </c>
      <c r="V33" s="30" t="str">
        <f t="shared" si="3"/>
        <v/>
      </c>
      <c r="Z33" s="30">
        <v>11</v>
      </c>
      <c r="AA33" s="30" t="str">
        <f t="shared" si="11"/>
        <v/>
      </c>
      <c r="AB33" s="30" t="str">
        <f t="shared" si="4"/>
        <v/>
      </c>
      <c r="AF33" s="30">
        <v>11</v>
      </c>
      <c r="AG33" s="30" t="str">
        <f t="shared" si="12"/>
        <v/>
      </c>
      <c r="AH33" s="30" t="str">
        <f t="shared" si="5"/>
        <v/>
      </c>
      <c r="AL33" s="30">
        <v>11</v>
      </c>
      <c r="AM33" s="30" t="str">
        <f t="shared" si="13"/>
        <v/>
      </c>
      <c r="AN33" s="30" t="str">
        <f t="shared" si="6"/>
        <v/>
      </c>
      <c r="AR33" s="30">
        <v>11</v>
      </c>
      <c r="AS33" s="30" t="str">
        <f t="shared" si="14"/>
        <v/>
      </c>
      <c r="AT33" s="30" t="str">
        <f t="shared" si="15"/>
        <v/>
      </c>
    </row>
    <row r="34" spans="2:46" x14ac:dyDescent="0.3">
      <c r="B34" s="30">
        <v>12</v>
      </c>
      <c r="C34" s="30" t="str">
        <f t="shared" si="7"/>
        <v/>
      </c>
      <c r="D34" s="30" t="str">
        <f t="shared" si="0"/>
        <v/>
      </c>
      <c r="H34" s="30">
        <v>12</v>
      </c>
      <c r="I34" s="30" t="str">
        <f t="shared" si="8"/>
        <v/>
      </c>
      <c r="J34" s="30" t="str">
        <f t="shared" si="1"/>
        <v/>
      </c>
      <c r="N34" s="30">
        <v>12</v>
      </c>
      <c r="O34" s="30" t="str">
        <f t="shared" si="9"/>
        <v/>
      </c>
      <c r="P34" s="30" t="str">
        <f t="shared" si="2"/>
        <v/>
      </c>
      <c r="T34" s="30">
        <v>12</v>
      </c>
      <c r="U34" s="30" t="str">
        <f t="shared" si="10"/>
        <v/>
      </c>
      <c r="V34" s="30" t="str">
        <f t="shared" si="3"/>
        <v/>
      </c>
      <c r="Z34" s="30">
        <v>12</v>
      </c>
      <c r="AA34" s="30" t="str">
        <f t="shared" si="11"/>
        <v/>
      </c>
      <c r="AB34" s="30" t="str">
        <f t="shared" si="4"/>
        <v/>
      </c>
      <c r="AF34" s="30">
        <v>12</v>
      </c>
      <c r="AG34" s="30" t="str">
        <f t="shared" si="12"/>
        <v/>
      </c>
      <c r="AH34" s="30" t="str">
        <f t="shared" si="5"/>
        <v/>
      </c>
      <c r="AL34" s="30">
        <v>12</v>
      </c>
      <c r="AM34" s="30" t="str">
        <f t="shared" si="13"/>
        <v/>
      </c>
      <c r="AN34" s="30" t="str">
        <f t="shared" si="6"/>
        <v/>
      </c>
      <c r="AR34" s="30">
        <v>12</v>
      </c>
      <c r="AS34" s="30" t="str">
        <f t="shared" si="14"/>
        <v/>
      </c>
      <c r="AT34" s="30" t="str">
        <f t="shared" si="15"/>
        <v/>
      </c>
    </row>
    <row r="35" spans="2:46" x14ac:dyDescent="0.3">
      <c r="B35" s="30">
        <v>13</v>
      </c>
      <c r="C35" s="30" t="str">
        <f t="shared" si="7"/>
        <v/>
      </c>
      <c r="D35" s="30" t="str">
        <f t="shared" si="0"/>
        <v/>
      </c>
      <c r="H35" s="30">
        <v>13</v>
      </c>
      <c r="I35" s="30" t="str">
        <f t="shared" si="8"/>
        <v/>
      </c>
      <c r="J35" s="30" t="str">
        <f t="shared" si="1"/>
        <v/>
      </c>
      <c r="N35" s="30">
        <v>13</v>
      </c>
      <c r="O35" s="30" t="str">
        <f t="shared" si="9"/>
        <v/>
      </c>
      <c r="P35" s="30" t="str">
        <f t="shared" si="2"/>
        <v/>
      </c>
      <c r="T35" s="30">
        <v>13</v>
      </c>
      <c r="U35" s="30" t="str">
        <f t="shared" si="10"/>
        <v/>
      </c>
      <c r="V35" s="30" t="str">
        <f t="shared" si="3"/>
        <v/>
      </c>
      <c r="Z35" s="30">
        <v>13</v>
      </c>
      <c r="AA35" s="30" t="str">
        <f t="shared" si="11"/>
        <v/>
      </c>
      <c r="AB35" s="30" t="str">
        <f t="shared" si="4"/>
        <v/>
      </c>
      <c r="AF35" s="30">
        <v>13</v>
      </c>
      <c r="AG35" s="30" t="str">
        <f t="shared" si="12"/>
        <v/>
      </c>
      <c r="AH35" s="30" t="str">
        <f t="shared" si="5"/>
        <v/>
      </c>
      <c r="AL35" s="30">
        <v>13</v>
      </c>
      <c r="AM35" s="30" t="str">
        <f t="shared" si="13"/>
        <v/>
      </c>
      <c r="AN35" s="30" t="str">
        <f t="shared" si="6"/>
        <v/>
      </c>
      <c r="AR35" s="30">
        <v>13</v>
      </c>
      <c r="AS35" s="30" t="str">
        <f t="shared" si="14"/>
        <v/>
      </c>
      <c r="AT35" s="30" t="str">
        <f t="shared" si="15"/>
        <v/>
      </c>
    </row>
    <row r="36" spans="2:46" x14ac:dyDescent="0.3">
      <c r="B36" s="30">
        <v>14</v>
      </c>
      <c r="C36" s="30" t="str">
        <f t="shared" si="7"/>
        <v/>
      </c>
      <c r="D36" s="30" t="str">
        <f t="shared" si="0"/>
        <v/>
      </c>
      <c r="H36" s="30">
        <v>14</v>
      </c>
      <c r="I36" s="30" t="str">
        <f t="shared" si="8"/>
        <v/>
      </c>
      <c r="J36" s="30" t="str">
        <f t="shared" si="1"/>
        <v/>
      </c>
      <c r="N36" s="30">
        <v>14</v>
      </c>
      <c r="O36" s="30" t="str">
        <f t="shared" si="9"/>
        <v/>
      </c>
      <c r="P36" s="30" t="str">
        <f t="shared" si="2"/>
        <v/>
      </c>
      <c r="T36" s="30">
        <v>14</v>
      </c>
      <c r="U36" s="30" t="str">
        <f t="shared" si="10"/>
        <v/>
      </c>
      <c r="V36" s="30" t="str">
        <f t="shared" si="3"/>
        <v/>
      </c>
      <c r="Z36" s="30">
        <v>14</v>
      </c>
      <c r="AA36" s="30" t="str">
        <f t="shared" si="11"/>
        <v/>
      </c>
      <c r="AB36" s="30" t="str">
        <f t="shared" si="4"/>
        <v/>
      </c>
      <c r="AF36" s="30">
        <v>14</v>
      </c>
      <c r="AG36" s="30" t="str">
        <f t="shared" si="12"/>
        <v/>
      </c>
      <c r="AH36" s="30" t="str">
        <f t="shared" si="5"/>
        <v/>
      </c>
      <c r="AL36" s="30">
        <v>14</v>
      </c>
      <c r="AM36" s="30" t="str">
        <f t="shared" si="13"/>
        <v/>
      </c>
      <c r="AN36" s="30" t="str">
        <f t="shared" si="6"/>
        <v/>
      </c>
      <c r="AR36" s="30">
        <v>14</v>
      </c>
      <c r="AS36" s="30" t="str">
        <f t="shared" si="14"/>
        <v/>
      </c>
      <c r="AT36" s="30" t="str">
        <f t="shared" si="15"/>
        <v/>
      </c>
    </row>
    <row r="37" spans="2:46" x14ac:dyDescent="0.3">
      <c r="B37" s="30">
        <v>15</v>
      </c>
      <c r="C37" s="30" t="str">
        <f t="shared" si="7"/>
        <v/>
      </c>
      <c r="D37" s="30" t="str">
        <f t="shared" si="0"/>
        <v/>
      </c>
      <c r="H37" s="30">
        <v>15</v>
      </c>
      <c r="I37" s="30" t="str">
        <f t="shared" si="8"/>
        <v/>
      </c>
      <c r="J37" s="30" t="str">
        <f t="shared" si="1"/>
        <v/>
      </c>
      <c r="N37" s="30">
        <v>15</v>
      </c>
      <c r="O37" s="30" t="str">
        <f t="shared" si="9"/>
        <v/>
      </c>
      <c r="P37" s="30" t="str">
        <f t="shared" si="2"/>
        <v/>
      </c>
      <c r="T37" s="30">
        <v>15</v>
      </c>
      <c r="U37" s="30" t="str">
        <f t="shared" si="10"/>
        <v/>
      </c>
      <c r="V37" s="30" t="str">
        <f t="shared" si="3"/>
        <v/>
      </c>
      <c r="Z37" s="30">
        <v>15</v>
      </c>
      <c r="AA37" s="30" t="str">
        <f t="shared" si="11"/>
        <v/>
      </c>
      <c r="AB37" s="30" t="str">
        <f t="shared" si="4"/>
        <v/>
      </c>
      <c r="AF37" s="30">
        <v>15</v>
      </c>
      <c r="AG37" s="30" t="str">
        <f t="shared" si="12"/>
        <v/>
      </c>
      <c r="AH37" s="30" t="str">
        <f t="shared" si="5"/>
        <v/>
      </c>
      <c r="AL37" s="30">
        <v>15</v>
      </c>
      <c r="AM37" s="30" t="str">
        <f t="shared" si="13"/>
        <v/>
      </c>
      <c r="AN37" s="30" t="str">
        <f t="shared" si="6"/>
        <v/>
      </c>
      <c r="AR37" s="30">
        <v>15</v>
      </c>
      <c r="AS37" s="30" t="str">
        <f t="shared" si="14"/>
        <v/>
      </c>
      <c r="AT37" s="30" t="str">
        <f t="shared" si="15"/>
        <v/>
      </c>
    </row>
    <row r="38" spans="2:46" x14ac:dyDescent="0.3">
      <c r="B38" s="30">
        <v>16</v>
      </c>
      <c r="C38" s="30" t="str">
        <f t="shared" si="7"/>
        <v/>
      </c>
      <c r="D38" s="30" t="str">
        <f t="shared" si="0"/>
        <v/>
      </c>
      <c r="H38" s="30">
        <v>16</v>
      </c>
      <c r="I38" s="30" t="str">
        <f t="shared" si="8"/>
        <v/>
      </c>
      <c r="J38" s="30" t="str">
        <f t="shared" si="1"/>
        <v/>
      </c>
      <c r="N38" s="30">
        <v>16</v>
      </c>
      <c r="O38" s="30" t="str">
        <f t="shared" si="9"/>
        <v/>
      </c>
      <c r="P38" s="30" t="str">
        <f t="shared" si="2"/>
        <v/>
      </c>
      <c r="T38" s="30">
        <v>16</v>
      </c>
      <c r="U38" s="30" t="str">
        <f t="shared" si="10"/>
        <v/>
      </c>
      <c r="V38" s="30" t="str">
        <f t="shared" si="3"/>
        <v/>
      </c>
      <c r="Z38" s="30">
        <v>16</v>
      </c>
      <c r="AA38" s="30" t="str">
        <f t="shared" si="11"/>
        <v/>
      </c>
      <c r="AB38" s="30" t="str">
        <f t="shared" si="4"/>
        <v/>
      </c>
      <c r="AF38" s="30">
        <v>16</v>
      </c>
      <c r="AG38" s="30" t="str">
        <f t="shared" si="12"/>
        <v/>
      </c>
      <c r="AH38" s="30" t="str">
        <f t="shared" si="5"/>
        <v/>
      </c>
      <c r="AL38" s="30">
        <v>16</v>
      </c>
      <c r="AM38" s="30" t="str">
        <f t="shared" si="13"/>
        <v/>
      </c>
      <c r="AN38" s="30" t="str">
        <f t="shared" si="6"/>
        <v/>
      </c>
      <c r="AR38" s="30">
        <v>16</v>
      </c>
      <c r="AS38" s="30" t="str">
        <f t="shared" si="14"/>
        <v/>
      </c>
      <c r="AT38" s="30" t="str">
        <f t="shared" si="15"/>
        <v/>
      </c>
    </row>
    <row r="39" spans="2:46" x14ac:dyDescent="0.3">
      <c r="B39" s="30">
        <v>17</v>
      </c>
      <c r="C39" s="30" t="str">
        <f t="shared" si="7"/>
        <v/>
      </c>
      <c r="D39" s="30" t="str">
        <f t="shared" si="0"/>
        <v/>
      </c>
      <c r="H39" s="30">
        <v>17</v>
      </c>
      <c r="I39" s="30" t="str">
        <f t="shared" si="8"/>
        <v/>
      </c>
      <c r="J39" s="30" t="str">
        <f t="shared" si="1"/>
        <v/>
      </c>
      <c r="N39" s="30">
        <v>17</v>
      </c>
      <c r="O39" s="30" t="str">
        <f t="shared" si="9"/>
        <v/>
      </c>
      <c r="P39" s="30" t="str">
        <f t="shared" si="2"/>
        <v/>
      </c>
      <c r="T39" s="30">
        <v>17</v>
      </c>
      <c r="U39" s="30" t="str">
        <f t="shared" si="10"/>
        <v/>
      </c>
      <c r="V39" s="30" t="str">
        <f t="shared" si="3"/>
        <v/>
      </c>
      <c r="Z39" s="30">
        <v>17</v>
      </c>
      <c r="AA39" s="30" t="str">
        <f t="shared" si="11"/>
        <v/>
      </c>
      <c r="AB39" s="30" t="str">
        <f t="shared" si="4"/>
        <v/>
      </c>
      <c r="AF39" s="30">
        <v>17</v>
      </c>
      <c r="AG39" s="30" t="str">
        <f t="shared" si="12"/>
        <v/>
      </c>
      <c r="AH39" s="30" t="str">
        <f t="shared" si="5"/>
        <v/>
      </c>
      <c r="AL39" s="30">
        <v>17</v>
      </c>
      <c r="AM39" s="30" t="str">
        <f t="shared" si="13"/>
        <v/>
      </c>
      <c r="AN39" s="30" t="str">
        <f t="shared" si="6"/>
        <v/>
      </c>
      <c r="AR39" s="30">
        <v>17</v>
      </c>
      <c r="AS39" s="30" t="str">
        <f t="shared" si="14"/>
        <v/>
      </c>
      <c r="AT39" s="30" t="str">
        <f t="shared" si="15"/>
        <v/>
      </c>
    </row>
    <row r="40" spans="2:46" x14ac:dyDescent="0.3">
      <c r="B40" s="30">
        <v>18</v>
      </c>
      <c r="C40" s="30" t="str">
        <f t="shared" si="7"/>
        <v/>
      </c>
      <c r="D40" s="30" t="str">
        <f t="shared" si="0"/>
        <v/>
      </c>
      <c r="H40" s="30">
        <v>18</v>
      </c>
      <c r="I40" s="30" t="str">
        <f t="shared" si="8"/>
        <v/>
      </c>
      <c r="J40" s="30" t="str">
        <f t="shared" si="1"/>
        <v/>
      </c>
      <c r="N40" s="30">
        <v>18</v>
      </c>
      <c r="O40" s="30" t="str">
        <f t="shared" si="9"/>
        <v/>
      </c>
      <c r="P40" s="30" t="str">
        <f t="shared" si="2"/>
        <v/>
      </c>
      <c r="T40" s="30">
        <v>18</v>
      </c>
      <c r="U40" s="30" t="str">
        <f t="shared" si="10"/>
        <v/>
      </c>
      <c r="V40" s="30" t="str">
        <f t="shared" si="3"/>
        <v/>
      </c>
      <c r="Z40" s="30">
        <v>18</v>
      </c>
      <c r="AA40" s="30" t="str">
        <f t="shared" si="11"/>
        <v/>
      </c>
      <c r="AB40" s="30" t="str">
        <f t="shared" si="4"/>
        <v/>
      </c>
      <c r="AF40" s="30">
        <v>18</v>
      </c>
      <c r="AG40" s="30" t="str">
        <f t="shared" si="12"/>
        <v/>
      </c>
      <c r="AH40" s="30" t="str">
        <f t="shared" si="5"/>
        <v/>
      </c>
      <c r="AL40" s="30">
        <v>18</v>
      </c>
      <c r="AM40" s="30" t="str">
        <f t="shared" si="13"/>
        <v/>
      </c>
      <c r="AN40" s="30" t="str">
        <f t="shared" si="6"/>
        <v/>
      </c>
      <c r="AR40" s="30">
        <v>18</v>
      </c>
      <c r="AS40" s="30" t="str">
        <f t="shared" si="14"/>
        <v/>
      </c>
      <c r="AT40" s="30" t="str">
        <f t="shared" si="15"/>
        <v/>
      </c>
    </row>
    <row r="41" spans="2:46" x14ac:dyDescent="0.3">
      <c r="B41" s="30">
        <v>19</v>
      </c>
      <c r="C41" s="30" t="str">
        <f t="shared" si="7"/>
        <v/>
      </c>
      <c r="D41" s="30" t="str">
        <f t="shared" si="0"/>
        <v/>
      </c>
      <c r="H41" s="30">
        <v>19</v>
      </c>
      <c r="I41" s="30" t="str">
        <f t="shared" si="8"/>
        <v/>
      </c>
      <c r="J41" s="30" t="str">
        <f t="shared" si="1"/>
        <v/>
      </c>
      <c r="N41" s="30">
        <v>19</v>
      </c>
      <c r="O41" s="30" t="str">
        <f t="shared" si="9"/>
        <v/>
      </c>
      <c r="P41" s="30" t="str">
        <f t="shared" si="2"/>
        <v/>
      </c>
      <c r="T41" s="30">
        <v>19</v>
      </c>
      <c r="U41" s="30" t="str">
        <f t="shared" si="10"/>
        <v/>
      </c>
      <c r="V41" s="30" t="str">
        <f t="shared" si="3"/>
        <v/>
      </c>
      <c r="Z41" s="30">
        <v>19</v>
      </c>
      <c r="AA41" s="30" t="str">
        <f t="shared" si="11"/>
        <v/>
      </c>
      <c r="AB41" s="30" t="str">
        <f t="shared" si="4"/>
        <v/>
      </c>
      <c r="AF41" s="30">
        <v>19</v>
      </c>
      <c r="AG41" s="30" t="str">
        <f t="shared" si="12"/>
        <v/>
      </c>
      <c r="AH41" s="30" t="str">
        <f t="shared" si="5"/>
        <v/>
      </c>
      <c r="AL41" s="30">
        <v>19</v>
      </c>
      <c r="AM41" s="30" t="str">
        <f t="shared" si="13"/>
        <v/>
      </c>
      <c r="AN41" s="30" t="str">
        <f t="shared" si="6"/>
        <v/>
      </c>
      <c r="AR41" s="30">
        <v>19</v>
      </c>
      <c r="AS41" s="30" t="str">
        <f t="shared" si="14"/>
        <v/>
      </c>
      <c r="AT41" s="30" t="str">
        <f t="shared" si="15"/>
        <v/>
      </c>
    </row>
    <row r="42" spans="2:46" x14ac:dyDescent="0.3">
      <c r="B42" s="30">
        <v>20</v>
      </c>
      <c r="C42" s="30" t="str">
        <f t="shared" si="7"/>
        <v/>
      </c>
      <c r="D42" s="30" t="str">
        <f t="shared" si="0"/>
        <v/>
      </c>
      <c r="H42" s="30">
        <v>20</v>
      </c>
      <c r="I42" s="30" t="str">
        <f t="shared" si="8"/>
        <v/>
      </c>
      <c r="J42" s="30" t="str">
        <f t="shared" si="1"/>
        <v/>
      </c>
      <c r="N42" s="30">
        <v>20</v>
      </c>
      <c r="O42" s="30" t="str">
        <f t="shared" si="9"/>
        <v/>
      </c>
      <c r="P42" s="30" t="str">
        <f t="shared" si="2"/>
        <v/>
      </c>
      <c r="T42" s="30">
        <v>20</v>
      </c>
      <c r="U42" s="30" t="str">
        <f t="shared" si="10"/>
        <v/>
      </c>
      <c r="V42" s="30" t="str">
        <f t="shared" si="3"/>
        <v/>
      </c>
      <c r="Z42" s="30">
        <v>20</v>
      </c>
      <c r="AA42" s="30" t="str">
        <f t="shared" si="11"/>
        <v/>
      </c>
      <c r="AB42" s="30" t="str">
        <f t="shared" si="4"/>
        <v/>
      </c>
      <c r="AF42" s="30">
        <v>20</v>
      </c>
      <c r="AG42" s="30" t="str">
        <f t="shared" si="12"/>
        <v/>
      </c>
      <c r="AH42" s="30" t="str">
        <f t="shared" si="5"/>
        <v/>
      </c>
      <c r="AL42" s="30">
        <v>20</v>
      </c>
      <c r="AM42" s="30" t="str">
        <f t="shared" si="13"/>
        <v/>
      </c>
      <c r="AN42" s="30" t="str">
        <f t="shared" si="6"/>
        <v/>
      </c>
      <c r="AR42" s="30">
        <v>20</v>
      </c>
      <c r="AS42" s="30" t="str">
        <f t="shared" si="14"/>
        <v/>
      </c>
      <c r="AT42" s="30" t="str">
        <f t="shared" si="15"/>
        <v/>
      </c>
    </row>
    <row r="43" spans="2:46" x14ac:dyDescent="0.3">
      <c r="B43" s="30">
        <v>21</v>
      </c>
      <c r="C43" s="30" t="str">
        <f t="shared" si="7"/>
        <v/>
      </c>
      <c r="D43" s="30" t="str">
        <f t="shared" si="0"/>
        <v/>
      </c>
      <c r="H43" s="30">
        <v>21</v>
      </c>
      <c r="I43" s="30" t="str">
        <f t="shared" si="8"/>
        <v/>
      </c>
      <c r="J43" s="30" t="str">
        <f t="shared" si="1"/>
        <v/>
      </c>
      <c r="N43" s="30">
        <v>21</v>
      </c>
      <c r="O43" s="30" t="str">
        <f t="shared" si="9"/>
        <v/>
      </c>
      <c r="P43" s="30" t="str">
        <f t="shared" si="2"/>
        <v/>
      </c>
      <c r="T43" s="30">
        <v>21</v>
      </c>
      <c r="U43" s="30" t="str">
        <f t="shared" si="10"/>
        <v/>
      </c>
      <c r="V43" s="30" t="str">
        <f t="shared" si="3"/>
        <v/>
      </c>
      <c r="Z43" s="30">
        <v>21</v>
      </c>
      <c r="AA43" s="30" t="str">
        <f t="shared" si="11"/>
        <v/>
      </c>
      <c r="AB43" s="30" t="str">
        <f t="shared" si="4"/>
        <v/>
      </c>
      <c r="AF43" s="30">
        <v>21</v>
      </c>
      <c r="AG43" s="30" t="str">
        <f t="shared" si="12"/>
        <v/>
      </c>
      <c r="AH43" s="30" t="str">
        <f t="shared" si="5"/>
        <v/>
      </c>
      <c r="AL43" s="30">
        <v>21</v>
      </c>
      <c r="AM43" s="30" t="str">
        <f t="shared" si="13"/>
        <v/>
      </c>
      <c r="AN43" s="30" t="str">
        <f t="shared" si="6"/>
        <v/>
      </c>
      <c r="AR43" s="30">
        <v>21</v>
      </c>
      <c r="AS43" s="30" t="str">
        <f t="shared" si="14"/>
        <v/>
      </c>
      <c r="AT43" s="30" t="str">
        <f t="shared" si="15"/>
        <v/>
      </c>
    </row>
    <row r="44" spans="2:46" x14ac:dyDescent="0.3">
      <c r="B44" s="30">
        <v>22</v>
      </c>
      <c r="C44" s="30" t="str">
        <f t="shared" si="7"/>
        <v/>
      </c>
      <c r="D44" s="30" t="str">
        <f t="shared" si="0"/>
        <v/>
      </c>
      <c r="H44" s="30">
        <v>22</v>
      </c>
      <c r="I44" s="30" t="str">
        <f t="shared" si="8"/>
        <v/>
      </c>
      <c r="J44" s="30" t="str">
        <f t="shared" si="1"/>
        <v/>
      </c>
      <c r="N44" s="30">
        <v>22</v>
      </c>
      <c r="O44" s="30" t="str">
        <f t="shared" si="9"/>
        <v/>
      </c>
      <c r="P44" s="30" t="str">
        <f t="shared" si="2"/>
        <v/>
      </c>
      <c r="T44" s="30">
        <v>22</v>
      </c>
      <c r="U44" s="30" t="str">
        <f t="shared" si="10"/>
        <v/>
      </c>
      <c r="V44" s="30" t="str">
        <f t="shared" si="3"/>
        <v/>
      </c>
      <c r="Z44" s="30">
        <v>22</v>
      </c>
      <c r="AA44" s="30" t="str">
        <f t="shared" si="11"/>
        <v/>
      </c>
      <c r="AB44" s="30" t="str">
        <f t="shared" si="4"/>
        <v/>
      </c>
      <c r="AF44" s="30">
        <v>22</v>
      </c>
      <c r="AG44" s="30" t="str">
        <f t="shared" si="12"/>
        <v/>
      </c>
      <c r="AH44" s="30" t="str">
        <f t="shared" si="5"/>
        <v/>
      </c>
      <c r="AL44" s="30">
        <v>22</v>
      </c>
      <c r="AM44" s="30" t="str">
        <f t="shared" si="13"/>
        <v/>
      </c>
      <c r="AN44" s="30" t="str">
        <f t="shared" si="6"/>
        <v/>
      </c>
      <c r="AR44" s="30">
        <v>22</v>
      </c>
      <c r="AS44" s="30" t="str">
        <f t="shared" si="14"/>
        <v/>
      </c>
      <c r="AT44" s="30" t="str">
        <f t="shared" si="15"/>
        <v/>
      </c>
    </row>
    <row r="45" spans="2:46" x14ac:dyDescent="0.3">
      <c r="B45" s="30">
        <v>23</v>
      </c>
      <c r="C45" s="30" t="str">
        <f t="shared" si="7"/>
        <v/>
      </c>
      <c r="D45" s="30" t="str">
        <f t="shared" si="0"/>
        <v/>
      </c>
      <c r="H45" s="30">
        <v>23</v>
      </c>
      <c r="I45" s="30" t="str">
        <f t="shared" si="8"/>
        <v/>
      </c>
      <c r="J45" s="30" t="str">
        <f t="shared" si="1"/>
        <v/>
      </c>
      <c r="N45" s="30">
        <v>23</v>
      </c>
      <c r="O45" s="30" t="str">
        <f t="shared" si="9"/>
        <v/>
      </c>
      <c r="P45" s="30" t="str">
        <f t="shared" si="2"/>
        <v/>
      </c>
      <c r="T45" s="30">
        <v>23</v>
      </c>
      <c r="U45" s="30" t="str">
        <f t="shared" si="10"/>
        <v/>
      </c>
      <c r="V45" s="30" t="str">
        <f t="shared" si="3"/>
        <v/>
      </c>
      <c r="Z45" s="30">
        <v>23</v>
      </c>
      <c r="AA45" s="30" t="str">
        <f t="shared" si="11"/>
        <v/>
      </c>
      <c r="AB45" s="30" t="str">
        <f t="shared" si="4"/>
        <v/>
      </c>
      <c r="AF45" s="30">
        <v>23</v>
      </c>
      <c r="AG45" s="30" t="str">
        <f t="shared" si="12"/>
        <v/>
      </c>
      <c r="AH45" s="30" t="str">
        <f t="shared" si="5"/>
        <v/>
      </c>
      <c r="AL45" s="30">
        <v>23</v>
      </c>
      <c r="AM45" s="30" t="str">
        <f t="shared" si="13"/>
        <v/>
      </c>
      <c r="AN45" s="30" t="str">
        <f t="shared" si="6"/>
        <v/>
      </c>
      <c r="AR45" s="30">
        <v>23</v>
      </c>
      <c r="AS45" s="30" t="str">
        <f t="shared" si="14"/>
        <v/>
      </c>
      <c r="AT45" s="30" t="str">
        <f t="shared" si="15"/>
        <v/>
      </c>
    </row>
    <row r="46" spans="2:46" x14ac:dyDescent="0.3">
      <c r="B46" s="30">
        <v>24</v>
      </c>
      <c r="C46" s="30" t="str">
        <f t="shared" si="7"/>
        <v/>
      </c>
      <c r="D46" s="30" t="str">
        <f t="shared" si="0"/>
        <v/>
      </c>
      <c r="H46" s="30">
        <v>24</v>
      </c>
      <c r="I46" s="30" t="str">
        <f t="shared" si="8"/>
        <v/>
      </c>
      <c r="J46" s="30" t="str">
        <f t="shared" si="1"/>
        <v/>
      </c>
      <c r="N46" s="30">
        <v>24</v>
      </c>
      <c r="O46" s="30" t="str">
        <f t="shared" si="9"/>
        <v/>
      </c>
      <c r="P46" s="30" t="str">
        <f t="shared" si="2"/>
        <v/>
      </c>
      <c r="T46" s="30">
        <v>24</v>
      </c>
      <c r="U46" s="30" t="str">
        <f t="shared" si="10"/>
        <v/>
      </c>
      <c r="V46" s="30" t="str">
        <f t="shared" si="3"/>
        <v/>
      </c>
      <c r="Z46" s="30">
        <v>24</v>
      </c>
      <c r="AA46" s="30" t="str">
        <f t="shared" si="11"/>
        <v/>
      </c>
      <c r="AB46" s="30" t="str">
        <f t="shared" si="4"/>
        <v/>
      </c>
      <c r="AF46" s="30">
        <v>24</v>
      </c>
      <c r="AG46" s="30" t="str">
        <f t="shared" si="12"/>
        <v/>
      </c>
      <c r="AH46" s="30" t="str">
        <f t="shared" si="5"/>
        <v/>
      </c>
      <c r="AL46" s="30">
        <v>24</v>
      </c>
      <c r="AM46" s="30" t="str">
        <f t="shared" si="13"/>
        <v/>
      </c>
      <c r="AN46" s="30" t="str">
        <f t="shared" si="6"/>
        <v/>
      </c>
      <c r="AR46" s="30">
        <v>24</v>
      </c>
      <c r="AS46" s="30" t="str">
        <f t="shared" si="14"/>
        <v/>
      </c>
      <c r="AT46" s="30" t="str">
        <f t="shared" si="15"/>
        <v/>
      </c>
    </row>
    <row r="47" spans="2:46" x14ac:dyDescent="0.3">
      <c r="B47" s="30">
        <v>25</v>
      </c>
      <c r="C47" s="30" t="str">
        <f t="shared" si="7"/>
        <v/>
      </c>
      <c r="D47" s="30" t="str">
        <f t="shared" si="0"/>
        <v/>
      </c>
      <c r="H47" s="30">
        <v>25</v>
      </c>
      <c r="I47" s="30" t="str">
        <f t="shared" si="8"/>
        <v/>
      </c>
      <c r="J47" s="30" t="str">
        <f t="shared" si="1"/>
        <v/>
      </c>
      <c r="N47" s="30">
        <v>25</v>
      </c>
      <c r="O47" s="30" t="str">
        <f t="shared" si="9"/>
        <v/>
      </c>
      <c r="P47" s="30" t="str">
        <f t="shared" si="2"/>
        <v/>
      </c>
      <c r="T47" s="30">
        <v>25</v>
      </c>
      <c r="U47" s="30" t="str">
        <f t="shared" si="10"/>
        <v/>
      </c>
      <c r="V47" s="30" t="str">
        <f t="shared" si="3"/>
        <v/>
      </c>
      <c r="Z47" s="30">
        <v>25</v>
      </c>
      <c r="AA47" s="30" t="str">
        <f t="shared" si="11"/>
        <v/>
      </c>
      <c r="AB47" s="30" t="str">
        <f t="shared" si="4"/>
        <v/>
      </c>
      <c r="AF47" s="30">
        <v>25</v>
      </c>
      <c r="AG47" s="30" t="str">
        <f t="shared" si="12"/>
        <v/>
      </c>
      <c r="AH47" s="30" t="str">
        <f t="shared" si="5"/>
        <v/>
      </c>
      <c r="AL47" s="30">
        <v>25</v>
      </c>
      <c r="AM47" s="30" t="str">
        <f t="shared" si="13"/>
        <v/>
      </c>
      <c r="AN47" s="30" t="str">
        <f t="shared" si="6"/>
        <v/>
      </c>
      <c r="AR47" s="30">
        <v>25</v>
      </c>
      <c r="AS47" s="30" t="str">
        <f t="shared" si="14"/>
        <v/>
      </c>
      <c r="AT47" s="30" t="str">
        <f t="shared" si="15"/>
        <v/>
      </c>
    </row>
    <row r="48" spans="2:46" x14ac:dyDescent="0.3">
      <c r="B48" s="30">
        <v>26</v>
      </c>
      <c r="C48" s="30" t="str">
        <f t="shared" si="7"/>
        <v/>
      </c>
      <c r="D48" s="30" t="str">
        <f t="shared" si="0"/>
        <v/>
      </c>
      <c r="H48" s="30">
        <v>26</v>
      </c>
      <c r="I48" s="30" t="str">
        <f t="shared" si="8"/>
        <v/>
      </c>
      <c r="J48" s="30" t="str">
        <f t="shared" si="1"/>
        <v/>
      </c>
      <c r="N48" s="30">
        <v>26</v>
      </c>
      <c r="O48" s="30" t="str">
        <f t="shared" si="9"/>
        <v/>
      </c>
      <c r="P48" s="30" t="str">
        <f t="shared" si="2"/>
        <v/>
      </c>
      <c r="T48" s="30">
        <v>26</v>
      </c>
      <c r="U48" s="30" t="str">
        <f t="shared" si="10"/>
        <v/>
      </c>
      <c r="V48" s="30" t="str">
        <f t="shared" si="3"/>
        <v/>
      </c>
      <c r="Z48" s="30">
        <v>26</v>
      </c>
      <c r="AA48" s="30" t="str">
        <f t="shared" si="11"/>
        <v/>
      </c>
      <c r="AB48" s="30" t="str">
        <f t="shared" si="4"/>
        <v/>
      </c>
      <c r="AF48" s="30">
        <v>26</v>
      </c>
      <c r="AG48" s="30" t="str">
        <f t="shared" si="12"/>
        <v/>
      </c>
      <c r="AH48" s="30" t="str">
        <f t="shared" si="5"/>
        <v/>
      </c>
      <c r="AL48" s="30">
        <v>26</v>
      </c>
      <c r="AM48" s="30" t="str">
        <f t="shared" si="13"/>
        <v/>
      </c>
      <c r="AN48" s="30" t="str">
        <f t="shared" si="6"/>
        <v/>
      </c>
      <c r="AR48" s="30">
        <v>26</v>
      </c>
      <c r="AS48" s="30" t="str">
        <f t="shared" si="14"/>
        <v/>
      </c>
      <c r="AT48" s="30" t="str">
        <f t="shared" si="15"/>
        <v/>
      </c>
    </row>
    <row r="49" spans="2:46" x14ac:dyDescent="0.3">
      <c r="B49" s="30">
        <v>27</v>
      </c>
      <c r="C49" s="30" t="str">
        <f t="shared" si="7"/>
        <v/>
      </c>
      <c r="D49" s="30" t="str">
        <f t="shared" si="0"/>
        <v/>
      </c>
      <c r="H49" s="30">
        <v>27</v>
      </c>
      <c r="I49" s="30" t="str">
        <f t="shared" si="8"/>
        <v/>
      </c>
      <c r="J49" s="30" t="str">
        <f t="shared" si="1"/>
        <v/>
      </c>
      <c r="N49" s="30">
        <v>27</v>
      </c>
      <c r="O49" s="30" t="str">
        <f t="shared" si="9"/>
        <v/>
      </c>
      <c r="P49" s="30" t="str">
        <f t="shared" si="2"/>
        <v/>
      </c>
      <c r="T49" s="30">
        <v>27</v>
      </c>
      <c r="U49" s="30" t="str">
        <f t="shared" si="10"/>
        <v/>
      </c>
      <c r="V49" s="30" t="str">
        <f t="shared" si="3"/>
        <v/>
      </c>
      <c r="Z49" s="30">
        <v>27</v>
      </c>
      <c r="AA49" s="30" t="str">
        <f t="shared" si="11"/>
        <v/>
      </c>
      <c r="AB49" s="30" t="str">
        <f t="shared" si="4"/>
        <v/>
      </c>
      <c r="AF49" s="30">
        <v>27</v>
      </c>
      <c r="AG49" s="30" t="str">
        <f t="shared" si="12"/>
        <v/>
      </c>
      <c r="AH49" s="30" t="str">
        <f t="shared" si="5"/>
        <v/>
      </c>
      <c r="AL49" s="30">
        <v>27</v>
      </c>
      <c r="AM49" s="30" t="str">
        <f t="shared" si="13"/>
        <v/>
      </c>
      <c r="AN49" s="30" t="str">
        <f t="shared" si="6"/>
        <v/>
      </c>
      <c r="AR49" s="30">
        <v>27</v>
      </c>
      <c r="AS49" s="30" t="str">
        <f t="shared" si="14"/>
        <v/>
      </c>
      <c r="AT49" s="30" t="str">
        <f t="shared" si="15"/>
        <v/>
      </c>
    </row>
    <row r="50" spans="2:46" x14ac:dyDescent="0.3">
      <c r="B50" s="30">
        <v>28</v>
      </c>
      <c r="C50" s="30" t="str">
        <f t="shared" si="7"/>
        <v/>
      </c>
      <c r="D50" s="30" t="str">
        <f t="shared" si="0"/>
        <v/>
      </c>
      <c r="H50" s="30">
        <v>28</v>
      </c>
      <c r="I50" s="30" t="str">
        <f t="shared" si="8"/>
        <v/>
      </c>
      <c r="J50" s="30" t="str">
        <f t="shared" si="1"/>
        <v/>
      </c>
      <c r="N50" s="30">
        <v>28</v>
      </c>
      <c r="O50" s="30" t="str">
        <f t="shared" si="9"/>
        <v/>
      </c>
      <c r="P50" s="30" t="str">
        <f t="shared" si="2"/>
        <v/>
      </c>
      <c r="T50" s="30">
        <v>28</v>
      </c>
      <c r="U50" s="30" t="str">
        <f t="shared" si="10"/>
        <v/>
      </c>
      <c r="V50" s="30" t="str">
        <f t="shared" si="3"/>
        <v/>
      </c>
      <c r="Z50" s="30">
        <v>28</v>
      </c>
      <c r="AA50" s="30" t="str">
        <f t="shared" si="11"/>
        <v/>
      </c>
      <c r="AB50" s="30" t="str">
        <f t="shared" si="4"/>
        <v/>
      </c>
      <c r="AF50" s="30">
        <v>28</v>
      </c>
      <c r="AG50" s="30" t="str">
        <f t="shared" si="12"/>
        <v/>
      </c>
      <c r="AH50" s="30" t="str">
        <f t="shared" si="5"/>
        <v/>
      </c>
      <c r="AL50" s="30">
        <v>28</v>
      </c>
      <c r="AM50" s="30" t="str">
        <f t="shared" si="13"/>
        <v/>
      </c>
      <c r="AN50" s="30" t="str">
        <f t="shared" si="6"/>
        <v/>
      </c>
      <c r="AR50" s="30">
        <v>28</v>
      </c>
      <c r="AS50" s="30" t="str">
        <f t="shared" si="14"/>
        <v/>
      </c>
      <c r="AT50" s="30" t="str">
        <f t="shared" si="15"/>
        <v/>
      </c>
    </row>
    <row r="51" spans="2:46" x14ac:dyDescent="0.3">
      <c r="B51" s="30">
        <v>29</v>
      </c>
      <c r="C51" s="30" t="str">
        <f t="shared" si="7"/>
        <v/>
      </c>
      <c r="D51" s="30" t="str">
        <f t="shared" si="0"/>
        <v/>
      </c>
      <c r="H51" s="30">
        <v>29</v>
      </c>
      <c r="I51" s="30" t="str">
        <f t="shared" si="8"/>
        <v/>
      </c>
      <c r="J51" s="30" t="str">
        <f t="shared" si="1"/>
        <v/>
      </c>
      <c r="N51" s="30">
        <v>29</v>
      </c>
      <c r="O51" s="30" t="str">
        <f t="shared" si="9"/>
        <v/>
      </c>
      <c r="P51" s="30" t="str">
        <f t="shared" si="2"/>
        <v/>
      </c>
      <c r="T51" s="30">
        <v>29</v>
      </c>
      <c r="U51" s="30" t="str">
        <f t="shared" si="10"/>
        <v/>
      </c>
      <c r="V51" s="30" t="str">
        <f t="shared" si="3"/>
        <v/>
      </c>
      <c r="Z51" s="30">
        <v>29</v>
      </c>
      <c r="AA51" s="30" t="str">
        <f t="shared" si="11"/>
        <v/>
      </c>
      <c r="AB51" s="30" t="str">
        <f t="shared" si="4"/>
        <v/>
      </c>
      <c r="AF51" s="30">
        <v>29</v>
      </c>
      <c r="AG51" s="30" t="str">
        <f t="shared" si="12"/>
        <v/>
      </c>
      <c r="AH51" s="30" t="str">
        <f t="shared" si="5"/>
        <v/>
      </c>
      <c r="AL51" s="30">
        <v>29</v>
      </c>
      <c r="AM51" s="30" t="str">
        <f t="shared" si="13"/>
        <v/>
      </c>
      <c r="AN51" s="30" t="str">
        <f t="shared" si="6"/>
        <v/>
      </c>
      <c r="AR51" s="30">
        <v>29</v>
      </c>
      <c r="AS51" s="30" t="str">
        <f t="shared" si="14"/>
        <v/>
      </c>
      <c r="AT51" s="30" t="str">
        <f t="shared" si="15"/>
        <v/>
      </c>
    </row>
    <row r="52" spans="2:46" x14ac:dyDescent="0.3">
      <c r="B52" s="30">
        <v>30</v>
      </c>
      <c r="C52" s="30" t="str">
        <f t="shared" si="7"/>
        <v/>
      </c>
      <c r="D52" s="30" t="str">
        <f t="shared" si="0"/>
        <v/>
      </c>
      <c r="H52" s="30">
        <v>30</v>
      </c>
      <c r="I52" s="30" t="str">
        <f t="shared" si="8"/>
        <v/>
      </c>
      <c r="J52" s="30" t="str">
        <f t="shared" si="1"/>
        <v/>
      </c>
      <c r="N52" s="30">
        <v>30</v>
      </c>
      <c r="O52" s="30" t="str">
        <f t="shared" si="9"/>
        <v/>
      </c>
      <c r="P52" s="30" t="str">
        <f t="shared" si="2"/>
        <v/>
      </c>
      <c r="T52" s="30">
        <v>30</v>
      </c>
      <c r="U52" s="30" t="str">
        <f t="shared" si="10"/>
        <v/>
      </c>
      <c r="V52" s="30" t="str">
        <f t="shared" si="3"/>
        <v/>
      </c>
      <c r="Z52" s="30">
        <v>30</v>
      </c>
      <c r="AA52" s="30" t="str">
        <f t="shared" si="11"/>
        <v/>
      </c>
      <c r="AB52" s="30" t="str">
        <f t="shared" si="4"/>
        <v/>
      </c>
      <c r="AF52" s="30">
        <v>30</v>
      </c>
      <c r="AG52" s="30" t="str">
        <f t="shared" si="12"/>
        <v/>
      </c>
      <c r="AH52" s="30" t="str">
        <f t="shared" si="5"/>
        <v/>
      </c>
      <c r="AL52" s="30">
        <v>30</v>
      </c>
      <c r="AM52" s="30" t="str">
        <f t="shared" si="13"/>
        <v/>
      </c>
      <c r="AN52" s="30" t="str">
        <f t="shared" si="6"/>
        <v/>
      </c>
      <c r="AR52" s="30">
        <v>30</v>
      </c>
      <c r="AS52" s="30" t="str">
        <f t="shared" si="14"/>
        <v/>
      </c>
      <c r="AT52" s="30" t="str">
        <f t="shared" si="15"/>
        <v/>
      </c>
    </row>
    <row r="53" spans="2:46" x14ac:dyDescent="0.3">
      <c r="B53" s="30">
        <v>31</v>
      </c>
      <c r="C53" s="30" t="str">
        <f t="shared" si="7"/>
        <v/>
      </c>
      <c r="D53" s="30" t="str">
        <f t="shared" si="0"/>
        <v/>
      </c>
      <c r="H53" s="30">
        <v>31</v>
      </c>
      <c r="I53" s="30" t="str">
        <f t="shared" si="8"/>
        <v/>
      </c>
      <c r="J53" s="30" t="str">
        <f t="shared" si="1"/>
        <v/>
      </c>
      <c r="N53" s="30">
        <v>31</v>
      </c>
      <c r="O53" s="30" t="str">
        <f t="shared" si="9"/>
        <v/>
      </c>
      <c r="P53" s="30" t="str">
        <f t="shared" si="2"/>
        <v/>
      </c>
      <c r="T53" s="30">
        <v>31</v>
      </c>
      <c r="U53" s="30" t="str">
        <f t="shared" si="10"/>
        <v/>
      </c>
      <c r="V53" s="30" t="str">
        <f t="shared" si="3"/>
        <v/>
      </c>
      <c r="Z53" s="30">
        <v>31</v>
      </c>
      <c r="AA53" s="30" t="str">
        <f t="shared" si="11"/>
        <v/>
      </c>
      <c r="AB53" s="30" t="str">
        <f t="shared" si="4"/>
        <v/>
      </c>
      <c r="AF53" s="30">
        <v>31</v>
      </c>
      <c r="AG53" s="30" t="str">
        <f t="shared" si="12"/>
        <v/>
      </c>
      <c r="AH53" s="30" t="str">
        <f t="shared" si="5"/>
        <v/>
      </c>
      <c r="AL53" s="30">
        <v>31</v>
      </c>
      <c r="AM53" s="30" t="str">
        <f t="shared" si="13"/>
        <v/>
      </c>
      <c r="AN53" s="30" t="str">
        <f t="shared" si="6"/>
        <v/>
      </c>
      <c r="AR53" s="30">
        <v>31</v>
      </c>
      <c r="AS53" s="30" t="str">
        <f t="shared" si="14"/>
        <v/>
      </c>
      <c r="AT53" s="30" t="str">
        <f t="shared" si="15"/>
        <v/>
      </c>
    </row>
    <row r="54" spans="2:46" x14ac:dyDescent="0.3">
      <c r="B54" s="30">
        <v>32</v>
      </c>
      <c r="C54" s="30" t="str">
        <f t="shared" si="7"/>
        <v/>
      </c>
      <c r="D54" s="30" t="str">
        <f t="shared" si="0"/>
        <v/>
      </c>
      <c r="H54" s="30">
        <v>32</v>
      </c>
      <c r="I54" s="30" t="str">
        <f t="shared" si="8"/>
        <v/>
      </c>
      <c r="J54" s="30" t="str">
        <f t="shared" si="1"/>
        <v/>
      </c>
      <c r="N54" s="30">
        <v>32</v>
      </c>
      <c r="O54" s="30" t="str">
        <f t="shared" si="9"/>
        <v/>
      </c>
      <c r="P54" s="30" t="str">
        <f t="shared" si="2"/>
        <v/>
      </c>
      <c r="T54" s="30">
        <v>32</v>
      </c>
      <c r="U54" s="30" t="str">
        <f t="shared" si="10"/>
        <v/>
      </c>
      <c r="V54" s="30" t="str">
        <f t="shared" si="3"/>
        <v/>
      </c>
      <c r="Z54" s="30">
        <v>32</v>
      </c>
      <c r="AA54" s="30" t="str">
        <f t="shared" si="11"/>
        <v/>
      </c>
      <c r="AB54" s="30" t="str">
        <f t="shared" si="4"/>
        <v/>
      </c>
      <c r="AF54" s="30">
        <v>32</v>
      </c>
      <c r="AG54" s="30" t="str">
        <f t="shared" si="12"/>
        <v/>
      </c>
      <c r="AH54" s="30" t="str">
        <f t="shared" si="5"/>
        <v/>
      </c>
      <c r="AL54" s="30">
        <v>32</v>
      </c>
      <c r="AM54" s="30" t="str">
        <f t="shared" si="13"/>
        <v/>
      </c>
      <c r="AN54" s="30" t="str">
        <f t="shared" si="6"/>
        <v/>
      </c>
      <c r="AR54" s="30">
        <v>32</v>
      </c>
      <c r="AS54" s="30" t="str">
        <f t="shared" si="14"/>
        <v/>
      </c>
      <c r="AT54" s="30" t="str">
        <f t="shared" si="15"/>
        <v/>
      </c>
    </row>
    <row r="55" spans="2:46" x14ac:dyDescent="0.3">
      <c r="B55" s="30">
        <v>33</v>
      </c>
      <c r="C55" s="30" t="str">
        <f t="shared" si="7"/>
        <v/>
      </c>
      <c r="D55" s="30" t="str">
        <f t="shared" si="0"/>
        <v/>
      </c>
      <c r="H55" s="30">
        <v>33</v>
      </c>
      <c r="I55" s="30" t="str">
        <f t="shared" si="8"/>
        <v/>
      </c>
      <c r="J55" s="30" t="str">
        <f t="shared" si="1"/>
        <v/>
      </c>
      <c r="N55" s="30">
        <v>33</v>
      </c>
      <c r="O55" s="30" t="str">
        <f t="shared" si="9"/>
        <v/>
      </c>
      <c r="P55" s="30" t="str">
        <f t="shared" si="2"/>
        <v/>
      </c>
      <c r="T55" s="30">
        <v>33</v>
      </c>
      <c r="U55" s="30" t="str">
        <f t="shared" si="10"/>
        <v/>
      </c>
      <c r="V55" s="30" t="str">
        <f t="shared" si="3"/>
        <v/>
      </c>
      <c r="Z55" s="30">
        <v>33</v>
      </c>
      <c r="AA55" s="30" t="str">
        <f t="shared" si="11"/>
        <v/>
      </c>
      <c r="AB55" s="30" t="str">
        <f t="shared" si="4"/>
        <v/>
      </c>
      <c r="AF55" s="30">
        <v>33</v>
      </c>
      <c r="AG55" s="30" t="str">
        <f t="shared" si="12"/>
        <v/>
      </c>
      <c r="AH55" s="30" t="str">
        <f t="shared" si="5"/>
        <v/>
      </c>
      <c r="AL55" s="30">
        <v>33</v>
      </c>
      <c r="AM55" s="30" t="str">
        <f t="shared" si="13"/>
        <v/>
      </c>
      <c r="AN55" s="30" t="str">
        <f t="shared" si="6"/>
        <v/>
      </c>
      <c r="AR55" s="30">
        <v>33</v>
      </c>
      <c r="AS55" s="30" t="str">
        <f t="shared" si="14"/>
        <v/>
      </c>
      <c r="AT55" s="30" t="str">
        <f t="shared" si="15"/>
        <v/>
      </c>
    </row>
    <row r="56" spans="2:46" x14ac:dyDescent="0.3">
      <c r="B56" s="30">
        <v>34</v>
      </c>
      <c r="C56" s="30" t="str">
        <f t="shared" si="7"/>
        <v/>
      </c>
      <c r="D56" s="30" t="str">
        <f t="shared" si="0"/>
        <v/>
      </c>
      <c r="H56" s="30">
        <v>34</v>
      </c>
      <c r="I56" s="30" t="str">
        <f t="shared" si="8"/>
        <v/>
      </c>
      <c r="J56" s="30" t="str">
        <f t="shared" si="1"/>
        <v/>
      </c>
      <c r="N56" s="30">
        <v>34</v>
      </c>
      <c r="O56" s="30" t="str">
        <f t="shared" si="9"/>
        <v/>
      </c>
      <c r="P56" s="30" t="str">
        <f t="shared" si="2"/>
        <v/>
      </c>
      <c r="T56" s="30">
        <v>34</v>
      </c>
      <c r="U56" s="30" t="str">
        <f t="shared" si="10"/>
        <v/>
      </c>
      <c r="V56" s="30" t="str">
        <f t="shared" si="3"/>
        <v/>
      </c>
      <c r="Z56" s="30">
        <v>34</v>
      </c>
      <c r="AA56" s="30" t="str">
        <f t="shared" si="11"/>
        <v/>
      </c>
      <c r="AB56" s="30" t="str">
        <f t="shared" si="4"/>
        <v/>
      </c>
      <c r="AF56" s="30">
        <v>34</v>
      </c>
      <c r="AG56" s="30" t="str">
        <f t="shared" si="12"/>
        <v/>
      </c>
      <c r="AH56" s="30" t="str">
        <f t="shared" si="5"/>
        <v/>
      </c>
      <c r="AL56" s="30">
        <v>34</v>
      </c>
      <c r="AM56" s="30" t="str">
        <f t="shared" si="13"/>
        <v/>
      </c>
      <c r="AN56" s="30" t="str">
        <f t="shared" si="6"/>
        <v/>
      </c>
      <c r="AR56" s="30">
        <v>34</v>
      </c>
      <c r="AS56" s="30" t="str">
        <f t="shared" si="14"/>
        <v/>
      </c>
      <c r="AT56" s="30" t="str">
        <f t="shared" si="15"/>
        <v/>
      </c>
    </row>
    <row r="57" spans="2:46" x14ac:dyDescent="0.3">
      <c r="B57" s="30">
        <v>35</v>
      </c>
      <c r="C57" s="30" t="str">
        <f t="shared" si="7"/>
        <v/>
      </c>
      <c r="D57" s="30" t="str">
        <f t="shared" si="0"/>
        <v/>
      </c>
      <c r="H57" s="30">
        <v>35</v>
      </c>
      <c r="I57" s="30" t="str">
        <f t="shared" si="8"/>
        <v/>
      </c>
      <c r="J57" s="30" t="str">
        <f t="shared" si="1"/>
        <v/>
      </c>
      <c r="N57" s="30">
        <v>35</v>
      </c>
      <c r="O57" s="30" t="str">
        <f t="shared" si="9"/>
        <v/>
      </c>
      <c r="P57" s="30" t="str">
        <f t="shared" si="2"/>
        <v/>
      </c>
      <c r="T57" s="30">
        <v>35</v>
      </c>
      <c r="U57" s="30" t="str">
        <f t="shared" si="10"/>
        <v/>
      </c>
      <c r="V57" s="30" t="str">
        <f t="shared" si="3"/>
        <v/>
      </c>
      <c r="Z57" s="30">
        <v>35</v>
      </c>
      <c r="AA57" s="30" t="str">
        <f t="shared" si="11"/>
        <v/>
      </c>
      <c r="AB57" s="30" t="str">
        <f t="shared" si="4"/>
        <v/>
      </c>
      <c r="AF57" s="30">
        <v>35</v>
      </c>
      <c r="AG57" s="30" t="str">
        <f t="shared" si="12"/>
        <v/>
      </c>
      <c r="AH57" s="30" t="str">
        <f t="shared" si="5"/>
        <v/>
      </c>
      <c r="AL57" s="30">
        <v>35</v>
      </c>
      <c r="AM57" s="30" t="str">
        <f t="shared" si="13"/>
        <v/>
      </c>
      <c r="AN57" s="30" t="str">
        <f t="shared" si="6"/>
        <v/>
      </c>
      <c r="AR57" s="30">
        <v>35</v>
      </c>
      <c r="AS57" s="30" t="str">
        <f t="shared" si="14"/>
        <v/>
      </c>
      <c r="AT57" s="30" t="str">
        <f t="shared" si="15"/>
        <v/>
      </c>
    </row>
    <row r="58" spans="2:46" x14ac:dyDescent="0.3">
      <c r="B58" s="30">
        <v>36</v>
      </c>
      <c r="C58" s="30" t="str">
        <f t="shared" si="7"/>
        <v/>
      </c>
      <c r="D58" s="30" t="str">
        <f t="shared" si="0"/>
        <v/>
      </c>
      <c r="H58" s="30">
        <v>36</v>
      </c>
      <c r="I58" s="30" t="str">
        <f t="shared" si="8"/>
        <v/>
      </c>
      <c r="J58" s="30" t="str">
        <f t="shared" si="1"/>
        <v/>
      </c>
      <c r="N58" s="30">
        <v>36</v>
      </c>
      <c r="O58" s="30" t="str">
        <f t="shared" si="9"/>
        <v/>
      </c>
      <c r="P58" s="30" t="str">
        <f t="shared" si="2"/>
        <v/>
      </c>
      <c r="T58" s="30">
        <v>36</v>
      </c>
      <c r="U58" s="30" t="str">
        <f t="shared" si="10"/>
        <v/>
      </c>
      <c r="V58" s="30" t="str">
        <f t="shared" si="3"/>
        <v/>
      </c>
      <c r="Z58" s="30">
        <v>36</v>
      </c>
      <c r="AA58" s="30" t="str">
        <f t="shared" si="11"/>
        <v/>
      </c>
      <c r="AB58" s="30" t="str">
        <f t="shared" si="4"/>
        <v/>
      </c>
      <c r="AF58" s="30">
        <v>36</v>
      </c>
      <c r="AG58" s="30" t="str">
        <f t="shared" si="12"/>
        <v/>
      </c>
      <c r="AH58" s="30" t="str">
        <f t="shared" si="5"/>
        <v/>
      </c>
      <c r="AL58" s="30">
        <v>36</v>
      </c>
      <c r="AM58" s="30" t="str">
        <f t="shared" si="13"/>
        <v/>
      </c>
      <c r="AN58" s="30" t="str">
        <f t="shared" si="6"/>
        <v/>
      </c>
      <c r="AR58" s="30">
        <v>36</v>
      </c>
      <c r="AS58" s="30" t="str">
        <f t="shared" si="14"/>
        <v/>
      </c>
      <c r="AT58" s="30" t="str">
        <f t="shared" si="15"/>
        <v/>
      </c>
    </row>
    <row r="59" spans="2:46" x14ac:dyDescent="0.3">
      <c r="B59" s="30">
        <v>37</v>
      </c>
      <c r="C59" s="30" t="str">
        <f t="shared" si="7"/>
        <v/>
      </c>
      <c r="D59" s="30" t="str">
        <f t="shared" si="0"/>
        <v/>
      </c>
      <c r="H59" s="30">
        <v>37</v>
      </c>
      <c r="I59" s="30" t="str">
        <f t="shared" si="8"/>
        <v/>
      </c>
      <c r="J59" s="30" t="str">
        <f t="shared" si="1"/>
        <v/>
      </c>
      <c r="N59" s="30">
        <v>37</v>
      </c>
      <c r="O59" s="30" t="str">
        <f t="shared" si="9"/>
        <v/>
      </c>
      <c r="P59" s="30" t="str">
        <f t="shared" si="2"/>
        <v/>
      </c>
      <c r="T59" s="30">
        <v>37</v>
      </c>
      <c r="U59" s="30" t="str">
        <f t="shared" si="10"/>
        <v/>
      </c>
      <c r="V59" s="30" t="str">
        <f t="shared" si="3"/>
        <v/>
      </c>
      <c r="Z59" s="30">
        <v>37</v>
      </c>
      <c r="AA59" s="30" t="str">
        <f t="shared" si="11"/>
        <v/>
      </c>
      <c r="AB59" s="30" t="str">
        <f t="shared" si="4"/>
        <v/>
      </c>
      <c r="AF59" s="30">
        <v>37</v>
      </c>
      <c r="AG59" s="30" t="str">
        <f t="shared" si="12"/>
        <v/>
      </c>
      <c r="AH59" s="30" t="str">
        <f t="shared" si="5"/>
        <v/>
      </c>
      <c r="AL59" s="30">
        <v>37</v>
      </c>
      <c r="AM59" s="30" t="str">
        <f t="shared" si="13"/>
        <v/>
      </c>
      <c r="AN59" s="30" t="str">
        <f t="shared" si="6"/>
        <v/>
      </c>
      <c r="AR59" s="30">
        <v>37</v>
      </c>
      <c r="AS59" s="30" t="str">
        <f t="shared" si="14"/>
        <v/>
      </c>
      <c r="AT59" s="30" t="str">
        <f t="shared" si="15"/>
        <v/>
      </c>
    </row>
    <row r="60" spans="2:46" x14ac:dyDescent="0.3">
      <c r="B60" s="30">
        <v>38</v>
      </c>
      <c r="C60" s="30" t="str">
        <f t="shared" si="7"/>
        <v/>
      </c>
      <c r="D60" s="30" t="str">
        <f t="shared" si="0"/>
        <v/>
      </c>
      <c r="H60" s="30">
        <v>38</v>
      </c>
      <c r="I60" s="30" t="str">
        <f t="shared" si="8"/>
        <v/>
      </c>
      <c r="J60" s="30" t="str">
        <f t="shared" si="1"/>
        <v/>
      </c>
      <c r="N60" s="30">
        <v>38</v>
      </c>
      <c r="O60" s="30" t="str">
        <f t="shared" si="9"/>
        <v/>
      </c>
      <c r="P60" s="30" t="str">
        <f t="shared" si="2"/>
        <v/>
      </c>
      <c r="T60" s="30">
        <v>38</v>
      </c>
      <c r="U60" s="30" t="str">
        <f t="shared" si="10"/>
        <v/>
      </c>
      <c r="V60" s="30" t="str">
        <f t="shared" si="3"/>
        <v/>
      </c>
      <c r="Z60" s="30">
        <v>38</v>
      </c>
      <c r="AA60" s="30" t="str">
        <f t="shared" si="11"/>
        <v/>
      </c>
      <c r="AB60" s="30" t="str">
        <f t="shared" si="4"/>
        <v/>
      </c>
      <c r="AF60" s="30">
        <v>38</v>
      </c>
      <c r="AG60" s="30" t="str">
        <f t="shared" si="12"/>
        <v/>
      </c>
      <c r="AH60" s="30" t="str">
        <f t="shared" si="5"/>
        <v/>
      </c>
      <c r="AL60" s="30">
        <v>38</v>
      </c>
      <c r="AM60" s="30" t="str">
        <f t="shared" si="13"/>
        <v/>
      </c>
      <c r="AN60" s="30" t="str">
        <f t="shared" si="6"/>
        <v/>
      </c>
      <c r="AR60" s="30">
        <v>38</v>
      </c>
      <c r="AS60" s="30" t="str">
        <f t="shared" si="14"/>
        <v/>
      </c>
      <c r="AT60" s="30" t="str">
        <f t="shared" si="15"/>
        <v/>
      </c>
    </row>
    <row r="61" spans="2:46" x14ac:dyDescent="0.3">
      <c r="B61" s="30">
        <v>39</v>
      </c>
      <c r="C61" s="30" t="str">
        <f t="shared" si="7"/>
        <v/>
      </c>
      <c r="D61" s="30" t="str">
        <f t="shared" si="0"/>
        <v/>
      </c>
      <c r="H61" s="30">
        <v>39</v>
      </c>
      <c r="I61" s="30" t="str">
        <f t="shared" si="8"/>
        <v/>
      </c>
      <c r="J61" s="30" t="str">
        <f t="shared" si="1"/>
        <v/>
      </c>
      <c r="N61" s="30">
        <v>39</v>
      </c>
      <c r="O61" s="30" t="str">
        <f t="shared" si="9"/>
        <v/>
      </c>
      <c r="P61" s="30" t="str">
        <f t="shared" si="2"/>
        <v/>
      </c>
      <c r="T61" s="30">
        <v>39</v>
      </c>
      <c r="U61" s="30" t="str">
        <f t="shared" si="10"/>
        <v/>
      </c>
      <c r="V61" s="30" t="str">
        <f t="shared" si="3"/>
        <v/>
      </c>
      <c r="Z61" s="30">
        <v>39</v>
      </c>
      <c r="AA61" s="30" t="str">
        <f t="shared" si="11"/>
        <v/>
      </c>
      <c r="AB61" s="30" t="str">
        <f t="shared" si="4"/>
        <v/>
      </c>
      <c r="AF61" s="30">
        <v>39</v>
      </c>
      <c r="AG61" s="30" t="str">
        <f t="shared" si="12"/>
        <v/>
      </c>
      <c r="AH61" s="30" t="str">
        <f t="shared" si="5"/>
        <v/>
      </c>
      <c r="AL61" s="30">
        <v>39</v>
      </c>
      <c r="AM61" s="30" t="str">
        <f t="shared" si="13"/>
        <v/>
      </c>
      <c r="AN61" s="30" t="str">
        <f t="shared" si="6"/>
        <v/>
      </c>
      <c r="AR61" s="30">
        <v>39</v>
      </c>
      <c r="AS61" s="30" t="str">
        <f t="shared" si="14"/>
        <v/>
      </c>
      <c r="AT61" s="30" t="str">
        <f t="shared" si="15"/>
        <v/>
      </c>
    </row>
    <row r="62" spans="2:46" x14ac:dyDescent="0.3">
      <c r="B62" s="30">
        <v>40</v>
      </c>
      <c r="C62" s="30" t="str">
        <f t="shared" si="7"/>
        <v/>
      </c>
      <c r="D62" s="30" t="str">
        <f t="shared" si="0"/>
        <v/>
      </c>
      <c r="H62" s="30">
        <v>40</v>
      </c>
      <c r="I62" s="30" t="str">
        <f t="shared" si="8"/>
        <v/>
      </c>
      <c r="J62" s="30" t="str">
        <f t="shared" si="1"/>
        <v/>
      </c>
      <c r="N62" s="30">
        <v>40</v>
      </c>
      <c r="O62" s="30" t="str">
        <f t="shared" si="9"/>
        <v/>
      </c>
      <c r="P62" s="30" t="str">
        <f t="shared" si="2"/>
        <v/>
      </c>
      <c r="T62" s="30">
        <v>40</v>
      </c>
      <c r="U62" s="30" t="str">
        <f t="shared" si="10"/>
        <v/>
      </c>
      <c r="V62" s="30" t="str">
        <f t="shared" si="3"/>
        <v/>
      </c>
      <c r="Z62" s="30">
        <v>40</v>
      </c>
      <c r="AA62" s="30" t="str">
        <f t="shared" si="11"/>
        <v/>
      </c>
      <c r="AB62" s="30" t="str">
        <f t="shared" si="4"/>
        <v/>
      </c>
      <c r="AF62" s="30">
        <v>40</v>
      </c>
      <c r="AG62" s="30" t="str">
        <f t="shared" si="12"/>
        <v/>
      </c>
      <c r="AH62" s="30" t="str">
        <f t="shared" si="5"/>
        <v/>
      </c>
      <c r="AL62" s="30">
        <v>40</v>
      </c>
      <c r="AM62" s="30" t="str">
        <f t="shared" si="13"/>
        <v/>
      </c>
      <c r="AN62" s="30" t="str">
        <f t="shared" si="6"/>
        <v/>
      </c>
      <c r="AR62" s="30">
        <v>40</v>
      </c>
      <c r="AS62" s="30" t="str">
        <f t="shared" si="14"/>
        <v/>
      </c>
      <c r="AT62" s="30" t="str">
        <f t="shared" si="15"/>
        <v/>
      </c>
    </row>
    <row r="63" spans="2:46" x14ac:dyDescent="0.3">
      <c r="B63" s="30">
        <v>41</v>
      </c>
      <c r="C63" s="30" t="str">
        <f t="shared" si="7"/>
        <v/>
      </c>
      <c r="D63" s="30" t="str">
        <f t="shared" si="0"/>
        <v/>
      </c>
      <c r="H63" s="30">
        <v>41</v>
      </c>
      <c r="I63" s="30" t="str">
        <f t="shared" si="8"/>
        <v/>
      </c>
      <c r="J63" s="30" t="str">
        <f t="shared" si="1"/>
        <v/>
      </c>
      <c r="N63" s="30">
        <v>41</v>
      </c>
      <c r="O63" s="30" t="str">
        <f t="shared" si="9"/>
        <v/>
      </c>
      <c r="P63" s="30" t="str">
        <f t="shared" si="2"/>
        <v/>
      </c>
      <c r="T63" s="30">
        <v>41</v>
      </c>
      <c r="U63" s="30" t="str">
        <f t="shared" si="10"/>
        <v/>
      </c>
      <c r="V63" s="30" t="str">
        <f t="shared" si="3"/>
        <v/>
      </c>
      <c r="Z63" s="30">
        <v>41</v>
      </c>
      <c r="AA63" s="30" t="str">
        <f t="shared" si="11"/>
        <v/>
      </c>
      <c r="AB63" s="30" t="str">
        <f t="shared" si="4"/>
        <v/>
      </c>
      <c r="AF63" s="30">
        <v>41</v>
      </c>
      <c r="AG63" s="30" t="str">
        <f t="shared" si="12"/>
        <v/>
      </c>
      <c r="AH63" s="30" t="str">
        <f t="shared" si="5"/>
        <v/>
      </c>
      <c r="AL63" s="30">
        <v>41</v>
      </c>
      <c r="AM63" s="30" t="str">
        <f t="shared" si="13"/>
        <v/>
      </c>
      <c r="AN63" s="30" t="str">
        <f t="shared" si="6"/>
        <v/>
      </c>
      <c r="AR63" s="30">
        <v>41</v>
      </c>
      <c r="AS63" s="30" t="str">
        <f t="shared" si="14"/>
        <v/>
      </c>
      <c r="AT63" s="30" t="str">
        <f t="shared" si="15"/>
        <v/>
      </c>
    </row>
    <row r="64" spans="2:46" x14ac:dyDescent="0.3">
      <c r="B64" s="30">
        <v>42</v>
      </c>
      <c r="C64" s="30" t="str">
        <f t="shared" si="7"/>
        <v/>
      </c>
      <c r="D64" s="30" t="str">
        <f t="shared" si="0"/>
        <v/>
      </c>
      <c r="H64" s="30">
        <v>42</v>
      </c>
      <c r="I64" s="30" t="str">
        <f t="shared" si="8"/>
        <v/>
      </c>
      <c r="J64" s="30" t="str">
        <f t="shared" si="1"/>
        <v/>
      </c>
      <c r="N64" s="30">
        <v>42</v>
      </c>
      <c r="O64" s="30" t="str">
        <f t="shared" si="9"/>
        <v/>
      </c>
      <c r="P64" s="30" t="str">
        <f t="shared" si="2"/>
        <v/>
      </c>
      <c r="T64" s="30">
        <v>42</v>
      </c>
      <c r="U64" s="30" t="str">
        <f t="shared" si="10"/>
        <v/>
      </c>
      <c r="V64" s="30" t="str">
        <f t="shared" si="3"/>
        <v/>
      </c>
      <c r="Z64" s="30">
        <v>42</v>
      </c>
      <c r="AA64" s="30" t="str">
        <f t="shared" si="11"/>
        <v/>
      </c>
      <c r="AB64" s="30" t="str">
        <f t="shared" si="4"/>
        <v/>
      </c>
      <c r="AF64" s="30">
        <v>42</v>
      </c>
      <c r="AG64" s="30" t="str">
        <f t="shared" si="12"/>
        <v/>
      </c>
      <c r="AH64" s="30" t="str">
        <f t="shared" si="5"/>
        <v/>
      </c>
      <c r="AL64" s="30">
        <v>42</v>
      </c>
      <c r="AM64" s="30" t="str">
        <f t="shared" si="13"/>
        <v/>
      </c>
      <c r="AN64" s="30" t="str">
        <f t="shared" si="6"/>
        <v/>
      </c>
      <c r="AR64" s="30">
        <v>42</v>
      </c>
      <c r="AS64" s="30" t="str">
        <f t="shared" si="14"/>
        <v/>
      </c>
      <c r="AT64" s="30" t="str">
        <f t="shared" si="15"/>
        <v/>
      </c>
    </row>
    <row r="65" spans="2:46" x14ac:dyDescent="0.3">
      <c r="B65" s="30">
        <v>43</v>
      </c>
      <c r="C65" s="30" t="str">
        <f t="shared" si="7"/>
        <v/>
      </c>
      <c r="D65" s="30" t="str">
        <f t="shared" si="0"/>
        <v/>
      </c>
      <c r="H65" s="30">
        <v>43</v>
      </c>
      <c r="I65" s="30" t="str">
        <f t="shared" si="8"/>
        <v/>
      </c>
      <c r="J65" s="30" t="str">
        <f t="shared" si="1"/>
        <v/>
      </c>
      <c r="N65" s="30">
        <v>43</v>
      </c>
      <c r="O65" s="30" t="str">
        <f t="shared" si="9"/>
        <v/>
      </c>
      <c r="P65" s="30" t="str">
        <f t="shared" si="2"/>
        <v/>
      </c>
      <c r="T65" s="30">
        <v>43</v>
      </c>
      <c r="U65" s="30" t="str">
        <f t="shared" si="10"/>
        <v/>
      </c>
      <c r="V65" s="30" t="str">
        <f t="shared" si="3"/>
        <v/>
      </c>
      <c r="Z65" s="30">
        <v>43</v>
      </c>
      <c r="AA65" s="30" t="str">
        <f t="shared" si="11"/>
        <v/>
      </c>
      <c r="AB65" s="30" t="str">
        <f t="shared" si="4"/>
        <v/>
      </c>
      <c r="AF65" s="30">
        <v>43</v>
      </c>
      <c r="AG65" s="30" t="str">
        <f t="shared" si="12"/>
        <v/>
      </c>
      <c r="AH65" s="30" t="str">
        <f t="shared" si="5"/>
        <v/>
      </c>
      <c r="AL65" s="30">
        <v>43</v>
      </c>
      <c r="AM65" s="30" t="str">
        <f t="shared" si="13"/>
        <v/>
      </c>
      <c r="AN65" s="30" t="str">
        <f t="shared" si="6"/>
        <v/>
      </c>
      <c r="AR65" s="30">
        <v>43</v>
      </c>
      <c r="AS65" s="30" t="str">
        <f t="shared" si="14"/>
        <v/>
      </c>
      <c r="AT65" s="30" t="str">
        <f t="shared" si="15"/>
        <v/>
      </c>
    </row>
    <row r="66" spans="2:46" x14ac:dyDescent="0.3">
      <c r="B66" s="30">
        <v>44</v>
      </c>
      <c r="C66" s="30" t="str">
        <f t="shared" si="7"/>
        <v/>
      </c>
      <c r="D66" s="30" t="str">
        <f t="shared" si="0"/>
        <v/>
      </c>
      <c r="H66" s="30">
        <v>44</v>
      </c>
      <c r="I66" s="30" t="str">
        <f t="shared" si="8"/>
        <v/>
      </c>
      <c r="J66" s="30" t="str">
        <f t="shared" si="1"/>
        <v/>
      </c>
      <c r="N66" s="30">
        <v>44</v>
      </c>
      <c r="O66" s="30" t="str">
        <f t="shared" si="9"/>
        <v/>
      </c>
      <c r="P66" s="30" t="str">
        <f t="shared" si="2"/>
        <v/>
      </c>
      <c r="T66" s="30">
        <v>44</v>
      </c>
      <c r="U66" s="30" t="str">
        <f t="shared" si="10"/>
        <v/>
      </c>
      <c r="V66" s="30" t="str">
        <f t="shared" si="3"/>
        <v/>
      </c>
      <c r="Z66" s="30">
        <v>44</v>
      </c>
      <c r="AA66" s="30" t="str">
        <f t="shared" si="11"/>
        <v/>
      </c>
      <c r="AB66" s="30" t="str">
        <f t="shared" si="4"/>
        <v/>
      </c>
      <c r="AF66" s="30">
        <v>44</v>
      </c>
      <c r="AG66" s="30" t="str">
        <f t="shared" si="12"/>
        <v/>
      </c>
      <c r="AH66" s="30" t="str">
        <f t="shared" si="5"/>
        <v/>
      </c>
      <c r="AL66" s="30">
        <v>44</v>
      </c>
      <c r="AM66" s="30" t="str">
        <f t="shared" si="13"/>
        <v/>
      </c>
      <c r="AN66" s="30" t="str">
        <f t="shared" si="6"/>
        <v/>
      </c>
      <c r="AR66" s="30">
        <v>44</v>
      </c>
      <c r="AS66" s="30" t="str">
        <f t="shared" si="14"/>
        <v/>
      </c>
      <c r="AT66" s="30" t="str">
        <f t="shared" si="15"/>
        <v/>
      </c>
    </row>
    <row r="67" spans="2:46" x14ac:dyDescent="0.3">
      <c r="B67" s="30">
        <v>45</v>
      </c>
      <c r="C67" s="30" t="str">
        <f t="shared" si="7"/>
        <v/>
      </c>
      <c r="D67" s="30" t="str">
        <f t="shared" si="0"/>
        <v/>
      </c>
      <c r="H67" s="30">
        <v>45</v>
      </c>
      <c r="I67" s="30" t="str">
        <f t="shared" si="8"/>
        <v/>
      </c>
      <c r="J67" s="30" t="str">
        <f t="shared" si="1"/>
        <v/>
      </c>
      <c r="N67" s="30">
        <v>45</v>
      </c>
      <c r="O67" s="30" t="str">
        <f t="shared" si="9"/>
        <v/>
      </c>
      <c r="P67" s="30" t="str">
        <f t="shared" si="2"/>
        <v/>
      </c>
      <c r="T67" s="30">
        <v>45</v>
      </c>
      <c r="U67" s="30" t="str">
        <f t="shared" si="10"/>
        <v/>
      </c>
      <c r="V67" s="30" t="str">
        <f t="shared" si="3"/>
        <v/>
      </c>
      <c r="Z67" s="30">
        <v>45</v>
      </c>
      <c r="AA67" s="30" t="str">
        <f t="shared" si="11"/>
        <v/>
      </c>
      <c r="AB67" s="30" t="str">
        <f t="shared" si="4"/>
        <v/>
      </c>
      <c r="AF67" s="30">
        <v>45</v>
      </c>
      <c r="AG67" s="30" t="str">
        <f t="shared" si="12"/>
        <v/>
      </c>
      <c r="AH67" s="30" t="str">
        <f t="shared" si="5"/>
        <v/>
      </c>
      <c r="AL67" s="30">
        <v>45</v>
      </c>
      <c r="AM67" s="30" t="str">
        <f t="shared" si="13"/>
        <v/>
      </c>
      <c r="AN67" s="30" t="str">
        <f t="shared" si="6"/>
        <v/>
      </c>
      <c r="AR67" s="30">
        <v>45</v>
      </c>
      <c r="AS67" s="30" t="str">
        <f t="shared" si="14"/>
        <v/>
      </c>
      <c r="AT67" s="30" t="str">
        <f t="shared" si="15"/>
        <v/>
      </c>
    </row>
    <row r="68" spans="2:46" x14ac:dyDescent="0.3">
      <c r="B68" s="30">
        <v>46</v>
      </c>
      <c r="C68" s="30" t="str">
        <f t="shared" si="7"/>
        <v/>
      </c>
      <c r="D68" s="30" t="str">
        <f t="shared" si="0"/>
        <v/>
      </c>
      <c r="H68" s="30">
        <v>46</v>
      </c>
      <c r="I68" s="30" t="str">
        <f t="shared" si="8"/>
        <v/>
      </c>
      <c r="J68" s="30" t="str">
        <f t="shared" si="1"/>
        <v/>
      </c>
      <c r="N68" s="30">
        <v>46</v>
      </c>
      <c r="O68" s="30" t="str">
        <f t="shared" si="9"/>
        <v/>
      </c>
      <c r="P68" s="30" t="str">
        <f t="shared" si="2"/>
        <v/>
      </c>
      <c r="T68" s="30">
        <v>46</v>
      </c>
      <c r="U68" s="30" t="str">
        <f t="shared" si="10"/>
        <v/>
      </c>
      <c r="V68" s="30" t="str">
        <f t="shared" si="3"/>
        <v/>
      </c>
      <c r="Z68" s="30">
        <v>46</v>
      </c>
      <c r="AA68" s="30" t="str">
        <f t="shared" si="11"/>
        <v/>
      </c>
      <c r="AB68" s="30" t="str">
        <f t="shared" si="4"/>
        <v/>
      </c>
      <c r="AF68" s="30">
        <v>46</v>
      </c>
      <c r="AG68" s="30" t="str">
        <f t="shared" si="12"/>
        <v/>
      </c>
      <c r="AH68" s="30" t="str">
        <f t="shared" si="5"/>
        <v/>
      </c>
      <c r="AL68" s="30">
        <v>46</v>
      </c>
      <c r="AM68" s="30" t="str">
        <f t="shared" si="13"/>
        <v/>
      </c>
      <c r="AN68" s="30" t="str">
        <f t="shared" si="6"/>
        <v/>
      </c>
      <c r="AR68" s="30">
        <v>46</v>
      </c>
      <c r="AS68" s="30" t="str">
        <f t="shared" si="14"/>
        <v/>
      </c>
      <c r="AT68" s="30" t="str">
        <f t="shared" si="15"/>
        <v/>
      </c>
    </row>
    <row r="69" spans="2:46" x14ac:dyDescent="0.3">
      <c r="B69" s="30">
        <v>47</v>
      </c>
      <c r="C69" s="30" t="str">
        <f t="shared" si="7"/>
        <v/>
      </c>
      <c r="D69" s="30" t="str">
        <f t="shared" si="0"/>
        <v/>
      </c>
      <c r="H69" s="30">
        <v>47</v>
      </c>
      <c r="I69" s="30" t="str">
        <f t="shared" si="8"/>
        <v/>
      </c>
      <c r="J69" s="30" t="str">
        <f t="shared" si="1"/>
        <v/>
      </c>
      <c r="N69" s="30">
        <v>47</v>
      </c>
      <c r="O69" s="30" t="str">
        <f t="shared" si="9"/>
        <v/>
      </c>
      <c r="P69" s="30" t="str">
        <f t="shared" si="2"/>
        <v/>
      </c>
      <c r="T69" s="30">
        <v>47</v>
      </c>
      <c r="U69" s="30" t="str">
        <f t="shared" si="10"/>
        <v/>
      </c>
      <c r="V69" s="30" t="str">
        <f t="shared" si="3"/>
        <v/>
      </c>
      <c r="Z69" s="30">
        <v>47</v>
      </c>
      <c r="AA69" s="30" t="str">
        <f t="shared" si="11"/>
        <v/>
      </c>
      <c r="AB69" s="30" t="str">
        <f t="shared" si="4"/>
        <v/>
      </c>
      <c r="AF69" s="30">
        <v>47</v>
      </c>
      <c r="AG69" s="30" t="str">
        <f t="shared" si="12"/>
        <v/>
      </c>
      <c r="AH69" s="30" t="str">
        <f t="shared" si="5"/>
        <v/>
      </c>
      <c r="AL69" s="30">
        <v>47</v>
      </c>
      <c r="AM69" s="30" t="str">
        <f t="shared" si="13"/>
        <v/>
      </c>
      <c r="AN69" s="30" t="str">
        <f t="shared" si="6"/>
        <v/>
      </c>
      <c r="AR69" s="30">
        <v>47</v>
      </c>
      <c r="AS69" s="30" t="str">
        <f t="shared" si="14"/>
        <v/>
      </c>
      <c r="AT69" s="30" t="str">
        <f t="shared" si="15"/>
        <v/>
      </c>
    </row>
    <row r="70" spans="2:46" x14ac:dyDescent="0.3">
      <c r="B70" s="30">
        <v>48</v>
      </c>
      <c r="C70" s="30" t="str">
        <f t="shared" si="7"/>
        <v/>
      </c>
      <c r="D70" s="30" t="str">
        <f t="shared" si="0"/>
        <v/>
      </c>
      <c r="H70" s="30">
        <v>48</v>
      </c>
      <c r="I70" s="30" t="str">
        <f t="shared" si="8"/>
        <v/>
      </c>
      <c r="J70" s="30" t="str">
        <f t="shared" si="1"/>
        <v/>
      </c>
      <c r="N70" s="30">
        <v>48</v>
      </c>
      <c r="O70" s="30" t="str">
        <f t="shared" si="9"/>
        <v/>
      </c>
      <c r="P70" s="30" t="str">
        <f t="shared" si="2"/>
        <v/>
      </c>
      <c r="T70" s="30">
        <v>48</v>
      </c>
      <c r="U70" s="30" t="str">
        <f t="shared" si="10"/>
        <v/>
      </c>
      <c r="V70" s="30" t="str">
        <f t="shared" si="3"/>
        <v/>
      </c>
      <c r="Z70" s="30">
        <v>48</v>
      </c>
      <c r="AA70" s="30" t="str">
        <f t="shared" si="11"/>
        <v/>
      </c>
      <c r="AB70" s="30" t="str">
        <f t="shared" si="4"/>
        <v/>
      </c>
      <c r="AF70" s="30">
        <v>48</v>
      </c>
      <c r="AG70" s="30" t="str">
        <f t="shared" si="12"/>
        <v/>
      </c>
      <c r="AH70" s="30" t="str">
        <f t="shared" si="5"/>
        <v/>
      </c>
      <c r="AL70" s="30">
        <v>48</v>
      </c>
      <c r="AM70" s="30" t="str">
        <f t="shared" si="13"/>
        <v/>
      </c>
      <c r="AN70" s="30" t="str">
        <f t="shared" si="6"/>
        <v/>
      </c>
      <c r="AR70" s="30">
        <v>48</v>
      </c>
      <c r="AS70" s="30" t="str">
        <f t="shared" si="14"/>
        <v/>
      </c>
      <c r="AT70" s="30" t="str">
        <f t="shared" si="15"/>
        <v/>
      </c>
    </row>
    <row r="71" spans="2:46" x14ac:dyDescent="0.3">
      <c r="B71" s="30">
        <v>49</v>
      </c>
      <c r="C71" s="30" t="str">
        <f t="shared" si="7"/>
        <v/>
      </c>
      <c r="D71" s="30" t="str">
        <f t="shared" si="0"/>
        <v/>
      </c>
      <c r="H71" s="30">
        <v>49</v>
      </c>
      <c r="I71" s="30" t="str">
        <f t="shared" si="8"/>
        <v/>
      </c>
      <c r="J71" s="30" t="str">
        <f t="shared" si="1"/>
        <v/>
      </c>
      <c r="N71" s="30">
        <v>49</v>
      </c>
      <c r="O71" s="30" t="str">
        <f t="shared" si="9"/>
        <v/>
      </c>
      <c r="P71" s="30" t="str">
        <f t="shared" si="2"/>
        <v/>
      </c>
      <c r="T71" s="30">
        <v>49</v>
      </c>
      <c r="U71" s="30" t="str">
        <f t="shared" si="10"/>
        <v/>
      </c>
      <c r="V71" s="30" t="str">
        <f t="shared" si="3"/>
        <v/>
      </c>
      <c r="Z71" s="30">
        <v>49</v>
      </c>
      <c r="AA71" s="30" t="str">
        <f t="shared" si="11"/>
        <v/>
      </c>
      <c r="AB71" s="30" t="str">
        <f t="shared" si="4"/>
        <v/>
      </c>
      <c r="AF71" s="30">
        <v>49</v>
      </c>
      <c r="AG71" s="30" t="str">
        <f t="shared" si="12"/>
        <v/>
      </c>
      <c r="AH71" s="30" t="str">
        <f t="shared" si="5"/>
        <v/>
      </c>
      <c r="AL71" s="30">
        <v>49</v>
      </c>
      <c r="AM71" s="30" t="str">
        <f t="shared" si="13"/>
        <v/>
      </c>
      <c r="AN71" s="30" t="str">
        <f t="shared" si="6"/>
        <v/>
      </c>
      <c r="AR71" s="30">
        <v>49</v>
      </c>
      <c r="AS71" s="30" t="str">
        <f t="shared" si="14"/>
        <v/>
      </c>
      <c r="AT71" s="30" t="str">
        <f t="shared" si="15"/>
        <v/>
      </c>
    </row>
    <row r="72" spans="2:46" x14ac:dyDescent="0.3">
      <c r="B72" s="30">
        <v>50</v>
      </c>
      <c r="C72" s="30" t="str">
        <f t="shared" si="7"/>
        <v/>
      </c>
      <c r="D72" s="30" t="str">
        <f t="shared" si="0"/>
        <v/>
      </c>
      <c r="H72" s="30">
        <v>50</v>
      </c>
      <c r="I72" s="30" t="str">
        <f t="shared" si="8"/>
        <v/>
      </c>
      <c r="J72" s="30" t="str">
        <f t="shared" si="1"/>
        <v/>
      </c>
      <c r="N72" s="30">
        <v>50</v>
      </c>
      <c r="O72" s="30" t="str">
        <f t="shared" si="9"/>
        <v/>
      </c>
      <c r="P72" s="30" t="str">
        <f t="shared" si="2"/>
        <v/>
      </c>
      <c r="T72" s="30">
        <v>50</v>
      </c>
      <c r="U72" s="30" t="str">
        <f t="shared" si="10"/>
        <v/>
      </c>
      <c r="V72" s="30" t="str">
        <f t="shared" si="3"/>
        <v/>
      </c>
      <c r="Z72" s="30">
        <v>50</v>
      </c>
      <c r="AA72" s="30" t="str">
        <f t="shared" si="11"/>
        <v/>
      </c>
      <c r="AB72" s="30" t="str">
        <f t="shared" si="4"/>
        <v/>
      </c>
      <c r="AF72" s="30">
        <v>50</v>
      </c>
      <c r="AG72" s="30" t="str">
        <f t="shared" si="12"/>
        <v/>
      </c>
      <c r="AH72" s="30" t="str">
        <f t="shared" si="5"/>
        <v/>
      </c>
      <c r="AL72" s="30">
        <v>50</v>
      </c>
      <c r="AM72" s="30" t="str">
        <f t="shared" si="13"/>
        <v/>
      </c>
      <c r="AN72" s="30" t="str">
        <f t="shared" si="6"/>
        <v/>
      </c>
      <c r="AR72" s="30">
        <v>50</v>
      </c>
      <c r="AS72" s="30" t="str">
        <f t="shared" si="14"/>
        <v/>
      </c>
      <c r="AT72" s="30" t="str">
        <f t="shared" si="15"/>
        <v/>
      </c>
    </row>
    <row r="73" spans="2:46" x14ac:dyDescent="0.3">
      <c r="B73" s="30">
        <v>51</v>
      </c>
      <c r="C73" s="30" t="str">
        <f t="shared" si="7"/>
        <v/>
      </c>
      <c r="D73" s="30" t="str">
        <f t="shared" si="0"/>
        <v/>
      </c>
      <c r="H73" s="30">
        <v>51</v>
      </c>
      <c r="I73" s="30" t="str">
        <f t="shared" si="8"/>
        <v/>
      </c>
      <c r="J73" s="30" t="str">
        <f t="shared" si="1"/>
        <v/>
      </c>
      <c r="N73" s="30">
        <v>51</v>
      </c>
      <c r="O73" s="30" t="str">
        <f t="shared" si="9"/>
        <v/>
      </c>
      <c r="P73" s="30" t="str">
        <f t="shared" si="2"/>
        <v/>
      </c>
      <c r="T73" s="30">
        <v>51</v>
      </c>
      <c r="U73" s="30" t="str">
        <f t="shared" si="10"/>
        <v/>
      </c>
      <c r="V73" s="30" t="str">
        <f t="shared" si="3"/>
        <v/>
      </c>
      <c r="Z73" s="30">
        <v>51</v>
      </c>
      <c r="AA73" s="30" t="str">
        <f t="shared" si="11"/>
        <v/>
      </c>
      <c r="AB73" s="30" t="str">
        <f t="shared" si="4"/>
        <v/>
      </c>
      <c r="AF73" s="30">
        <v>51</v>
      </c>
      <c r="AG73" s="30" t="str">
        <f t="shared" si="12"/>
        <v/>
      </c>
      <c r="AH73" s="30" t="str">
        <f t="shared" si="5"/>
        <v/>
      </c>
      <c r="AL73" s="30">
        <v>51</v>
      </c>
      <c r="AM73" s="30" t="str">
        <f t="shared" si="13"/>
        <v/>
      </c>
      <c r="AN73" s="30" t="str">
        <f t="shared" si="6"/>
        <v/>
      </c>
      <c r="AR73" s="30">
        <v>51</v>
      </c>
      <c r="AS73" s="30" t="str">
        <f t="shared" si="14"/>
        <v/>
      </c>
      <c r="AT73" s="30" t="str">
        <f t="shared" si="15"/>
        <v/>
      </c>
    </row>
    <row r="74" spans="2:46" x14ac:dyDescent="0.3">
      <c r="B74" s="30">
        <v>52</v>
      </c>
      <c r="C74" s="30" t="str">
        <f t="shared" si="7"/>
        <v/>
      </c>
      <c r="D74" s="30" t="str">
        <f t="shared" si="0"/>
        <v/>
      </c>
      <c r="H74" s="30">
        <v>52</v>
      </c>
      <c r="I74" s="30" t="str">
        <f t="shared" si="8"/>
        <v/>
      </c>
      <c r="J74" s="30" t="str">
        <f t="shared" si="1"/>
        <v/>
      </c>
      <c r="N74" s="30">
        <v>52</v>
      </c>
      <c r="O74" s="30" t="str">
        <f t="shared" si="9"/>
        <v/>
      </c>
      <c r="P74" s="30" t="str">
        <f t="shared" si="2"/>
        <v/>
      </c>
      <c r="T74" s="30">
        <v>52</v>
      </c>
      <c r="U74" s="30" t="str">
        <f t="shared" si="10"/>
        <v/>
      </c>
      <c r="V74" s="30" t="str">
        <f t="shared" si="3"/>
        <v/>
      </c>
      <c r="Z74" s="30">
        <v>52</v>
      </c>
      <c r="AA74" s="30" t="str">
        <f t="shared" si="11"/>
        <v/>
      </c>
      <c r="AB74" s="30" t="str">
        <f t="shared" si="4"/>
        <v/>
      </c>
      <c r="AF74" s="30">
        <v>52</v>
      </c>
      <c r="AG74" s="30" t="str">
        <f t="shared" si="12"/>
        <v/>
      </c>
      <c r="AH74" s="30" t="str">
        <f t="shared" si="5"/>
        <v/>
      </c>
      <c r="AL74" s="30">
        <v>52</v>
      </c>
      <c r="AM74" s="30" t="str">
        <f t="shared" si="13"/>
        <v/>
      </c>
      <c r="AN74" s="30" t="str">
        <f t="shared" si="6"/>
        <v/>
      </c>
      <c r="AR74" s="30">
        <v>52</v>
      </c>
      <c r="AS74" s="30" t="str">
        <f t="shared" si="14"/>
        <v/>
      </c>
      <c r="AT74" s="30" t="str">
        <f t="shared" si="15"/>
        <v/>
      </c>
    </row>
    <row r="75" spans="2:46" x14ac:dyDescent="0.3">
      <c r="B75" s="30">
        <v>53</v>
      </c>
      <c r="C75" s="30" t="str">
        <f t="shared" si="7"/>
        <v/>
      </c>
      <c r="D75" s="30" t="str">
        <f t="shared" si="0"/>
        <v/>
      </c>
      <c r="H75" s="30">
        <v>53</v>
      </c>
      <c r="I75" s="30" t="str">
        <f t="shared" si="8"/>
        <v/>
      </c>
      <c r="J75" s="30" t="str">
        <f t="shared" si="1"/>
        <v/>
      </c>
      <c r="N75" s="30">
        <v>53</v>
      </c>
      <c r="O75" s="30" t="str">
        <f t="shared" si="9"/>
        <v/>
      </c>
      <c r="P75" s="30" t="str">
        <f t="shared" si="2"/>
        <v/>
      </c>
      <c r="T75" s="30">
        <v>53</v>
      </c>
      <c r="U75" s="30" t="str">
        <f t="shared" si="10"/>
        <v/>
      </c>
      <c r="V75" s="30" t="str">
        <f t="shared" si="3"/>
        <v/>
      </c>
      <c r="Z75" s="30">
        <v>53</v>
      </c>
      <c r="AA75" s="30" t="str">
        <f t="shared" si="11"/>
        <v/>
      </c>
      <c r="AB75" s="30" t="str">
        <f t="shared" si="4"/>
        <v/>
      </c>
      <c r="AF75" s="30">
        <v>53</v>
      </c>
      <c r="AG75" s="30" t="str">
        <f t="shared" si="12"/>
        <v/>
      </c>
      <c r="AH75" s="30" t="str">
        <f t="shared" si="5"/>
        <v/>
      </c>
      <c r="AL75" s="30">
        <v>53</v>
      </c>
      <c r="AM75" s="30" t="str">
        <f t="shared" si="13"/>
        <v/>
      </c>
      <c r="AN75" s="30" t="str">
        <f t="shared" si="6"/>
        <v/>
      </c>
      <c r="AR75" s="30">
        <v>53</v>
      </c>
      <c r="AS75" s="30" t="str">
        <f t="shared" si="14"/>
        <v/>
      </c>
      <c r="AT75" s="30" t="str">
        <f t="shared" si="15"/>
        <v/>
      </c>
    </row>
    <row r="76" spans="2:46" x14ac:dyDescent="0.3">
      <c r="B76" s="30">
        <v>54</v>
      </c>
      <c r="C76" s="30" t="str">
        <f t="shared" si="7"/>
        <v/>
      </c>
      <c r="D76" s="30" t="str">
        <f t="shared" si="0"/>
        <v/>
      </c>
      <c r="H76" s="30">
        <v>54</v>
      </c>
      <c r="I76" s="30" t="str">
        <f t="shared" si="8"/>
        <v/>
      </c>
      <c r="J76" s="30" t="str">
        <f t="shared" si="1"/>
        <v/>
      </c>
      <c r="N76" s="30">
        <v>54</v>
      </c>
      <c r="O76" s="30" t="str">
        <f t="shared" si="9"/>
        <v/>
      </c>
      <c r="P76" s="30" t="str">
        <f t="shared" si="2"/>
        <v/>
      </c>
      <c r="T76" s="30">
        <v>54</v>
      </c>
      <c r="U76" s="30" t="str">
        <f t="shared" si="10"/>
        <v/>
      </c>
      <c r="V76" s="30" t="str">
        <f t="shared" si="3"/>
        <v/>
      </c>
      <c r="Z76" s="30">
        <v>54</v>
      </c>
      <c r="AA76" s="30" t="str">
        <f t="shared" si="11"/>
        <v/>
      </c>
      <c r="AB76" s="30" t="str">
        <f t="shared" si="4"/>
        <v/>
      </c>
      <c r="AF76" s="30">
        <v>54</v>
      </c>
      <c r="AG76" s="30" t="str">
        <f t="shared" si="12"/>
        <v/>
      </c>
      <c r="AH76" s="30" t="str">
        <f t="shared" si="5"/>
        <v/>
      </c>
      <c r="AL76" s="30">
        <v>54</v>
      </c>
      <c r="AM76" s="30" t="str">
        <f t="shared" si="13"/>
        <v/>
      </c>
      <c r="AN76" s="30" t="str">
        <f t="shared" si="6"/>
        <v/>
      </c>
      <c r="AR76" s="30">
        <v>54</v>
      </c>
      <c r="AS76" s="30" t="str">
        <f t="shared" si="14"/>
        <v/>
      </c>
      <c r="AT76" s="30" t="str">
        <f t="shared" si="15"/>
        <v/>
      </c>
    </row>
    <row r="77" spans="2:46" x14ac:dyDescent="0.3">
      <c r="B77" s="30">
        <v>55</v>
      </c>
      <c r="C77" s="30" t="str">
        <f t="shared" si="7"/>
        <v/>
      </c>
      <c r="D77" s="30" t="str">
        <f t="shared" si="0"/>
        <v/>
      </c>
      <c r="H77" s="30">
        <v>55</v>
      </c>
      <c r="I77" s="30" t="str">
        <f t="shared" si="8"/>
        <v/>
      </c>
      <c r="J77" s="30" t="str">
        <f t="shared" si="1"/>
        <v/>
      </c>
      <c r="N77" s="30">
        <v>55</v>
      </c>
      <c r="O77" s="30" t="str">
        <f t="shared" si="9"/>
        <v/>
      </c>
      <c r="P77" s="30" t="str">
        <f t="shared" si="2"/>
        <v/>
      </c>
      <c r="T77" s="30">
        <v>55</v>
      </c>
      <c r="U77" s="30" t="str">
        <f t="shared" si="10"/>
        <v/>
      </c>
      <c r="V77" s="30" t="str">
        <f t="shared" si="3"/>
        <v/>
      </c>
      <c r="Z77" s="30">
        <v>55</v>
      </c>
      <c r="AA77" s="30" t="str">
        <f t="shared" si="11"/>
        <v/>
      </c>
      <c r="AB77" s="30" t="str">
        <f t="shared" si="4"/>
        <v/>
      </c>
      <c r="AF77" s="30">
        <v>55</v>
      </c>
      <c r="AG77" s="30" t="str">
        <f t="shared" si="12"/>
        <v/>
      </c>
      <c r="AH77" s="30" t="str">
        <f t="shared" si="5"/>
        <v/>
      </c>
      <c r="AL77" s="30">
        <v>55</v>
      </c>
      <c r="AM77" s="30" t="str">
        <f t="shared" si="13"/>
        <v/>
      </c>
      <c r="AN77" s="30" t="str">
        <f t="shared" si="6"/>
        <v/>
      </c>
      <c r="AR77" s="30">
        <v>55</v>
      </c>
      <c r="AS77" s="30" t="str">
        <f t="shared" si="14"/>
        <v/>
      </c>
      <c r="AT77" s="30" t="str">
        <f t="shared" si="15"/>
        <v/>
      </c>
    </row>
    <row r="78" spans="2:46" x14ac:dyDescent="0.3">
      <c r="B78" s="30">
        <v>56</v>
      </c>
      <c r="C78" s="30" t="str">
        <f t="shared" si="7"/>
        <v/>
      </c>
      <c r="D78" s="30" t="str">
        <f t="shared" si="0"/>
        <v/>
      </c>
      <c r="H78" s="30">
        <v>56</v>
      </c>
      <c r="I78" s="30" t="str">
        <f t="shared" si="8"/>
        <v/>
      </c>
      <c r="J78" s="30" t="str">
        <f t="shared" si="1"/>
        <v/>
      </c>
      <c r="N78" s="30">
        <v>56</v>
      </c>
      <c r="O78" s="30" t="str">
        <f t="shared" si="9"/>
        <v/>
      </c>
      <c r="P78" s="30" t="str">
        <f t="shared" si="2"/>
        <v/>
      </c>
      <c r="T78" s="30">
        <v>56</v>
      </c>
      <c r="U78" s="30" t="str">
        <f t="shared" si="10"/>
        <v/>
      </c>
      <c r="V78" s="30" t="str">
        <f t="shared" si="3"/>
        <v/>
      </c>
      <c r="Z78" s="30">
        <v>56</v>
      </c>
      <c r="AA78" s="30" t="str">
        <f t="shared" si="11"/>
        <v/>
      </c>
      <c r="AB78" s="30" t="str">
        <f t="shared" si="4"/>
        <v/>
      </c>
      <c r="AF78" s="30">
        <v>56</v>
      </c>
      <c r="AG78" s="30" t="str">
        <f t="shared" si="12"/>
        <v/>
      </c>
      <c r="AH78" s="30" t="str">
        <f t="shared" si="5"/>
        <v/>
      </c>
      <c r="AL78" s="30">
        <v>56</v>
      </c>
      <c r="AM78" s="30" t="str">
        <f t="shared" si="13"/>
        <v/>
      </c>
      <c r="AN78" s="30" t="str">
        <f t="shared" si="6"/>
        <v/>
      </c>
      <c r="AR78" s="30">
        <v>56</v>
      </c>
      <c r="AS78" s="30" t="str">
        <f t="shared" si="14"/>
        <v/>
      </c>
      <c r="AT78" s="30" t="str">
        <f t="shared" si="15"/>
        <v/>
      </c>
    </row>
    <row r="79" spans="2:46" x14ac:dyDescent="0.3">
      <c r="B79" s="30">
        <v>57</v>
      </c>
      <c r="C79" s="30" t="str">
        <f t="shared" si="7"/>
        <v/>
      </c>
      <c r="D79" s="30" t="str">
        <f t="shared" si="0"/>
        <v/>
      </c>
      <c r="H79" s="30">
        <v>57</v>
      </c>
      <c r="I79" s="30" t="str">
        <f t="shared" si="8"/>
        <v/>
      </c>
      <c r="J79" s="30" t="str">
        <f t="shared" si="1"/>
        <v/>
      </c>
      <c r="N79" s="30">
        <v>57</v>
      </c>
      <c r="O79" s="30" t="str">
        <f t="shared" si="9"/>
        <v/>
      </c>
      <c r="P79" s="30" t="str">
        <f t="shared" si="2"/>
        <v/>
      </c>
      <c r="T79" s="30">
        <v>57</v>
      </c>
      <c r="U79" s="30" t="str">
        <f t="shared" si="10"/>
        <v/>
      </c>
      <c r="V79" s="30" t="str">
        <f t="shared" si="3"/>
        <v/>
      </c>
      <c r="Z79" s="30">
        <v>57</v>
      </c>
      <c r="AA79" s="30" t="str">
        <f t="shared" si="11"/>
        <v/>
      </c>
      <c r="AB79" s="30" t="str">
        <f t="shared" si="4"/>
        <v/>
      </c>
      <c r="AF79" s="30">
        <v>57</v>
      </c>
      <c r="AG79" s="30" t="str">
        <f t="shared" si="12"/>
        <v/>
      </c>
      <c r="AH79" s="30" t="str">
        <f t="shared" si="5"/>
        <v/>
      </c>
      <c r="AL79" s="30">
        <v>57</v>
      </c>
      <c r="AM79" s="30" t="str">
        <f t="shared" si="13"/>
        <v/>
      </c>
      <c r="AN79" s="30" t="str">
        <f t="shared" si="6"/>
        <v/>
      </c>
      <c r="AR79" s="30">
        <v>57</v>
      </c>
      <c r="AS79" s="30" t="str">
        <f t="shared" si="14"/>
        <v/>
      </c>
      <c r="AT79" s="30" t="str">
        <f t="shared" si="15"/>
        <v/>
      </c>
    </row>
    <row r="80" spans="2:46" x14ac:dyDescent="0.3">
      <c r="B80" s="30">
        <v>58</v>
      </c>
      <c r="C80" s="30" t="str">
        <f t="shared" si="7"/>
        <v/>
      </c>
      <c r="D80" s="30" t="str">
        <f t="shared" si="0"/>
        <v/>
      </c>
      <c r="H80" s="30">
        <v>58</v>
      </c>
      <c r="I80" s="30" t="str">
        <f t="shared" si="8"/>
        <v/>
      </c>
      <c r="J80" s="30" t="str">
        <f t="shared" si="1"/>
        <v/>
      </c>
      <c r="N80" s="30">
        <v>58</v>
      </c>
      <c r="O80" s="30" t="str">
        <f t="shared" si="9"/>
        <v/>
      </c>
      <c r="P80" s="30" t="str">
        <f t="shared" si="2"/>
        <v/>
      </c>
      <c r="T80" s="30">
        <v>58</v>
      </c>
      <c r="U80" s="30" t="str">
        <f t="shared" si="10"/>
        <v/>
      </c>
      <c r="V80" s="30" t="str">
        <f t="shared" si="3"/>
        <v/>
      </c>
      <c r="Z80" s="30">
        <v>58</v>
      </c>
      <c r="AA80" s="30" t="str">
        <f t="shared" si="11"/>
        <v/>
      </c>
      <c r="AB80" s="30" t="str">
        <f t="shared" si="4"/>
        <v/>
      </c>
      <c r="AF80" s="30">
        <v>58</v>
      </c>
      <c r="AG80" s="30" t="str">
        <f t="shared" si="12"/>
        <v/>
      </c>
      <c r="AH80" s="30" t="str">
        <f t="shared" si="5"/>
        <v/>
      </c>
      <c r="AL80" s="30">
        <v>58</v>
      </c>
      <c r="AM80" s="30" t="str">
        <f t="shared" si="13"/>
        <v/>
      </c>
      <c r="AN80" s="30" t="str">
        <f t="shared" si="6"/>
        <v/>
      </c>
      <c r="AR80" s="30">
        <v>58</v>
      </c>
      <c r="AS80" s="30" t="str">
        <f t="shared" si="14"/>
        <v/>
      </c>
      <c r="AT80" s="30" t="str">
        <f t="shared" si="15"/>
        <v/>
      </c>
    </row>
    <row r="81" spans="2:46" x14ac:dyDescent="0.3">
      <c r="B81" s="30">
        <v>59</v>
      </c>
      <c r="C81" s="30" t="str">
        <f t="shared" si="7"/>
        <v/>
      </c>
      <c r="D81" s="30" t="str">
        <f t="shared" si="0"/>
        <v/>
      </c>
      <c r="H81" s="30">
        <v>59</v>
      </c>
      <c r="I81" s="30" t="str">
        <f t="shared" si="8"/>
        <v/>
      </c>
      <c r="J81" s="30" t="str">
        <f t="shared" si="1"/>
        <v/>
      </c>
      <c r="N81" s="30">
        <v>59</v>
      </c>
      <c r="O81" s="30" t="str">
        <f t="shared" si="9"/>
        <v/>
      </c>
      <c r="P81" s="30" t="str">
        <f t="shared" si="2"/>
        <v/>
      </c>
      <c r="T81" s="30">
        <v>59</v>
      </c>
      <c r="U81" s="30" t="str">
        <f t="shared" si="10"/>
        <v/>
      </c>
      <c r="V81" s="30" t="str">
        <f t="shared" si="3"/>
        <v/>
      </c>
      <c r="Z81" s="30">
        <v>59</v>
      </c>
      <c r="AA81" s="30" t="str">
        <f t="shared" si="11"/>
        <v/>
      </c>
      <c r="AB81" s="30" t="str">
        <f t="shared" si="4"/>
        <v/>
      </c>
      <c r="AF81" s="30">
        <v>59</v>
      </c>
      <c r="AG81" s="30" t="str">
        <f t="shared" si="12"/>
        <v/>
      </c>
      <c r="AH81" s="30" t="str">
        <f t="shared" si="5"/>
        <v/>
      </c>
      <c r="AL81" s="30">
        <v>59</v>
      </c>
      <c r="AM81" s="30" t="str">
        <f t="shared" si="13"/>
        <v/>
      </c>
      <c r="AN81" s="30" t="str">
        <f t="shared" si="6"/>
        <v/>
      </c>
      <c r="AR81" s="30">
        <v>59</v>
      </c>
      <c r="AS81" s="30" t="str">
        <f t="shared" si="14"/>
        <v/>
      </c>
      <c r="AT81" s="30" t="str">
        <f t="shared" si="15"/>
        <v/>
      </c>
    </row>
    <row r="82" spans="2:46" x14ac:dyDescent="0.3">
      <c r="B82" s="30">
        <v>60</v>
      </c>
      <c r="C82" s="30" t="str">
        <f t="shared" si="7"/>
        <v/>
      </c>
      <c r="D82" s="30" t="str">
        <f t="shared" si="0"/>
        <v/>
      </c>
      <c r="H82" s="30">
        <v>60</v>
      </c>
      <c r="I82" s="30" t="str">
        <f t="shared" si="8"/>
        <v/>
      </c>
      <c r="J82" s="30" t="str">
        <f t="shared" si="1"/>
        <v/>
      </c>
      <c r="N82" s="30">
        <v>60</v>
      </c>
      <c r="O82" s="30" t="str">
        <f t="shared" si="9"/>
        <v/>
      </c>
      <c r="P82" s="30" t="str">
        <f t="shared" si="2"/>
        <v/>
      </c>
      <c r="T82" s="30">
        <v>60</v>
      </c>
      <c r="U82" s="30" t="str">
        <f t="shared" si="10"/>
        <v/>
      </c>
      <c r="V82" s="30" t="str">
        <f t="shared" si="3"/>
        <v/>
      </c>
      <c r="Z82" s="30">
        <v>60</v>
      </c>
      <c r="AA82" s="30" t="str">
        <f t="shared" si="11"/>
        <v/>
      </c>
      <c r="AB82" s="30" t="str">
        <f t="shared" si="4"/>
        <v/>
      </c>
      <c r="AF82" s="30">
        <v>60</v>
      </c>
      <c r="AG82" s="30" t="str">
        <f t="shared" si="12"/>
        <v/>
      </c>
      <c r="AH82" s="30" t="str">
        <f t="shared" si="5"/>
        <v/>
      </c>
      <c r="AL82" s="30">
        <v>60</v>
      </c>
      <c r="AM82" s="30" t="str">
        <f t="shared" si="13"/>
        <v/>
      </c>
      <c r="AN82" s="30" t="str">
        <f t="shared" si="6"/>
        <v/>
      </c>
      <c r="AR82" s="30">
        <v>60</v>
      </c>
      <c r="AS82" s="30" t="str">
        <f t="shared" si="14"/>
        <v/>
      </c>
      <c r="AT82" s="30" t="str">
        <f t="shared" si="15"/>
        <v/>
      </c>
    </row>
    <row r="83" spans="2:46" x14ac:dyDescent="0.3">
      <c r="B83" s="30">
        <v>61</v>
      </c>
      <c r="C83" s="30" t="str">
        <f t="shared" si="7"/>
        <v/>
      </c>
      <c r="D83" s="30" t="str">
        <f t="shared" si="0"/>
        <v/>
      </c>
      <c r="H83" s="30">
        <v>61</v>
      </c>
      <c r="I83" s="30" t="str">
        <f t="shared" si="8"/>
        <v/>
      </c>
      <c r="J83" s="30" t="str">
        <f t="shared" si="1"/>
        <v/>
      </c>
      <c r="N83" s="30">
        <v>61</v>
      </c>
      <c r="O83" s="30" t="str">
        <f t="shared" si="9"/>
        <v/>
      </c>
      <c r="P83" s="30" t="str">
        <f t="shared" si="2"/>
        <v/>
      </c>
      <c r="T83" s="30">
        <v>61</v>
      </c>
      <c r="U83" s="30" t="str">
        <f t="shared" si="10"/>
        <v/>
      </c>
      <c r="V83" s="30" t="str">
        <f t="shared" si="3"/>
        <v/>
      </c>
      <c r="Z83" s="30">
        <v>61</v>
      </c>
      <c r="AA83" s="30" t="str">
        <f t="shared" si="11"/>
        <v/>
      </c>
      <c r="AB83" s="30" t="str">
        <f t="shared" si="4"/>
        <v/>
      </c>
      <c r="AF83" s="30">
        <v>61</v>
      </c>
      <c r="AG83" s="30" t="str">
        <f t="shared" si="12"/>
        <v/>
      </c>
      <c r="AH83" s="30" t="str">
        <f t="shared" si="5"/>
        <v/>
      </c>
      <c r="AL83" s="30">
        <v>61</v>
      </c>
      <c r="AM83" s="30" t="str">
        <f t="shared" si="13"/>
        <v/>
      </c>
      <c r="AN83" s="30" t="str">
        <f t="shared" si="6"/>
        <v/>
      </c>
      <c r="AR83" s="30">
        <v>61</v>
      </c>
      <c r="AS83" s="30" t="str">
        <f t="shared" si="14"/>
        <v/>
      </c>
      <c r="AT83" s="30" t="str">
        <f t="shared" si="15"/>
        <v/>
      </c>
    </row>
    <row r="84" spans="2:46" x14ac:dyDescent="0.3">
      <c r="B84" s="30">
        <v>62</v>
      </c>
      <c r="C84" s="30" t="str">
        <f t="shared" si="7"/>
        <v/>
      </c>
      <c r="D84" s="30" t="str">
        <f t="shared" si="0"/>
        <v/>
      </c>
      <c r="H84" s="30">
        <v>62</v>
      </c>
      <c r="I84" s="30" t="str">
        <f t="shared" si="8"/>
        <v/>
      </c>
      <c r="J84" s="30" t="str">
        <f t="shared" si="1"/>
        <v/>
      </c>
      <c r="N84" s="30">
        <v>62</v>
      </c>
      <c r="O84" s="30" t="str">
        <f t="shared" si="9"/>
        <v/>
      </c>
      <c r="P84" s="30" t="str">
        <f t="shared" si="2"/>
        <v/>
      </c>
      <c r="T84" s="30">
        <v>62</v>
      </c>
      <c r="U84" s="30" t="str">
        <f t="shared" si="10"/>
        <v/>
      </c>
      <c r="V84" s="30" t="str">
        <f t="shared" si="3"/>
        <v/>
      </c>
      <c r="Z84" s="30">
        <v>62</v>
      </c>
      <c r="AA84" s="30" t="str">
        <f t="shared" si="11"/>
        <v/>
      </c>
      <c r="AB84" s="30" t="str">
        <f t="shared" si="4"/>
        <v/>
      </c>
      <c r="AF84" s="30">
        <v>62</v>
      </c>
      <c r="AG84" s="30" t="str">
        <f t="shared" si="12"/>
        <v/>
      </c>
      <c r="AH84" s="30" t="str">
        <f t="shared" si="5"/>
        <v/>
      </c>
      <c r="AL84" s="30">
        <v>62</v>
      </c>
      <c r="AM84" s="30" t="str">
        <f t="shared" si="13"/>
        <v/>
      </c>
      <c r="AN84" s="30" t="str">
        <f t="shared" si="6"/>
        <v/>
      </c>
      <c r="AR84" s="30">
        <v>62</v>
      </c>
      <c r="AS84" s="30" t="str">
        <f t="shared" si="14"/>
        <v/>
      </c>
      <c r="AT84" s="30" t="str">
        <f t="shared" si="15"/>
        <v/>
      </c>
    </row>
    <row r="85" spans="2:46" x14ac:dyDescent="0.3">
      <c r="B85" s="30">
        <v>63</v>
      </c>
      <c r="C85" s="30" t="str">
        <f t="shared" si="7"/>
        <v/>
      </c>
      <c r="D85" s="30" t="str">
        <f t="shared" si="0"/>
        <v/>
      </c>
      <c r="H85" s="30">
        <v>63</v>
      </c>
      <c r="I85" s="30" t="str">
        <f t="shared" si="8"/>
        <v/>
      </c>
      <c r="J85" s="30" t="str">
        <f t="shared" si="1"/>
        <v/>
      </c>
      <c r="N85" s="30">
        <v>63</v>
      </c>
      <c r="O85" s="30" t="str">
        <f t="shared" si="9"/>
        <v/>
      </c>
      <c r="P85" s="30" t="str">
        <f t="shared" si="2"/>
        <v/>
      </c>
      <c r="T85" s="30">
        <v>63</v>
      </c>
      <c r="U85" s="30" t="str">
        <f t="shared" si="10"/>
        <v/>
      </c>
      <c r="V85" s="30" t="str">
        <f t="shared" si="3"/>
        <v/>
      </c>
      <c r="Z85" s="30">
        <v>63</v>
      </c>
      <c r="AA85" s="30" t="str">
        <f t="shared" si="11"/>
        <v/>
      </c>
      <c r="AB85" s="30" t="str">
        <f t="shared" si="4"/>
        <v/>
      </c>
      <c r="AF85" s="30">
        <v>63</v>
      </c>
      <c r="AG85" s="30" t="str">
        <f t="shared" si="12"/>
        <v/>
      </c>
      <c r="AH85" s="30" t="str">
        <f t="shared" si="5"/>
        <v/>
      </c>
      <c r="AL85" s="30">
        <v>63</v>
      </c>
      <c r="AM85" s="30" t="str">
        <f t="shared" si="13"/>
        <v/>
      </c>
      <c r="AN85" s="30" t="str">
        <f t="shared" si="6"/>
        <v/>
      </c>
      <c r="AR85" s="30">
        <v>63</v>
      </c>
      <c r="AS85" s="30" t="str">
        <f t="shared" si="14"/>
        <v/>
      </c>
      <c r="AT85" s="30" t="str">
        <f t="shared" si="15"/>
        <v/>
      </c>
    </row>
    <row r="86" spans="2:46" x14ac:dyDescent="0.3">
      <c r="B86" s="30">
        <v>64</v>
      </c>
      <c r="C86" s="30" t="str">
        <f t="shared" si="7"/>
        <v/>
      </c>
      <c r="D86" s="30" t="str">
        <f t="shared" ref="D86:D149" si="16">IF(C86&lt;E$20*1.00001,C86,"")</f>
        <v/>
      </c>
      <c r="H86" s="30">
        <v>64</v>
      </c>
      <c r="I86" s="30" t="str">
        <f t="shared" si="8"/>
        <v/>
      </c>
      <c r="J86" s="30" t="str">
        <f t="shared" ref="J86:J149" si="17">IF(I86&lt;K$20*1.00001,I86,"")</f>
        <v/>
      </c>
      <c r="N86" s="30">
        <v>64</v>
      </c>
      <c r="O86" s="30" t="str">
        <f t="shared" si="9"/>
        <v/>
      </c>
      <c r="P86" s="30" t="str">
        <f t="shared" ref="P86:P149" si="18">IF(O86&lt;Q$20*1.00001,O86,"")</f>
        <v/>
      </c>
      <c r="T86" s="30">
        <v>64</v>
      </c>
      <c r="U86" s="30" t="str">
        <f t="shared" si="10"/>
        <v/>
      </c>
      <c r="V86" s="30" t="str">
        <f t="shared" ref="V86:V149" si="19">IF(U86&lt;W$20*1.00001,U86,"")</f>
        <v/>
      </c>
      <c r="Z86" s="30">
        <v>64</v>
      </c>
      <c r="AA86" s="30" t="str">
        <f t="shared" si="11"/>
        <v/>
      </c>
      <c r="AB86" s="30" t="str">
        <f t="shared" ref="AB86:AB149" si="20">IF(AA86&lt;AC$20*1.00001,AA86,"")</f>
        <v/>
      </c>
      <c r="AF86" s="30">
        <v>64</v>
      </c>
      <c r="AG86" s="30" t="str">
        <f t="shared" si="12"/>
        <v/>
      </c>
      <c r="AH86" s="30" t="str">
        <f t="shared" ref="AH86:AH149" si="21">IF(AG86&lt;AI$20*1.00001,AG86,"")</f>
        <v/>
      </c>
      <c r="AL86" s="30">
        <v>64</v>
      </c>
      <c r="AM86" s="30" t="str">
        <f t="shared" si="13"/>
        <v/>
      </c>
      <c r="AN86" s="30" t="str">
        <f t="shared" ref="AN86:AN149" si="22">IF(AM86&lt;AO$20*1.00001,AM86,"")</f>
        <v/>
      </c>
      <c r="AR86" s="30">
        <v>64</v>
      </c>
      <c r="AS86" s="30" t="str">
        <f t="shared" si="14"/>
        <v/>
      </c>
      <c r="AT86" s="30" t="str">
        <f t="shared" si="15"/>
        <v/>
      </c>
    </row>
    <row r="87" spans="2:46" x14ac:dyDescent="0.3">
      <c r="B87" s="30">
        <v>65</v>
      </c>
      <c r="C87" s="30" t="str">
        <f t="shared" ref="C87:C150" si="23">IF(AND(B87&lt;=E$12,B87&lt;=D$20),HYPGEOMDIST(B87,D$20,E$12,E$15),"")</f>
        <v/>
      </c>
      <c r="D87" s="30" t="str">
        <f t="shared" si="16"/>
        <v/>
      </c>
      <c r="H87" s="30">
        <v>65</v>
      </c>
      <c r="I87" s="30" t="str">
        <f t="shared" ref="I87:I150" si="24">IF(AND(H87&lt;=K$12,H87&lt;=J$20),HYPGEOMDIST(H87,J$20,K$12,K$15),"")</f>
        <v/>
      </c>
      <c r="J87" s="30" t="str">
        <f t="shared" si="17"/>
        <v/>
      </c>
      <c r="N87" s="30">
        <v>65</v>
      </c>
      <c r="O87" s="30" t="str">
        <f t="shared" ref="O87:O150" si="25">IF(AND(N87&lt;=Q$12,N87&lt;=P$20),HYPGEOMDIST(N87,P$20,Q$12,Q$15),"")</f>
        <v/>
      </c>
      <c r="P87" s="30" t="str">
        <f t="shared" si="18"/>
        <v/>
      </c>
      <c r="T87" s="30">
        <v>65</v>
      </c>
      <c r="U87" s="30" t="str">
        <f t="shared" ref="U87:U150" si="26">IF(AND(T87&lt;=W$12,T87&lt;=V$20),HYPGEOMDIST(T87,V$20,W$12,W$15),"")</f>
        <v/>
      </c>
      <c r="V87" s="30" t="str">
        <f t="shared" si="19"/>
        <v/>
      </c>
      <c r="Z87" s="30">
        <v>65</v>
      </c>
      <c r="AA87" s="30" t="str">
        <f t="shared" ref="AA87:AA150" si="27">IF(AND(Z87&lt;=AC$12,Z87&lt;=AB$20),HYPGEOMDIST(Z87,AB$20,AC$12,AC$15),"")</f>
        <v/>
      </c>
      <c r="AB87" s="30" t="str">
        <f t="shared" si="20"/>
        <v/>
      </c>
      <c r="AF87" s="30">
        <v>65</v>
      </c>
      <c r="AG87" s="30" t="str">
        <f t="shared" ref="AG87:AG150" si="28">IF(AND(AF87&lt;=AI$12,AF87&lt;=AH$20),HYPGEOMDIST(AF87,AH$20,AI$12,AI$15),"")</f>
        <v/>
      </c>
      <c r="AH87" s="30" t="str">
        <f t="shared" si="21"/>
        <v/>
      </c>
      <c r="AL87" s="30">
        <v>65</v>
      </c>
      <c r="AM87" s="30" t="str">
        <f t="shared" ref="AM87:AM150" si="29">IF(AND(AL87&lt;=AO$12,AL87&lt;=AN$20),HYPGEOMDIST(AL87,AN$20,AO$12,AO$15),"")</f>
        <v/>
      </c>
      <c r="AN87" s="30" t="str">
        <f t="shared" si="22"/>
        <v/>
      </c>
      <c r="AR87" s="30">
        <v>65</v>
      </c>
      <c r="AS87" s="30" t="str">
        <f t="shared" ref="AS87:AS150" si="30">IF(AND(AR87&lt;=AU$12,AR87&lt;=AT$20),HYPGEOMDIST(AR87,AT$20,AU$12,AU$15),"")</f>
        <v/>
      </c>
      <c r="AT87" s="30" t="str">
        <f t="shared" ref="AT87:AT150" si="31">IF(AS87&lt;AU$20*1.00001,AS87,"")</f>
        <v/>
      </c>
    </row>
    <row r="88" spans="2:46" x14ac:dyDescent="0.3">
      <c r="B88" s="30">
        <v>66</v>
      </c>
      <c r="C88" s="30" t="str">
        <f t="shared" si="23"/>
        <v/>
      </c>
      <c r="D88" s="30" t="str">
        <f t="shared" si="16"/>
        <v/>
      </c>
      <c r="H88" s="30">
        <v>66</v>
      </c>
      <c r="I88" s="30" t="str">
        <f t="shared" si="24"/>
        <v/>
      </c>
      <c r="J88" s="30" t="str">
        <f t="shared" si="17"/>
        <v/>
      </c>
      <c r="N88" s="30">
        <v>66</v>
      </c>
      <c r="O88" s="30" t="str">
        <f t="shared" si="25"/>
        <v/>
      </c>
      <c r="P88" s="30" t="str">
        <f t="shared" si="18"/>
        <v/>
      </c>
      <c r="T88" s="30">
        <v>66</v>
      </c>
      <c r="U88" s="30" t="str">
        <f t="shared" si="26"/>
        <v/>
      </c>
      <c r="V88" s="30" t="str">
        <f t="shared" si="19"/>
        <v/>
      </c>
      <c r="Z88" s="30">
        <v>66</v>
      </c>
      <c r="AA88" s="30" t="str">
        <f t="shared" si="27"/>
        <v/>
      </c>
      <c r="AB88" s="30" t="str">
        <f t="shared" si="20"/>
        <v/>
      </c>
      <c r="AF88" s="30">
        <v>66</v>
      </c>
      <c r="AG88" s="30" t="str">
        <f t="shared" si="28"/>
        <v/>
      </c>
      <c r="AH88" s="30" t="str">
        <f t="shared" si="21"/>
        <v/>
      </c>
      <c r="AL88" s="30">
        <v>66</v>
      </c>
      <c r="AM88" s="30" t="str">
        <f t="shared" si="29"/>
        <v/>
      </c>
      <c r="AN88" s="30" t="str">
        <f t="shared" si="22"/>
        <v/>
      </c>
      <c r="AR88" s="30">
        <v>66</v>
      </c>
      <c r="AS88" s="30" t="str">
        <f t="shared" si="30"/>
        <v/>
      </c>
      <c r="AT88" s="30" t="str">
        <f t="shared" si="31"/>
        <v/>
      </c>
    </row>
    <row r="89" spans="2:46" x14ac:dyDescent="0.3">
      <c r="B89" s="30">
        <v>67</v>
      </c>
      <c r="C89" s="30" t="str">
        <f t="shared" si="23"/>
        <v/>
      </c>
      <c r="D89" s="30" t="str">
        <f t="shared" si="16"/>
        <v/>
      </c>
      <c r="H89" s="30">
        <v>67</v>
      </c>
      <c r="I89" s="30" t="str">
        <f t="shared" si="24"/>
        <v/>
      </c>
      <c r="J89" s="30" t="str">
        <f t="shared" si="17"/>
        <v/>
      </c>
      <c r="N89" s="30">
        <v>67</v>
      </c>
      <c r="O89" s="30" t="str">
        <f t="shared" si="25"/>
        <v/>
      </c>
      <c r="P89" s="30" t="str">
        <f t="shared" si="18"/>
        <v/>
      </c>
      <c r="T89" s="30">
        <v>67</v>
      </c>
      <c r="U89" s="30" t="str">
        <f t="shared" si="26"/>
        <v/>
      </c>
      <c r="V89" s="30" t="str">
        <f t="shared" si="19"/>
        <v/>
      </c>
      <c r="Z89" s="30">
        <v>67</v>
      </c>
      <c r="AA89" s="30" t="str">
        <f t="shared" si="27"/>
        <v/>
      </c>
      <c r="AB89" s="30" t="str">
        <f t="shared" si="20"/>
        <v/>
      </c>
      <c r="AF89" s="30">
        <v>67</v>
      </c>
      <c r="AG89" s="30" t="str">
        <f t="shared" si="28"/>
        <v/>
      </c>
      <c r="AH89" s="30" t="str">
        <f t="shared" si="21"/>
        <v/>
      </c>
      <c r="AL89" s="30">
        <v>67</v>
      </c>
      <c r="AM89" s="30" t="str">
        <f t="shared" si="29"/>
        <v/>
      </c>
      <c r="AN89" s="30" t="str">
        <f t="shared" si="22"/>
        <v/>
      </c>
      <c r="AR89" s="30">
        <v>67</v>
      </c>
      <c r="AS89" s="30" t="str">
        <f t="shared" si="30"/>
        <v/>
      </c>
      <c r="AT89" s="30" t="str">
        <f t="shared" si="31"/>
        <v/>
      </c>
    </row>
    <row r="90" spans="2:46" x14ac:dyDescent="0.3">
      <c r="B90" s="30">
        <v>68</v>
      </c>
      <c r="C90" s="30" t="str">
        <f t="shared" si="23"/>
        <v/>
      </c>
      <c r="D90" s="30" t="str">
        <f t="shared" si="16"/>
        <v/>
      </c>
      <c r="H90" s="30">
        <v>68</v>
      </c>
      <c r="I90" s="30" t="str">
        <f t="shared" si="24"/>
        <v/>
      </c>
      <c r="J90" s="30" t="str">
        <f t="shared" si="17"/>
        <v/>
      </c>
      <c r="N90" s="30">
        <v>68</v>
      </c>
      <c r="O90" s="30" t="str">
        <f t="shared" si="25"/>
        <v/>
      </c>
      <c r="P90" s="30" t="str">
        <f t="shared" si="18"/>
        <v/>
      </c>
      <c r="T90" s="30">
        <v>68</v>
      </c>
      <c r="U90" s="30" t="str">
        <f t="shared" si="26"/>
        <v/>
      </c>
      <c r="V90" s="30" t="str">
        <f t="shared" si="19"/>
        <v/>
      </c>
      <c r="Z90" s="30">
        <v>68</v>
      </c>
      <c r="AA90" s="30" t="str">
        <f t="shared" si="27"/>
        <v/>
      </c>
      <c r="AB90" s="30" t="str">
        <f t="shared" si="20"/>
        <v/>
      </c>
      <c r="AF90" s="30">
        <v>68</v>
      </c>
      <c r="AG90" s="30" t="str">
        <f t="shared" si="28"/>
        <v/>
      </c>
      <c r="AH90" s="30" t="str">
        <f t="shared" si="21"/>
        <v/>
      </c>
      <c r="AL90" s="30">
        <v>68</v>
      </c>
      <c r="AM90" s="30" t="str">
        <f t="shared" si="29"/>
        <v/>
      </c>
      <c r="AN90" s="30" t="str">
        <f t="shared" si="22"/>
        <v/>
      </c>
      <c r="AR90" s="30">
        <v>68</v>
      </c>
      <c r="AS90" s="30" t="str">
        <f t="shared" si="30"/>
        <v/>
      </c>
      <c r="AT90" s="30" t="str">
        <f t="shared" si="31"/>
        <v/>
      </c>
    </row>
    <row r="91" spans="2:46" x14ac:dyDescent="0.3">
      <c r="B91" s="30">
        <v>69</v>
      </c>
      <c r="C91" s="30" t="str">
        <f t="shared" si="23"/>
        <v/>
      </c>
      <c r="D91" s="30" t="str">
        <f t="shared" si="16"/>
        <v/>
      </c>
      <c r="H91" s="30">
        <v>69</v>
      </c>
      <c r="I91" s="30" t="str">
        <f t="shared" si="24"/>
        <v/>
      </c>
      <c r="J91" s="30" t="str">
        <f t="shared" si="17"/>
        <v/>
      </c>
      <c r="N91" s="30">
        <v>69</v>
      </c>
      <c r="O91" s="30" t="str">
        <f t="shared" si="25"/>
        <v/>
      </c>
      <c r="P91" s="30" t="str">
        <f t="shared" si="18"/>
        <v/>
      </c>
      <c r="T91" s="30">
        <v>69</v>
      </c>
      <c r="U91" s="30" t="str">
        <f t="shared" si="26"/>
        <v/>
      </c>
      <c r="V91" s="30" t="str">
        <f t="shared" si="19"/>
        <v/>
      </c>
      <c r="Z91" s="30">
        <v>69</v>
      </c>
      <c r="AA91" s="30" t="str">
        <f t="shared" si="27"/>
        <v/>
      </c>
      <c r="AB91" s="30" t="str">
        <f t="shared" si="20"/>
        <v/>
      </c>
      <c r="AF91" s="30">
        <v>69</v>
      </c>
      <c r="AG91" s="30" t="str">
        <f t="shared" si="28"/>
        <v/>
      </c>
      <c r="AH91" s="30" t="str">
        <f t="shared" si="21"/>
        <v/>
      </c>
      <c r="AL91" s="30">
        <v>69</v>
      </c>
      <c r="AM91" s="30" t="str">
        <f t="shared" si="29"/>
        <v/>
      </c>
      <c r="AN91" s="30" t="str">
        <f t="shared" si="22"/>
        <v/>
      </c>
      <c r="AR91" s="30">
        <v>69</v>
      </c>
      <c r="AS91" s="30" t="str">
        <f t="shared" si="30"/>
        <v/>
      </c>
      <c r="AT91" s="30" t="str">
        <f t="shared" si="31"/>
        <v/>
      </c>
    </row>
    <row r="92" spans="2:46" x14ac:dyDescent="0.3">
      <c r="B92" s="30">
        <v>70</v>
      </c>
      <c r="C92" s="30" t="str">
        <f t="shared" si="23"/>
        <v/>
      </c>
      <c r="D92" s="30" t="str">
        <f t="shared" si="16"/>
        <v/>
      </c>
      <c r="H92" s="30">
        <v>70</v>
      </c>
      <c r="I92" s="30" t="str">
        <f t="shared" si="24"/>
        <v/>
      </c>
      <c r="J92" s="30" t="str">
        <f t="shared" si="17"/>
        <v/>
      </c>
      <c r="N92" s="30">
        <v>70</v>
      </c>
      <c r="O92" s="30" t="str">
        <f t="shared" si="25"/>
        <v/>
      </c>
      <c r="P92" s="30" t="str">
        <f t="shared" si="18"/>
        <v/>
      </c>
      <c r="T92" s="30">
        <v>70</v>
      </c>
      <c r="U92" s="30" t="str">
        <f t="shared" si="26"/>
        <v/>
      </c>
      <c r="V92" s="30" t="str">
        <f t="shared" si="19"/>
        <v/>
      </c>
      <c r="Z92" s="30">
        <v>70</v>
      </c>
      <c r="AA92" s="30" t="str">
        <f t="shared" si="27"/>
        <v/>
      </c>
      <c r="AB92" s="30" t="str">
        <f t="shared" si="20"/>
        <v/>
      </c>
      <c r="AF92" s="30">
        <v>70</v>
      </c>
      <c r="AG92" s="30" t="str">
        <f t="shared" si="28"/>
        <v/>
      </c>
      <c r="AH92" s="30" t="str">
        <f t="shared" si="21"/>
        <v/>
      </c>
      <c r="AL92" s="30">
        <v>70</v>
      </c>
      <c r="AM92" s="30" t="str">
        <f t="shared" si="29"/>
        <v/>
      </c>
      <c r="AN92" s="30" t="str">
        <f t="shared" si="22"/>
        <v/>
      </c>
      <c r="AR92" s="30">
        <v>70</v>
      </c>
      <c r="AS92" s="30" t="str">
        <f t="shared" si="30"/>
        <v/>
      </c>
      <c r="AT92" s="30" t="str">
        <f t="shared" si="31"/>
        <v/>
      </c>
    </row>
    <row r="93" spans="2:46" x14ac:dyDescent="0.3">
      <c r="B93" s="30">
        <v>71</v>
      </c>
      <c r="C93" s="30" t="str">
        <f t="shared" si="23"/>
        <v/>
      </c>
      <c r="D93" s="30" t="str">
        <f t="shared" si="16"/>
        <v/>
      </c>
      <c r="H93" s="30">
        <v>71</v>
      </c>
      <c r="I93" s="30" t="str">
        <f t="shared" si="24"/>
        <v/>
      </c>
      <c r="J93" s="30" t="str">
        <f t="shared" si="17"/>
        <v/>
      </c>
      <c r="N93" s="30">
        <v>71</v>
      </c>
      <c r="O93" s="30" t="str">
        <f t="shared" si="25"/>
        <v/>
      </c>
      <c r="P93" s="30" t="str">
        <f t="shared" si="18"/>
        <v/>
      </c>
      <c r="T93" s="30">
        <v>71</v>
      </c>
      <c r="U93" s="30" t="str">
        <f t="shared" si="26"/>
        <v/>
      </c>
      <c r="V93" s="30" t="str">
        <f t="shared" si="19"/>
        <v/>
      </c>
      <c r="Z93" s="30">
        <v>71</v>
      </c>
      <c r="AA93" s="30" t="str">
        <f t="shared" si="27"/>
        <v/>
      </c>
      <c r="AB93" s="30" t="str">
        <f t="shared" si="20"/>
        <v/>
      </c>
      <c r="AF93" s="30">
        <v>71</v>
      </c>
      <c r="AG93" s="30" t="str">
        <f t="shared" si="28"/>
        <v/>
      </c>
      <c r="AH93" s="30" t="str">
        <f t="shared" si="21"/>
        <v/>
      </c>
      <c r="AL93" s="30">
        <v>71</v>
      </c>
      <c r="AM93" s="30" t="str">
        <f t="shared" si="29"/>
        <v/>
      </c>
      <c r="AN93" s="30" t="str">
        <f t="shared" si="22"/>
        <v/>
      </c>
      <c r="AR93" s="30">
        <v>71</v>
      </c>
      <c r="AS93" s="30" t="str">
        <f t="shared" si="30"/>
        <v/>
      </c>
      <c r="AT93" s="30" t="str">
        <f t="shared" si="31"/>
        <v/>
      </c>
    </row>
    <row r="94" spans="2:46" x14ac:dyDescent="0.3">
      <c r="B94" s="30">
        <v>72</v>
      </c>
      <c r="C94" s="30" t="str">
        <f t="shared" si="23"/>
        <v/>
      </c>
      <c r="D94" s="30" t="str">
        <f t="shared" si="16"/>
        <v/>
      </c>
      <c r="H94" s="30">
        <v>72</v>
      </c>
      <c r="I94" s="30" t="str">
        <f t="shared" si="24"/>
        <v/>
      </c>
      <c r="J94" s="30" t="str">
        <f t="shared" si="17"/>
        <v/>
      </c>
      <c r="N94" s="30">
        <v>72</v>
      </c>
      <c r="O94" s="30" t="str">
        <f t="shared" si="25"/>
        <v/>
      </c>
      <c r="P94" s="30" t="str">
        <f t="shared" si="18"/>
        <v/>
      </c>
      <c r="T94" s="30">
        <v>72</v>
      </c>
      <c r="U94" s="30" t="str">
        <f t="shared" si="26"/>
        <v/>
      </c>
      <c r="V94" s="30" t="str">
        <f t="shared" si="19"/>
        <v/>
      </c>
      <c r="Z94" s="30">
        <v>72</v>
      </c>
      <c r="AA94" s="30" t="str">
        <f t="shared" si="27"/>
        <v/>
      </c>
      <c r="AB94" s="30" t="str">
        <f t="shared" si="20"/>
        <v/>
      </c>
      <c r="AF94" s="30">
        <v>72</v>
      </c>
      <c r="AG94" s="30" t="str">
        <f t="shared" si="28"/>
        <v/>
      </c>
      <c r="AH94" s="30" t="str">
        <f t="shared" si="21"/>
        <v/>
      </c>
      <c r="AL94" s="30">
        <v>72</v>
      </c>
      <c r="AM94" s="30" t="str">
        <f t="shared" si="29"/>
        <v/>
      </c>
      <c r="AN94" s="30" t="str">
        <f t="shared" si="22"/>
        <v/>
      </c>
      <c r="AR94" s="30">
        <v>72</v>
      </c>
      <c r="AS94" s="30" t="str">
        <f t="shared" si="30"/>
        <v/>
      </c>
      <c r="AT94" s="30" t="str">
        <f t="shared" si="31"/>
        <v/>
      </c>
    </row>
    <row r="95" spans="2:46" x14ac:dyDescent="0.3">
      <c r="B95" s="30">
        <v>73</v>
      </c>
      <c r="C95" s="30" t="str">
        <f t="shared" si="23"/>
        <v/>
      </c>
      <c r="D95" s="30" t="str">
        <f t="shared" si="16"/>
        <v/>
      </c>
      <c r="H95" s="30">
        <v>73</v>
      </c>
      <c r="I95" s="30" t="str">
        <f t="shared" si="24"/>
        <v/>
      </c>
      <c r="J95" s="30" t="str">
        <f t="shared" si="17"/>
        <v/>
      </c>
      <c r="N95" s="30">
        <v>73</v>
      </c>
      <c r="O95" s="30" t="str">
        <f t="shared" si="25"/>
        <v/>
      </c>
      <c r="P95" s="30" t="str">
        <f t="shared" si="18"/>
        <v/>
      </c>
      <c r="T95" s="30">
        <v>73</v>
      </c>
      <c r="U95" s="30" t="str">
        <f t="shared" si="26"/>
        <v/>
      </c>
      <c r="V95" s="30" t="str">
        <f t="shared" si="19"/>
        <v/>
      </c>
      <c r="Z95" s="30">
        <v>73</v>
      </c>
      <c r="AA95" s="30" t="str">
        <f t="shared" si="27"/>
        <v/>
      </c>
      <c r="AB95" s="30" t="str">
        <f t="shared" si="20"/>
        <v/>
      </c>
      <c r="AF95" s="30">
        <v>73</v>
      </c>
      <c r="AG95" s="30" t="str">
        <f t="shared" si="28"/>
        <v/>
      </c>
      <c r="AH95" s="30" t="str">
        <f t="shared" si="21"/>
        <v/>
      </c>
      <c r="AL95" s="30">
        <v>73</v>
      </c>
      <c r="AM95" s="30" t="str">
        <f t="shared" si="29"/>
        <v/>
      </c>
      <c r="AN95" s="30" t="str">
        <f t="shared" si="22"/>
        <v/>
      </c>
      <c r="AR95" s="30">
        <v>73</v>
      </c>
      <c r="AS95" s="30" t="str">
        <f t="shared" si="30"/>
        <v/>
      </c>
      <c r="AT95" s="30" t="str">
        <f t="shared" si="31"/>
        <v/>
      </c>
    </row>
    <row r="96" spans="2:46" x14ac:dyDescent="0.3">
      <c r="B96" s="30">
        <v>74</v>
      </c>
      <c r="C96" s="30" t="str">
        <f t="shared" si="23"/>
        <v/>
      </c>
      <c r="D96" s="30" t="str">
        <f t="shared" si="16"/>
        <v/>
      </c>
      <c r="H96" s="30">
        <v>74</v>
      </c>
      <c r="I96" s="30" t="str">
        <f t="shared" si="24"/>
        <v/>
      </c>
      <c r="J96" s="30" t="str">
        <f t="shared" si="17"/>
        <v/>
      </c>
      <c r="N96" s="30">
        <v>74</v>
      </c>
      <c r="O96" s="30" t="str">
        <f t="shared" si="25"/>
        <v/>
      </c>
      <c r="P96" s="30" t="str">
        <f t="shared" si="18"/>
        <v/>
      </c>
      <c r="T96" s="30">
        <v>74</v>
      </c>
      <c r="U96" s="30" t="str">
        <f t="shared" si="26"/>
        <v/>
      </c>
      <c r="V96" s="30" t="str">
        <f t="shared" si="19"/>
        <v/>
      </c>
      <c r="Z96" s="30">
        <v>74</v>
      </c>
      <c r="AA96" s="30" t="str">
        <f t="shared" si="27"/>
        <v/>
      </c>
      <c r="AB96" s="30" t="str">
        <f t="shared" si="20"/>
        <v/>
      </c>
      <c r="AF96" s="30">
        <v>74</v>
      </c>
      <c r="AG96" s="30" t="str">
        <f t="shared" si="28"/>
        <v/>
      </c>
      <c r="AH96" s="30" t="str">
        <f t="shared" si="21"/>
        <v/>
      </c>
      <c r="AL96" s="30">
        <v>74</v>
      </c>
      <c r="AM96" s="30" t="str">
        <f t="shared" si="29"/>
        <v/>
      </c>
      <c r="AN96" s="30" t="str">
        <f t="shared" si="22"/>
        <v/>
      </c>
      <c r="AR96" s="30">
        <v>74</v>
      </c>
      <c r="AS96" s="30" t="str">
        <f t="shared" si="30"/>
        <v/>
      </c>
      <c r="AT96" s="30" t="str">
        <f t="shared" si="31"/>
        <v/>
      </c>
    </row>
    <row r="97" spans="2:46" x14ac:dyDescent="0.3">
      <c r="B97" s="30">
        <v>75</v>
      </c>
      <c r="C97" s="30" t="str">
        <f t="shared" si="23"/>
        <v/>
      </c>
      <c r="D97" s="30" t="str">
        <f t="shared" si="16"/>
        <v/>
      </c>
      <c r="H97" s="30">
        <v>75</v>
      </c>
      <c r="I97" s="30" t="str">
        <f t="shared" si="24"/>
        <v/>
      </c>
      <c r="J97" s="30" t="str">
        <f t="shared" si="17"/>
        <v/>
      </c>
      <c r="N97" s="30">
        <v>75</v>
      </c>
      <c r="O97" s="30" t="str">
        <f t="shared" si="25"/>
        <v/>
      </c>
      <c r="P97" s="30" t="str">
        <f t="shared" si="18"/>
        <v/>
      </c>
      <c r="T97" s="30">
        <v>75</v>
      </c>
      <c r="U97" s="30" t="str">
        <f t="shared" si="26"/>
        <v/>
      </c>
      <c r="V97" s="30" t="str">
        <f t="shared" si="19"/>
        <v/>
      </c>
      <c r="Z97" s="30">
        <v>75</v>
      </c>
      <c r="AA97" s="30" t="str">
        <f t="shared" si="27"/>
        <v/>
      </c>
      <c r="AB97" s="30" t="str">
        <f t="shared" si="20"/>
        <v/>
      </c>
      <c r="AF97" s="30">
        <v>75</v>
      </c>
      <c r="AG97" s="30" t="str">
        <f t="shared" si="28"/>
        <v/>
      </c>
      <c r="AH97" s="30" t="str">
        <f t="shared" si="21"/>
        <v/>
      </c>
      <c r="AL97" s="30">
        <v>75</v>
      </c>
      <c r="AM97" s="30" t="str">
        <f t="shared" si="29"/>
        <v/>
      </c>
      <c r="AN97" s="30" t="str">
        <f t="shared" si="22"/>
        <v/>
      </c>
      <c r="AR97" s="30">
        <v>75</v>
      </c>
      <c r="AS97" s="30" t="str">
        <f t="shared" si="30"/>
        <v/>
      </c>
      <c r="AT97" s="30" t="str">
        <f t="shared" si="31"/>
        <v/>
      </c>
    </row>
    <row r="98" spans="2:46" x14ac:dyDescent="0.3">
      <c r="B98" s="30">
        <v>76</v>
      </c>
      <c r="C98" s="30" t="str">
        <f t="shared" si="23"/>
        <v/>
      </c>
      <c r="D98" s="30" t="str">
        <f t="shared" si="16"/>
        <v/>
      </c>
      <c r="H98" s="30">
        <v>76</v>
      </c>
      <c r="I98" s="30" t="str">
        <f t="shared" si="24"/>
        <v/>
      </c>
      <c r="J98" s="30" t="str">
        <f t="shared" si="17"/>
        <v/>
      </c>
      <c r="N98" s="30">
        <v>76</v>
      </c>
      <c r="O98" s="30" t="str">
        <f t="shared" si="25"/>
        <v/>
      </c>
      <c r="P98" s="30" t="str">
        <f t="shared" si="18"/>
        <v/>
      </c>
      <c r="T98" s="30">
        <v>76</v>
      </c>
      <c r="U98" s="30" t="str">
        <f t="shared" si="26"/>
        <v/>
      </c>
      <c r="V98" s="30" t="str">
        <f t="shared" si="19"/>
        <v/>
      </c>
      <c r="Z98" s="30">
        <v>76</v>
      </c>
      <c r="AA98" s="30" t="str">
        <f t="shared" si="27"/>
        <v/>
      </c>
      <c r="AB98" s="30" t="str">
        <f t="shared" si="20"/>
        <v/>
      </c>
      <c r="AF98" s="30">
        <v>76</v>
      </c>
      <c r="AG98" s="30" t="str">
        <f t="shared" si="28"/>
        <v/>
      </c>
      <c r="AH98" s="30" t="str">
        <f t="shared" si="21"/>
        <v/>
      </c>
      <c r="AL98" s="30">
        <v>76</v>
      </c>
      <c r="AM98" s="30" t="str">
        <f t="shared" si="29"/>
        <v/>
      </c>
      <c r="AN98" s="30" t="str">
        <f t="shared" si="22"/>
        <v/>
      </c>
      <c r="AR98" s="30">
        <v>76</v>
      </c>
      <c r="AS98" s="30" t="str">
        <f t="shared" si="30"/>
        <v/>
      </c>
      <c r="AT98" s="30" t="str">
        <f t="shared" si="31"/>
        <v/>
      </c>
    </row>
    <row r="99" spans="2:46" x14ac:dyDescent="0.3">
      <c r="B99" s="30">
        <v>77</v>
      </c>
      <c r="C99" s="30" t="str">
        <f t="shared" si="23"/>
        <v/>
      </c>
      <c r="D99" s="30" t="str">
        <f t="shared" si="16"/>
        <v/>
      </c>
      <c r="H99" s="30">
        <v>77</v>
      </c>
      <c r="I99" s="30" t="str">
        <f t="shared" si="24"/>
        <v/>
      </c>
      <c r="J99" s="30" t="str">
        <f t="shared" si="17"/>
        <v/>
      </c>
      <c r="N99" s="30">
        <v>77</v>
      </c>
      <c r="O99" s="30" t="str">
        <f t="shared" si="25"/>
        <v/>
      </c>
      <c r="P99" s="30" t="str">
        <f t="shared" si="18"/>
        <v/>
      </c>
      <c r="T99" s="30">
        <v>77</v>
      </c>
      <c r="U99" s="30" t="str">
        <f t="shared" si="26"/>
        <v/>
      </c>
      <c r="V99" s="30" t="str">
        <f t="shared" si="19"/>
        <v/>
      </c>
      <c r="Z99" s="30">
        <v>77</v>
      </c>
      <c r="AA99" s="30" t="str">
        <f t="shared" si="27"/>
        <v/>
      </c>
      <c r="AB99" s="30" t="str">
        <f t="shared" si="20"/>
        <v/>
      </c>
      <c r="AF99" s="30">
        <v>77</v>
      </c>
      <c r="AG99" s="30" t="str">
        <f t="shared" si="28"/>
        <v/>
      </c>
      <c r="AH99" s="30" t="str">
        <f t="shared" si="21"/>
        <v/>
      </c>
      <c r="AL99" s="30">
        <v>77</v>
      </c>
      <c r="AM99" s="30" t="str">
        <f t="shared" si="29"/>
        <v/>
      </c>
      <c r="AN99" s="30" t="str">
        <f t="shared" si="22"/>
        <v/>
      </c>
      <c r="AR99" s="30">
        <v>77</v>
      </c>
      <c r="AS99" s="30" t="str">
        <f t="shared" si="30"/>
        <v/>
      </c>
      <c r="AT99" s="30" t="str">
        <f t="shared" si="31"/>
        <v/>
      </c>
    </row>
    <row r="100" spans="2:46" x14ac:dyDescent="0.3">
      <c r="B100" s="30">
        <v>78</v>
      </c>
      <c r="C100" s="30" t="str">
        <f t="shared" si="23"/>
        <v/>
      </c>
      <c r="D100" s="30" t="str">
        <f t="shared" si="16"/>
        <v/>
      </c>
      <c r="H100" s="30">
        <v>78</v>
      </c>
      <c r="I100" s="30" t="str">
        <f t="shared" si="24"/>
        <v/>
      </c>
      <c r="J100" s="30" t="str">
        <f t="shared" si="17"/>
        <v/>
      </c>
      <c r="N100" s="30">
        <v>78</v>
      </c>
      <c r="O100" s="30" t="str">
        <f t="shared" si="25"/>
        <v/>
      </c>
      <c r="P100" s="30" t="str">
        <f t="shared" si="18"/>
        <v/>
      </c>
      <c r="T100" s="30">
        <v>78</v>
      </c>
      <c r="U100" s="30" t="str">
        <f t="shared" si="26"/>
        <v/>
      </c>
      <c r="V100" s="30" t="str">
        <f t="shared" si="19"/>
        <v/>
      </c>
      <c r="Z100" s="30">
        <v>78</v>
      </c>
      <c r="AA100" s="30" t="str">
        <f t="shared" si="27"/>
        <v/>
      </c>
      <c r="AB100" s="30" t="str">
        <f t="shared" si="20"/>
        <v/>
      </c>
      <c r="AF100" s="30">
        <v>78</v>
      </c>
      <c r="AG100" s="30" t="str">
        <f t="shared" si="28"/>
        <v/>
      </c>
      <c r="AH100" s="30" t="str">
        <f t="shared" si="21"/>
        <v/>
      </c>
      <c r="AL100" s="30">
        <v>78</v>
      </c>
      <c r="AM100" s="30" t="str">
        <f t="shared" si="29"/>
        <v/>
      </c>
      <c r="AN100" s="30" t="str">
        <f t="shared" si="22"/>
        <v/>
      </c>
      <c r="AR100" s="30">
        <v>78</v>
      </c>
      <c r="AS100" s="30" t="str">
        <f t="shared" si="30"/>
        <v/>
      </c>
      <c r="AT100" s="30" t="str">
        <f t="shared" si="31"/>
        <v/>
      </c>
    </row>
    <row r="101" spans="2:46" x14ac:dyDescent="0.3">
      <c r="B101" s="30">
        <v>79</v>
      </c>
      <c r="C101" s="30" t="str">
        <f t="shared" si="23"/>
        <v/>
      </c>
      <c r="D101" s="30" t="str">
        <f t="shared" si="16"/>
        <v/>
      </c>
      <c r="H101" s="30">
        <v>79</v>
      </c>
      <c r="I101" s="30" t="str">
        <f t="shared" si="24"/>
        <v/>
      </c>
      <c r="J101" s="30" t="str">
        <f t="shared" si="17"/>
        <v/>
      </c>
      <c r="N101" s="30">
        <v>79</v>
      </c>
      <c r="O101" s="30" t="str">
        <f t="shared" si="25"/>
        <v/>
      </c>
      <c r="P101" s="30" t="str">
        <f t="shared" si="18"/>
        <v/>
      </c>
      <c r="T101" s="30">
        <v>79</v>
      </c>
      <c r="U101" s="30" t="str">
        <f t="shared" si="26"/>
        <v/>
      </c>
      <c r="V101" s="30" t="str">
        <f t="shared" si="19"/>
        <v/>
      </c>
      <c r="Z101" s="30">
        <v>79</v>
      </c>
      <c r="AA101" s="30" t="str">
        <f t="shared" si="27"/>
        <v/>
      </c>
      <c r="AB101" s="30" t="str">
        <f t="shared" si="20"/>
        <v/>
      </c>
      <c r="AF101" s="30">
        <v>79</v>
      </c>
      <c r="AG101" s="30" t="str">
        <f t="shared" si="28"/>
        <v/>
      </c>
      <c r="AH101" s="30" t="str">
        <f t="shared" si="21"/>
        <v/>
      </c>
      <c r="AL101" s="30">
        <v>79</v>
      </c>
      <c r="AM101" s="30" t="str">
        <f t="shared" si="29"/>
        <v/>
      </c>
      <c r="AN101" s="30" t="str">
        <f t="shared" si="22"/>
        <v/>
      </c>
      <c r="AR101" s="30">
        <v>79</v>
      </c>
      <c r="AS101" s="30" t="str">
        <f t="shared" si="30"/>
        <v/>
      </c>
      <c r="AT101" s="30" t="str">
        <f t="shared" si="31"/>
        <v/>
      </c>
    </row>
    <row r="102" spans="2:46" x14ac:dyDescent="0.3">
      <c r="B102" s="30">
        <v>80</v>
      </c>
      <c r="C102" s="30" t="str">
        <f t="shared" si="23"/>
        <v/>
      </c>
      <c r="D102" s="30" t="str">
        <f t="shared" si="16"/>
        <v/>
      </c>
      <c r="H102" s="30">
        <v>80</v>
      </c>
      <c r="I102" s="30" t="str">
        <f t="shared" si="24"/>
        <v/>
      </c>
      <c r="J102" s="30" t="str">
        <f t="shared" si="17"/>
        <v/>
      </c>
      <c r="N102" s="30">
        <v>80</v>
      </c>
      <c r="O102" s="30" t="str">
        <f t="shared" si="25"/>
        <v/>
      </c>
      <c r="P102" s="30" t="str">
        <f t="shared" si="18"/>
        <v/>
      </c>
      <c r="T102" s="30">
        <v>80</v>
      </c>
      <c r="U102" s="30" t="str">
        <f t="shared" si="26"/>
        <v/>
      </c>
      <c r="V102" s="30" t="str">
        <f t="shared" si="19"/>
        <v/>
      </c>
      <c r="Z102" s="30">
        <v>80</v>
      </c>
      <c r="AA102" s="30" t="str">
        <f t="shared" si="27"/>
        <v/>
      </c>
      <c r="AB102" s="30" t="str">
        <f t="shared" si="20"/>
        <v/>
      </c>
      <c r="AF102" s="30">
        <v>80</v>
      </c>
      <c r="AG102" s="30" t="str">
        <f t="shared" si="28"/>
        <v/>
      </c>
      <c r="AH102" s="30" t="str">
        <f t="shared" si="21"/>
        <v/>
      </c>
      <c r="AL102" s="30">
        <v>80</v>
      </c>
      <c r="AM102" s="30" t="str">
        <f t="shared" si="29"/>
        <v/>
      </c>
      <c r="AN102" s="30" t="str">
        <f t="shared" si="22"/>
        <v/>
      </c>
      <c r="AR102" s="30">
        <v>80</v>
      </c>
      <c r="AS102" s="30" t="str">
        <f t="shared" si="30"/>
        <v/>
      </c>
      <c r="AT102" s="30" t="str">
        <f t="shared" si="31"/>
        <v/>
      </c>
    </row>
    <row r="103" spans="2:46" x14ac:dyDescent="0.3">
      <c r="B103" s="30">
        <v>81</v>
      </c>
      <c r="C103" s="30" t="str">
        <f t="shared" si="23"/>
        <v/>
      </c>
      <c r="D103" s="30" t="str">
        <f t="shared" si="16"/>
        <v/>
      </c>
      <c r="H103" s="30">
        <v>81</v>
      </c>
      <c r="I103" s="30" t="str">
        <f t="shared" si="24"/>
        <v/>
      </c>
      <c r="J103" s="30" t="str">
        <f t="shared" si="17"/>
        <v/>
      </c>
      <c r="N103" s="30">
        <v>81</v>
      </c>
      <c r="O103" s="30" t="str">
        <f t="shared" si="25"/>
        <v/>
      </c>
      <c r="P103" s="30" t="str">
        <f t="shared" si="18"/>
        <v/>
      </c>
      <c r="T103" s="30">
        <v>81</v>
      </c>
      <c r="U103" s="30" t="str">
        <f t="shared" si="26"/>
        <v/>
      </c>
      <c r="V103" s="30" t="str">
        <f t="shared" si="19"/>
        <v/>
      </c>
      <c r="Z103" s="30">
        <v>81</v>
      </c>
      <c r="AA103" s="30" t="str">
        <f t="shared" si="27"/>
        <v/>
      </c>
      <c r="AB103" s="30" t="str">
        <f t="shared" si="20"/>
        <v/>
      </c>
      <c r="AF103" s="30">
        <v>81</v>
      </c>
      <c r="AG103" s="30" t="str">
        <f t="shared" si="28"/>
        <v/>
      </c>
      <c r="AH103" s="30" t="str">
        <f t="shared" si="21"/>
        <v/>
      </c>
      <c r="AL103" s="30">
        <v>81</v>
      </c>
      <c r="AM103" s="30" t="str">
        <f t="shared" si="29"/>
        <v/>
      </c>
      <c r="AN103" s="30" t="str">
        <f t="shared" si="22"/>
        <v/>
      </c>
      <c r="AR103" s="30">
        <v>81</v>
      </c>
      <c r="AS103" s="30" t="str">
        <f t="shared" si="30"/>
        <v/>
      </c>
      <c r="AT103" s="30" t="str">
        <f t="shared" si="31"/>
        <v/>
      </c>
    </row>
    <row r="104" spans="2:46" x14ac:dyDescent="0.3">
      <c r="B104" s="30">
        <v>82</v>
      </c>
      <c r="C104" s="30" t="str">
        <f t="shared" si="23"/>
        <v/>
      </c>
      <c r="D104" s="30" t="str">
        <f t="shared" si="16"/>
        <v/>
      </c>
      <c r="H104" s="30">
        <v>82</v>
      </c>
      <c r="I104" s="30" t="str">
        <f t="shared" si="24"/>
        <v/>
      </c>
      <c r="J104" s="30" t="str">
        <f t="shared" si="17"/>
        <v/>
      </c>
      <c r="N104" s="30">
        <v>82</v>
      </c>
      <c r="O104" s="30" t="str">
        <f t="shared" si="25"/>
        <v/>
      </c>
      <c r="P104" s="30" t="str">
        <f t="shared" si="18"/>
        <v/>
      </c>
      <c r="T104" s="30">
        <v>82</v>
      </c>
      <c r="U104" s="30" t="str">
        <f t="shared" si="26"/>
        <v/>
      </c>
      <c r="V104" s="30" t="str">
        <f t="shared" si="19"/>
        <v/>
      </c>
      <c r="Z104" s="30">
        <v>82</v>
      </c>
      <c r="AA104" s="30" t="str">
        <f t="shared" si="27"/>
        <v/>
      </c>
      <c r="AB104" s="30" t="str">
        <f t="shared" si="20"/>
        <v/>
      </c>
      <c r="AF104" s="30">
        <v>82</v>
      </c>
      <c r="AG104" s="30" t="str">
        <f t="shared" si="28"/>
        <v/>
      </c>
      <c r="AH104" s="30" t="str">
        <f t="shared" si="21"/>
        <v/>
      </c>
      <c r="AL104" s="30">
        <v>82</v>
      </c>
      <c r="AM104" s="30" t="str">
        <f t="shared" si="29"/>
        <v/>
      </c>
      <c r="AN104" s="30" t="str">
        <f t="shared" si="22"/>
        <v/>
      </c>
      <c r="AR104" s="30">
        <v>82</v>
      </c>
      <c r="AS104" s="30" t="str">
        <f t="shared" si="30"/>
        <v/>
      </c>
      <c r="AT104" s="30" t="str">
        <f t="shared" si="31"/>
        <v/>
      </c>
    </row>
    <row r="105" spans="2:46" x14ac:dyDescent="0.3">
      <c r="B105" s="30">
        <v>83</v>
      </c>
      <c r="C105" s="30" t="str">
        <f t="shared" si="23"/>
        <v/>
      </c>
      <c r="D105" s="30" t="str">
        <f t="shared" si="16"/>
        <v/>
      </c>
      <c r="H105" s="30">
        <v>83</v>
      </c>
      <c r="I105" s="30" t="str">
        <f t="shared" si="24"/>
        <v/>
      </c>
      <c r="J105" s="30" t="str">
        <f t="shared" si="17"/>
        <v/>
      </c>
      <c r="N105" s="30">
        <v>83</v>
      </c>
      <c r="O105" s="30" t="str">
        <f t="shared" si="25"/>
        <v/>
      </c>
      <c r="P105" s="30" t="str">
        <f t="shared" si="18"/>
        <v/>
      </c>
      <c r="T105" s="30">
        <v>83</v>
      </c>
      <c r="U105" s="30" t="str">
        <f t="shared" si="26"/>
        <v/>
      </c>
      <c r="V105" s="30" t="str">
        <f t="shared" si="19"/>
        <v/>
      </c>
      <c r="Z105" s="30">
        <v>83</v>
      </c>
      <c r="AA105" s="30" t="str">
        <f t="shared" si="27"/>
        <v/>
      </c>
      <c r="AB105" s="30" t="str">
        <f t="shared" si="20"/>
        <v/>
      </c>
      <c r="AF105" s="30">
        <v>83</v>
      </c>
      <c r="AG105" s="30" t="str">
        <f t="shared" si="28"/>
        <v/>
      </c>
      <c r="AH105" s="30" t="str">
        <f t="shared" si="21"/>
        <v/>
      </c>
      <c r="AL105" s="30">
        <v>83</v>
      </c>
      <c r="AM105" s="30" t="str">
        <f t="shared" si="29"/>
        <v/>
      </c>
      <c r="AN105" s="30" t="str">
        <f t="shared" si="22"/>
        <v/>
      </c>
      <c r="AR105" s="30">
        <v>83</v>
      </c>
      <c r="AS105" s="30" t="str">
        <f t="shared" si="30"/>
        <v/>
      </c>
      <c r="AT105" s="30" t="str">
        <f t="shared" si="31"/>
        <v/>
      </c>
    </row>
    <row r="106" spans="2:46" x14ac:dyDescent="0.3">
      <c r="B106" s="30">
        <v>84</v>
      </c>
      <c r="C106" s="30" t="str">
        <f t="shared" si="23"/>
        <v/>
      </c>
      <c r="D106" s="30" t="str">
        <f t="shared" si="16"/>
        <v/>
      </c>
      <c r="H106" s="30">
        <v>84</v>
      </c>
      <c r="I106" s="30" t="str">
        <f t="shared" si="24"/>
        <v/>
      </c>
      <c r="J106" s="30" t="str">
        <f t="shared" si="17"/>
        <v/>
      </c>
      <c r="N106" s="30">
        <v>84</v>
      </c>
      <c r="O106" s="30" t="str">
        <f t="shared" si="25"/>
        <v/>
      </c>
      <c r="P106" s="30" t="str">
        <f t="shared" si="18"/>
        <v/>
      </c>
      <c r="T106" s="30">
        <v>84</v>
      </c>
      <c r="U106" s="30" t="str">
        <f t="shared" si="26"/>
        <v/>
      </c>
      <c r="V106" s="30" t="str">
        <f t="shared" si="19"/>
        <v/>
      </c>
      <c r="Z106" s="30">
        <v>84</v>
      </c>
      <c r="AA106" s="30" t="str">
        <f t="shared" si="27"/>
        <v/>
      </c>
      <c r="AB106" s="30" t="str">
        <f t="shared" si="20"/>
        <v/>
      </c>
      <c r="AF106" s="30">
        <v>84</v>
      </c>
      <c r="AG106" s="30" t="str">
        <f t="shared" si="28"/>
        <v/>
      </c>
      <c r="AH106" s="30" t="str">
        <f t="shared" si="21"/>
        <v/>
      </c>
      <c r="AL106" s="30">
        <v>84</v>
      </c>
      <c r="AM106" s="30" t="str">
        <f t="shared" si="29"/>
        <v/>
      </c>
      <c r="AN106" s="30" t="str">
        <f t="shared" si="22"/>
        <v/>
      </c>
      <c r="AR106" s="30">
        <v>84</v>
      </c>
      <c r="AS106" s="30" t="str">
        <f t="shared" si="30"/>
        <v/>
      </c>
      <c r="AT106" s="30" t="str">
        <f t="shared" si="31"/>
        <v/>
      </c>
    </row>
    <row r="107" spans="2:46" x14ac:dyDescent="0.3">
      <c r="B107" s="30">
        <v>85</v>
      </c>
      <c r="C107" s="30" t="str">
        <f t="shared" si="23"/>
        <v/>
      </c>
      <c r="D107" s="30" t="str">
        <f t="shared" si="16"/>
        <v/>
      </c>
      <c r="H107" s="30">
        <v>85</v>
      </c>
      <c r="I107" s="30" t="str">
        <f t="shared" si="24"/>
        <v/>
      </c>
      <c r="J107" s="30" t="str">
        <f t="shared" si="17"/>
        <v/>
      </c>
      <c r="N107" s="30">
        <v>85</v>
      </c>
      <c r="O107" s="30" t="str">
        <f t="shared" si="25"/>
        <v/>
      </c>
      <c r="P107" s="30" t="str">
        <f t="shared" si="18"/>
        <v/>
      </c>
      <c r="T107" s="30">
        <v>85</v>
      </c>
      <c r="U107" s="30" t="str">
        <f t="shared" si="26"/>
        <v/>
      </c>
      <c r="V107" s="30" t="str">
        <f t="shared" si="19"/>
        <v/>
      </c>
      <c r="Z107" s="30">
        <v>85</v>
      </c>
      <c r="AA107" s="30" t="str">
        <f t="shared" si="27"/>
        <v/>
      </c>
      <c r="AB107" s="30" t="str">
        <f t="shared" si="20"/>
        <v/>
      </c>
      <c r="AF107" s="30">
        <v>85</v>
      </c>
      <c r="AG107" s="30" t="str">
        <f t="shared" si="28"/>
        <v/>
      </c>
      <c r="AH107" s="30" t="str">
        <f t="shared" si="21"/>
        <v/>
      </c>
      <c r="AL107" s="30">
        <v>85</v>
      </c>
      <c r="AM107" s="30" t="str">
        <f t="shared" si="29"/>
        <v/>
      </c>
      <c r="AN107" s="30" t="str">
        <f t="shared" si="22"/>
        <v/>
      </c>
      <c r="AR107" s="30">
        <v>85</v>
      </c>
      <c r="AS107" s="30" t="str">
        <f t="shared" si="30"/>
        <v/>
      </c>
      <c r="AT107" s="30" t="str">
        <f t="shared" si="31"/>
        <v/>
      </c>
    </row>
    <row r="108" spans="2:46" x14ac:dyDescent="0.3">
      <c r="B108" s="30">
        <v>86</v>
      </c>
      <c r="C108" s="30" t="str">
        <f t="shared" si="23"/>
        <v/>
      </c>
      <c r="D108" s="30" t="str">
        <f t="shared" si="16"/>
        <v/>
      </c>
      <c r="H108" s="30">
        <v>86</v>
      </c>
      <c r="I108" s="30" t="str">
        <f t="shared" si="24"/>
        <v/>
      </c>
      <c r="J108" s="30" t="str">
        <f t="shared" si="17"/>
        <v/>
      </c>
      <c r="N108" s="30">
        <v>86</v>
      </c>
      <c r="O108" s="30" t="str">
        <f t="shared" si="25"/>
        <v/>
      </c>
      <c r="P108" s="30" t="str">
        <f t="shared" si="18"/>
        <v/>
      </c>
      <c r="T108" s="30">
        <v>86</v>
      </c>
      <c r="U108" s="30" t="str">
        <f t="shared" si="26"/>
        <v/>
      </c>
      <c r="V108" s="30" t="str">
        <f t="shared" si="19"/>
        <v/>
      </c>
      <c r="Z108" s="30">
        <v>86</v>
      </c>
      <c r="AA108" s="30" t="str">
        <f t="shared" si="27"/>
        <v/>
      </c>
      <c r="AB108" s="30" t="str">
        <f t="shared" si="20"/>
        <v/>
      </c>
      <c r="AF108" s="30">
        <v>86</v>
      </c>
      <c r="AG108" s="30" t="str">
        <f t="shared" si="28"/>
        <v/>
      </c>
      <c r="AH108" s="30" t="str">
        <f t="shared" si="21"/>
        <v/>
      </c>
      <c r="AL108" s="30">
        <v>86</v>
      </c>
      <c r="AM108" s="30" t="str">
        <f t="shared" si="29"/>
        <v/>
      </c>
      <c r="AN108" s="30" t="str">
        <f t="shared" si="22"/>
        <v/>
      </c>
      <c r="AR108" s="30">
        <v>86</v>
      </c>
      <c r="AS108" s="30" t="str">
        <f t="shared" si="30"/>
        <v/>
      </c>
      <c r="AT108" s="30" t="str">
        <f t="shared" si="31"/>
        <v/>
      </c>
    </row>
    <row r="109" spans="2:46" x14ac:dyDescent="0.3">
      <c r="B109" s="30">
        <v>87</v>
      </c>
      <c r="C109" s="30" t="str">
        <f t="shared" si="23"/>
        <v/>
      </c>
      <c r="D109" s="30" t="str">
        <f t="shared" si="16"/>
        <v/>
      </c>
      <c r="H109" s="30">
        <v>87</v>
      </c>
      <c r="I109" s="30" t="str">
        <f t="shared" si="24"/>
        <v/>
      </c>
      <c r="J109" s="30" t="str">
        <f t="shared" si="17"/>
        <v/>
      </c>
      <c r="N109" s="30">
        <v>87</v>
      </c>
      <c r="O109" s="30" t="str">
        <f t="shared" si="25"/>
        <v/>
      </c>
      <c r="P109" s="30" t="str">
        <f t="shared" si="18"/>
        <v/>
      </c>
      <c r="T109" s="30">
        <v>87</v>
      </c>
      <c r="U109" s="30" t="str">
        <f t="shared" si="26"/>
        <v/>
      </c>
      <c r="V109" s="30" t="str">
        <f t="shared" si="19"/>
        <v/>
      </c>
      <c r="Z109" s="30">
        <v>87</v>
      </c>
      <c r="AA109" s="30" t="str">
        <f t="shared" si="27"/>
        <v/>
      </c>
      <c r="AB109" s="30" t="str">
        <f t="shared" si="20"/>
        <v/>
      </c>
      <c r="AF109" s="30">
        <v>87</v>
      </c>
      <c r="AG109" s="30" t="str">
        <f t="shared" si="28"/>
        <v/>
      </c>
      <c r="AH109" s="30" t="str">
        <f t="shared" si="21"/>
        <v/>
      </c>
      <c r="AL109" s="30">
        <v>87</v>
      </c>
      <c r="AM109" s="30" t="str">
        <f t="shared" si="29"/>
        <v/>
      </c>
      <c r="AN109" s="30" t="str">
        <f t="shared" si="22"/>
        <v/>
      </c>
      <c r="AR109" s="30">
        <v>87</v>
      </c>
      <c r="AS109" s="30" t="str">
        <f t="shared" si="30"/>
        <v/>
      </c>
      <c r="AT109" s="30" t="str">
        <f t="shared" si="31"/>
        <v/>
      </c>
    </row>
    <row r="110" spans="2:46" x14ac:dyDescent="0.3">
      <c r="B110" s="30">
        <v>88</v>
      </c>
      <c r="C110" s="30" t="str">
        <f t="shared" si="23"/>
        <v/>
      </c>
      <c r="D110" s="30" t="str">
        <f t="shared" si="16"/>
        <v/>
      </c>
      <c r="H110" s="30">
        <v>88</v>
      </c>
      <c r="I110" s="30" t="str">
        <f t="shared" si="24"/>
        <v/>
      </c>
      <c r="J110" s="30" t="str">
        <f t="shared" si="17"/>
        <v/>
      </c>
      <c r="N110" s="30">
        <v>88</v>
      </c>
      <c r="O110" s="30" t="str">
        <f t="shared" si="25"/>
        <v/>
      </c>
      <c r="P110" s="30" t="str">
        <f t="shared" si="18"/>
        <v/>
      </c>
      <c r="T110" s="30">
        <v>88</v>
      </c>
      <c r="U110" s="30" t="str">
        <f t="shared" si="26"/>
        <v/>
      </c>
      <c r="V110" s="30" t="str">
        <f t="shared" si="19"/>
        <v/>
      </c>
      <c r="Z110" s="30">
        <v>88</v>
      </c>
      <c r="AA110" s="30" t="str">
        <f t="shared" si="27"/>
        <v/>
      </c>
      <c r="AB110" s="30" t="str">
        <f t="shared" si="20"/>
        <v/>
      </c>
      <c r="AF110" s="30">
        <v>88</v>
      </c>
      <c r="AG110" s="30" t="str">
        <f t="shared" si="28"/>
        <v/>
      </c>
      <c r="AH110" s="30" t="str">
        <f t="shared" si="21"/>
        <v/>
      </c>
      <c r="AL110" s="30">
        <v>88</v>
      </c>
      <c r="AM110" s="30" t="str">
        <f t="shared" si="29"/>
        <v/>
      </c>
      <c r="AN110" s="30" t="str">
        <f t="shared" si="22"/>
        <v/>
      </c>
      <c r="AR110" s="30">
        <v>88</v>
      </c>
      <c r="AS110" s="30" t="str">
        <f t="shared" si="30"/>
        <v/>
      </c>
      <c r="AT110" s="30" t="str">
        <f t="shared" si="31"/>
        <v/>
      </c>
    </row>
    <row r="111" spans="2:46" x14ac:dyDescent="0.3">
      <c r="B111" s="30">
        <v>89</v>
      </c>
      <c r="C111" s="30" t="str">
        <f t="shared" si="23"/>
        <v/>
      </c>
      <c r="D111" s="30" t="str">
        <f t="shared" si="16"/>
        <v/>
      </c>
      <c r="H111" s="30">
        <v>89</v>
      </c>
      <c r="I111" s="30" t="str">
        <f t="shared" si="24"/>
        <v/>
      </c>
      <c r="J111" s="30" t="str">
        <f t="shared" si="17"/>
        <v/>
      </c>
      <c r="N111" s="30">
        <v>89</v>
      </c>
      <c r="O111" s="30" t="str">
        <f t="shared" si="25"/>
        <v/>
      </c>
      <c r="P111" s="30" t="str">
        <f t="shared" si="18"/>
        <v/>
      </c>
      <c r="T111" s="30">
        <v>89</v>
      </c>
      <c r="U111" s="30" t="str">
        <f t="shared" si="26"/>
        <v/>
      </c>
      <c r="V111" s="30" t="str">
        <f t="shared" si="19"/>
        <v/>
      </c>
      <c r="Z111" s="30">
        <v>89</v>
      </c>
      <c r="AA111" s="30" t="str">
        <f t="shared" si="27"/>
        <v/>
      </c>
      <c r="AB111" s="30" t="str">
        <f t="shared" si="20"/>
        <v/>
      </c>
      <c r="AF111" s="30">
        <v>89</v>
      </c>
      <c r="AG111" s="30" t="str">
        <f t="shared" si="28"/>
        <v/>
      </c>
      <c r="AH111" s="30" t="str">
        <f t="shared" si="21"/>
        <v/>
      </c>
      <c r="AL111" s="30">
        <v>89</v>
      </c>
      <c r="AM111" s="30" t="str">
        <f t="shared" si="29"/>
        <v/>
      </c>
      <c r="AN111" s="30" t="str">
        <f t="shared" si="22"/>
        <v/>
      </c>
      <c r="AR111" s="30">
        <v>89</v>
      </c>
      <c r="AS111" s="30" t="str">
        <f t="shared" si="30"/>
        <v/>
      </c>
      <c r="AT111" s="30" t="str">
        <f t="shared" si="31"/>
        <v/>
      </c>
    </row>
    <row r="112" spans="2:46" x14ac:dyDescent="0.3">
      <c r="B112" s="30">
        <v>90</v>
      </c>
      <c r="C112" s="30" t="str">
        <f t="shared" si="23"/>
        <v/>
      </c>
      <c r="D112" s="30" t="str">
        <f t="shared" si="16"/>
        <v/>
      </c>
      <c r="H112" s="30">
        <v>90</v>
      </c>
      <c r="I112" s="30" t="str">
        <f t="shared" si="24"/>
        <v/>
      </c>
      <c r="J112" s="30" t="str">
        <f t="shared" si="17"/>
        <v/>
      </c>
      <c r="N112" s="30">
        <v>90</v>
      </c>
      <c r="O112" s="30" t="str">
        <f t="shared" si="25"/>
        <v/>
      </c>
      <c r="P112" s="30" t="str">
        <f t="shared" si="18"/>
        <v/>
      </c>
      <c r="T112" s="30">
        <v>90</v>
      </c>
      <c r="U112" s="30" t="str">
        <f t="shared" si="26"/>
        <v/>
      </c>
      <c r="V112" s="30" t="str">
        <f t="shared" si="19"/>
        <v/>
      </c>
      <c r="Z112" s="30">
        <v>90</v>
      </c>
      <c r="AA112" s="30" t="str">
        <f t="shared" si="27"/>
        <v/>
      </c>
      <c r="AB112" s="30" t="str">
        <f t="shared" si="20"/>
        <v/>
      </c>
      <c r="AF112" s="30">
        <v>90</v>
      </c>
      <c r="AG112" s="30" t="str">
        <f t="shared" si="28"/>
        <v/>
      </c>
      <c r="AH112" s="30" t="str">
        <f t="shared" si="21"/>
        <v/>
      </c>
      <c r="AL112" s="30">
        <v>90</v>
      </c>
      <c r="AM112" s="30" t="str">
        <f t="shared" si="29"/>
        <v/>
      </c>
      <c r="AN112" s="30" t="str">
        <f t="shared" si="22"/>
        <v/>
      </c>
      <c r="AR112" s="30">
        <v>90</v>
      </c>
      <c r="AS112" s="30" t="str">
        <f t="shared" si="30"/>
        <v/>
      </c>
      <c r="AT112" s="30" t="str">
        <f t="shared" si="31"/>
        <v/>
      </c>
    </row>
    <row r="113" spans="2:46" x14ac:dyDescent="0.3">
      <c r="B113" s="30">
        <v>91</v>
      </c>
      <c r="C113" s="30" t="str">
        <f t="shared" si="23"/>
        <v/>
      </c>
      <c r="D113" s="30" t="str">
        <f t="shared" si="16"/>
        <v/>
      </c>
      <c r="H113" s="30">
        <v>91</v>
      </c>
      <c r="I113" s="30" t="str">
        <f t="shared" si="24"/>
        <v/>
      </c>
      <c r="J113" s="30" t="str">
        <f t="shared" si="17"/>
        <v/>
      </c>
      <c r="N113" s="30">
        <v>91</v>
      </c>
      <c r="O113" s="30" t="str">
        <f t="shared" si="25"/>
        <v/>
      </c>
      <c r="P113" s="30" t="str">
        <f t="shared" si="18"/>
        <v/>
      </c>
      <c r="T113" s="30">
        <v>91</v>
      </c>
      <c r="U113" s="30" t="str">
        <f t="shared" si="26"/>
        <v/>
      </c>
      <c r="V113" s="30" t="str">
        <f t="shared" si="19"/>
        <v/>
      </c>
      <c r="Z113" s="30">
        <v>91</v>
      </c>
      <c r="AA113" s="30" t="str">
        <f t="shared" si="27"/>
        <v/>
      </c>
      <c r="AB113" s="30" t="str">
        <f t="shared" si="20"/>
        <v/>
      </c>
      <c r="AF113" s="30">
        <v>91</v>
      </c>
      <c r="AG113" s="30" t="str">
        <f t="shared" si="28"/>
        <v/>
      </c>
      <c r="AH113" s="30" t="str">
        <f t="shared" si="21"/>
        <v/>
      </c>
      <c r="AL113" s="30">
        <v>91</v>
      </c>
      <c r="AM113" s="30" t="str">
        <f t="shared" si="29"/>
        <v/>
      </c>
      <c r="AN113" s="30" t="str">
        <f t="shared" si="22"/>
        <v/>
      </c>
      <c r="AR113" s="30">
        <v>91</v>
      </c>
      <c r="AS113" s="30" t="str">
        <f t="shared" si="30"/>
        <v/>
      </c>
      <c r="AT113" s="30" t="str">
        <f t="shared" si="31"/>
        <v/>
      </c>
    </row>
    <row r="114" spans="2:46" x14ac:dyDescent="0.3">
      <c r="B114" s="30">
        <v>92</v>
      </c>
      <c r="C114" s="30" t="str">
        <f t="shared" si="23"/>
        <v/>
      </c>
      <c r="D114" s="30" t="str">
        <f t="shared" si="16"/>
        <v/>
      </c>
      <c r="H114" s="30">
        <v>92</v>
      </c>
      <c r="I114" s="30" t="str">
        <f t="shared" si="24"/>
        <v/>
      </c>
      <c r="J114" s="30" t="str">
        <f t="shared" si="17"/>
        <v/>
      </c>
      <c r="N114" s="30">
        <v>92</v>
      </c>
      <c r="O114" s="30" t="str">
        <f t="shared" si="25"/>
        <v/>
      </c>
      <c r="P114" s="30" t="str">
        <f t="shared" si="18"/>
        <v/>
      </c>
      <c r="T114" s="30">
        <v>92</v>
      </c>
      <c r="U114" s="30" t="str">
        <f t="shared" si="26"/>
        <v/>
      </c>
      <c r="V114" s="30" t="str">
        <f t="shared" si="19"/>
        <v/>
      </c>
      <c r="Z114" s="30">
        <v>92</v>
      </c>
      <c r="AA114" s="30" t="str">
        <f t="shared" si="27"/>
        <v/>
      </c>
      <c r="AB114" s="30" t="str">
        <f t="shared" si="20"/>
        <v/>
      </c>
      <c r="AF114" s="30">
        <v>92</v>
      </c>
      <c r="AG114" s="30" t="str">
        <f t="shared" si="28"/>
        <v/>
      </c>
      <c r="AH114" s="30" t="str">
        <f t="shared" si="21"/>
        <v/>
      </c>
      <c r="AL114" s="30">
        <v>92</v>
      </c>
      <c r="AM114" s="30" t="str">
        <f t="shared" si="29"/>
        <v/>
      </c>
      <c r="AN114" s="30" t="str">
        <f t="shared" si="22"/>
        <v/>
      </c>
      <c r="AR114" s="30">
        <v>92</v>
      </c>
      <c r="AS114" s="30" t="str">
        <f t="shared" si="30"/>
        <v/>
      </c>
      <c r="AT114" s="30" t="str">
        <f t="shared" si="31"/>
        <v/>
      </c>
    </row>
    <row r="115" spans="2:46" x14ac:dyDescent="0.3">
      <c r="B115" s="30">
        <v>93</v>
      </c>
      <c r="C115" s="30" t="str">
        <f t="shared" si="23"/>
        <v/>
      </c>
      <c r="D115" s="30" t="str">
        <f t="shared" si="16"/>
        <v/>
      </c>
      <c r="H115" s="30">
        <v>93</v>
      </c>
      <c r="I115" s="30" t="str">
        <f t="shared" si="24"/>
        <v/>
      </c>
      <c r="J115" s="30" t="str">
        <f t="shared" si="17"/>
        <v/>
      </c>
      <c r="N115" s="30">
        <v>93</v>
      </c>
      <c r="O115" s="30" t="str">
        <f t="shared" si="25"/>
        <v/>
      </c>
      <c r="P115" s="30" t="str">
        <f t="shared" si="18"/>
        <v/>
      </c>
      <c r="T115" s="30">
        <v>93</v>
      </c>
      <c r="U115" s="30" t="str">
        <f t="shared" si="26"/>
        <v/>
      </c>
      <c r="V115" s="30" t="str">
        <f t="shared" si="19"/>
        <v/>
      </c>
      <c r="Z115" s="30">
        <v>93</v>
      </c>
      <c r="AA115" s="30" t="str">
        <f t="shared" si="27"/>
        <v/>
      </c>
      <c r="AB115" s="30" t="str">
        <f t="shared" si="20"/>
        <v/>
      </c>
      <c r="AF115" s="30">
        <v>93</v>
      </c>
      <c r="AG115" s="30" t="str">
        <f t="shared" si="28"/>
        <v/>
      </c>
      <c r="AH115" s="30" t="str">
        <f t="shared" si="21"/>
        <v/>
      </c>
      <c r="AL115" s="30">
        <v>93</v>
      </c>
      <c r="AM115" s="30" t="str">
        <f t="shared" si="29"/>
        <v/>
      </c>
      <c r="AN115" s="30" t="str">
        <f t="shared" si="22"/>
        <v/>
      </c>
      <c r="AR115" s="30">
        <v>93</v>
      </c>
      <c r="AS115" s="30" t="str">
        <f t="shared" si="30"/>
        <v/>
      </c>
      <c r="AT115" s="30" t="str">
        <f t="shared" si="31"/>
        <v/>
      </c>
    </row>
    <row r="116" spans="2:46" x14ac:dyDescent="0.3">
      <c r="B116" s="30">
        <v>94</v>
      </c>
      <c r="C116" s="30" t="str">
        <f t="shared" si="23"/>
        <v/>
      </c>
      <c r="D116" s="30" t="str">
        <f t="shared" si="16"/>
        <v/>
      </c>
      <c r="H116" s="30">
        <v>94</v>
      </c>
      <c r="I116" s="30" t="str">
        <f t="shared" si="24"/>
        <v/>
      </c>
      <c r="J116" s="30" t="str">
        <f t="shared" si="17"/>
        <v/>
      </c>
      <c r="N116" s="30">
        <v>94</v>
      </c>
      <c r="O116" s="30" t="str">
        <f t="shared" si="25"/>
        <v/>
      </c>
      <c r="P116" s="30" t="str">
        <f t="shared" si="18"/>
        <v/>
      </c>
      <c r="T116" s="30">
        <v>94</v>
      </c>
      <c r="U116" s="30" t="str">
        <f t="shared" si="26"/>
        <v/>
      </c>
      <c r="V116" s="30" t="str">
        <f t="shared" si="19"/>
        <v/>
      </c>
      <c r="Z116" s="30">
        <v>94</v>
      </c>
      <c r="AA116" s="30" t="str">
        <f t="shared" si="27"/>
        <v/>
      </c>
      <c r="AB116" s="30" t="str">
        <f t="shared" si="20"/>
        <v/>
      </c>
      <c r="AF116" s="30">
        <v>94</v>
      </c>
      <c r="AG116" s="30" t="str">
        <f t="shared" si="28"/>
        <v/>
      </c>
      <c r="AH116" s="30" t="str">
        <f t="shared" si="21"/>
        <v/>
      </c>
      <c r="AL116" s="30">
        <v>94</v>
      </c>
      <c r="AM116" s="30" t="str">
        <f t="shared" si="29"/>
        <v/>
      </c>
      <c r="AN116" s="30" t="str">
        <f t="shared" si="22"/>
        <v/>
      </c>
      <c r="AR116" s="30">
        <v>94</v>
      </c>
      <c r="AS116" s="30" t="str">
        <f t="shared" si="30"/>
        <v/>
      </c>
      <c r="AT116" s="30" t="str">
        <f t="shared" si="31"/>
        <v/>
      </c>
    </row>
    <row r="117" spans="2:46" x14ac:dyDescent="0.3">
      <c r="B117" s="30">
        <v>95</v>
      </c>
      <c r="C117" s="30" t="str">
        <f t="shared" si="23"/>
        <v/>
      </c>
      <c r="D117" s="30" t="str">
        <f t="shared" si="16"/>
        <v/>
      </c>
      <c r="H117" s="30">
        <v>95</v>
      </c>
      <c r="I117" s="30" t="str">
        <f t="shared" si="24"/>
        <v/>
      </c>
      <c r="J117" s="30" t="str">
        <f t="shared" si="17"/>
        <v/>
      </c>
      <c r="N117" s="30">
        <v>95</v>
      </c>
      <c r="O117" s="30" t="str">
        <f t="shared" si="25"/>
        <v/>
      </c>
      <c r="P117" s="30" t="str">
        <f t="shared" si="18"/>
        <v/>
      </c>
      <c r="T117" s="30">
        <v>95</v>
      </c>
      <c r="U117" s="30" t="str">
        <f t="shared" si="26"/>
        <v/>
      </c>
      <c r="V117" s="30" t="str">
        <f t="shared" si="19"/>
        <v/>
      </c>
      <c r="Z117" s="30">
        <v>95</v>
      </c>
      <c r="AA117" s="30" t="str">
        <f t="shared" si="27"/>
        <v/>
      </c>
      <c r="AB117" s="30" t="str">
        <f t="shared" si="20"/>
        <v/>
      </c>
      <c r="AF117" s="30">
        <v>95</v>
      </c>
      <c r="AG117" s="30" t="str">
        <f t="shared" si="28"/>
        <v/>
      </c>
      <c r="AH117" s="30" t="str">
        <f t="shared" si="21"/>
        <v/>
      </c>
      <c r="AL117" s="30">
        <v>95</v>
      </c>
      <c r="AM117" s="30" t="str">
        <f t="shared" si="29"/>
        <v/>
      </c>
      <c r="AN117" s="30" t="str">
        <f t="shared" si="22"/>
        <v/>
      </c>
      <c r="AR117" s="30">
        <v>95</v>
      </c>
      <c r="AS117" s="30" t="str">
        <f t="shared" si="30"/>
        <v/>
      </c>
      <c r="AT117" s="30" t="str">
        <f t="shared" si="31"/>
        <v/>
      </c>
    </row>
    <row r="118" spans="2:46" x14ac:dyDescent="0.3">
      <c r="B118" s="30">
        <v>96</v>
      </c>
      <c r="C118" s="30" t="str">
        <f t="shared" si="23"/>
        <v/>
      </c>
      <c r="D118" s="30" t="str">
        <f t="shared" si="16"/>
        <v/>
      </c>
      <c r="H118" s="30">
        <v>96</v>
      </c>
      <c r="I118" s="30" t="str">
        <f t="shared" si="24"/>
        <v/>
      </c>
      <c r="J118" s="30" t="str">
        <f t="shared" si="17"/>
        <v/>
      </c>
      <c r="N118" s="30">
        <v>96</v>
      </c>
      <c r="O118" s="30" t="str">
        <f t="shared" si="25"/>
        <v/>
      </c>
      <c r="P118" s="30" t="str">
        <f t="shared" si="18"/>
        <v/>
      </c>
      <c r="T118" s="30">
        <v>96</v>
      </c>
      <c r="U118" s="30" t="str">
        <f t="shared" si="26"/>
        <v/>
      </c>
      <c r="V118" s="30" t="str">
        <f t="shared" si="19"/>
        <v/>
      </c>
      <c r="Z118" s="30">
        <v>96</v>
      </c>
      <c r="AA118" s="30" t="str">
        <f t="shared" si="27"/>
        <v/>
      </c>
      <c r="AB118" s="30" t="str">
        <f t="shared" si="20"/>
        <v/>
      </c>
      <c r="AF118" s="30">
        <v>96</v>
      </c>
      <c r="AG118" s="30" t="str">
        <f t="shared" si="28"/>
        <v/>
      </c>
      <c r="AH118" s="30" t="str">
        <f t="shared" si="21"/>
        <v/>
      </c>
      <c r="AL118" s="30">
        <v>96</v>
      </c>
      <c r="AM118" s="30" t="str">
        <f t="shared" si="29"/>
        <v/>
      </c>
      <c r="AN118" s="30" t="str">
        <f t="shared" si="22"/>
        <v/>
      </c>
      <c r="AR118" s="30">
        <v>96</v>
      </c>
      <c r="AS118" s="30" t="str">
        <f t="shared" si="30"/>
        <v/>
      </c>
      <c r="AT118" s="30" t="str">
        <f t="shared" si="31"/>
        <v/>
      </c>
    </row>
    <row r="119" spans="2:46" x14ac:dyDescent="0.3">
      <c r="B119" s="30">
        <v>97</v>
      </c>
      <c r="C119" s="30" t="str">
        <f t="shared" si="23"/>
        <v/>
      </c>
      <c r="D119" s="30" t="str">
        <f t="shared" si="16"/>
        <v/>
      </c>
      <c r="H119" s="30">
        <v>97</v>
      </c>
      <c r="I119" s="30" t="str">
        <f t="shared" si="24"/>
        <v/>
      </c>
      <c r="J119" s="30" t="str">
        <f t="shared" si="17"/>
        <v/>
      </c>
      <c r="N119" s="30">
        <v>97</v>
      </c>
      <c r="O119" s="30" t="str">
        <f t="shared" si="25"/>
        <v/>
      </c>
      <c r="P119" s="30" t="str">
        <f t="shared" si="18"/>
        <v/>
      </c>
      <c r="T119" s="30">
        <v>97</v>
      </c>
      <c r="U119" s="30" t="str">
        <f t="shared" si="26"/>
        <v/>
      </c>
      <c r="V119" s="30" t="str">
        <f t="shared" si="19"/>
        <v/>
      </c>
      <c r="Z119" s="30">
        <v>97</v>
      </c>
      <c r="AA119" s="30" t="str">
        <f t="shared" si="27"/>
        <v/>
      </c>
      <c r="AB119" s="30" t="str">
        <f t="shared" si="20"/>
        <v/>
      </c>
      <c r="AF119" s="30">
        <v>97</v>
      </c>
      <c r="AG119" s="30" t="str">
        <f t="shared" si="28"/>
        <v/>
      </c>
      <c r="AH119" s="30" t="str">
        <f t="shared" si="21"/>
        <v/>
      </c>
      <c r="AL119" s="30">
        <v>97</v>
      </c>
      <c r="AM119" s="30" t="str">
        <f t="shared" si="29"/>
        <v/>
      </c>
      <c r="AN119" s="30" t="str">
        <f t="shared" si="22"/>
        <v/>
      </c>
      <c r="AR119" s="30">
        <v>97</v>
      </c>
      <c r="AS119" s="30" t="str">
        <f t="shared" si="30"/>
        <v/>
      </c>
      <c r="AT119" s="30" t="str">
        <f t="shared" si="31"/>
        <v/>
      </c>
    </row>
    <row r="120" spans="2:46" x14ac:dyDescent="0.3">
      <c r="B120" s="30">
        <v>98</v>
      </c>
      <c r="C120" s="30" t="str">
        <f t="shared" si="23"/>
        <v/>
      </c>
      <c r="D120" s="30" t="str">
        <f t="shared" si="16"/>
        <v/>
      </c>
      <c r="H120" s="30">
        <v>98</v>
      </c>
      <c r="I120" s="30" t="str">
        <f t="shared" si="24"/>
        <v/>
      </c>
      <c r="J120" s="30" t="str">
        <f t="shared" si="17"/>
        <v/>
      </c>
      <c r="N120" s="30">
        <v>98</v>
      </c>
      <c r="O120" s="30" t="str">
        <f t="shared" si="25"/>
        <v/>
      </c>
      <c r="P120" s="30" t="str">
        <f t="shared" si="18"/>
        <v/>
      </c>
      <c r="T120" s="30">
        <v>98</v>
      </c>
      <c r="U120" s="30" t="str">
        <f t="shared" si="26"/>
        <v/>
      </c>
      <c r="V120" s="30" t="str">
        <f t="shared" si="19"/>
        <v/>
      </c>
      <c r="Z120" s="30">
        <v>98</v>
      </c>
      <c r="AA120" s="30" t="str">
        <f t="shared" si="27"/>
        <v/>
      </c>
      <c r="AB120" s="30" t="str">
        <f t="shared" si="20"/>
        <v/>
      </c>
      <c r="AF120" s="30">
        <v>98</v>
      </c>
      <c r="AG120" s="30" t="str">
        <f t="shared" si="28"/>
        <v/>
      </c>
      <c r="AH120" s="30" t="str">
        <f t="shared" si="21"/>
        <v/>
      </c>
      <c r="AL120" s="30">
        <v>98</v>
      </c>
      <c r="AM120" s="30" t="str">
        <f t="shared" si="29"/>
        <v/>
      </c>
      <c r="AN120" s="30" t="str">
        <f t="shared" si="22"/>
        <v/>
      </c>
      <c r="AR120" s="30">
        <v>98</v>
      </c>
      <c r="AS120" s="30" t="str">
        <f t="shared" si="30"/>
        <v/>
      </c>
      <c r="AT120" s="30" t="str">
        <f t="shared" si="31"/>
        <v/>
      </c>
    </row>
    <row r="121" spans="2:46" x14ac:dyDescent="0.3">
      <c r="B121" s="30">
        <v>99</v>
      </c>
      <c r="C121" s="30" t="str">
        <f t="shared" si="23"/>
        <v/>
      </c>
      <c r="D121" s="30" t="str">
        <f t="shared" si="16"/>
        <v/>
      </c>
      <c r="H121" s="30">
        <v>99</v>
      </c>
      <c r="I121" s="30" t="str">
        <f t="shared" si="24"/>
        <v/>
      </c>
      <c r="J121" s="30" t="str">
        <f t="shared" si="17"/>
        <v/>
      </c>
      <c r="N121" s="30">
        <v>99</v>
      </c>
      <c r="O121" s="30" t="str">
        <f t="shared" si="25"/>
        <v/>
      </c>
      <c r="P121" s="30" t="str">
        <f t="shared" si="18"/>
        <v/>
      </c>
      <c r="T121" s="30">
        <v>99</v>
      </c>
      <c r="U121" s="30" t="str">
        <f t="shared" si="26"/>
        <v/>
      </c>
      <c r="V121" s="30" t="str">
        <f t="shared" si="19"/>
        <v/>
      </c>
      <c r="Z121" s="30">
        <v>99</v>
      </c>
      <c r="AA121" s="30" t="str">
        <f t="shared" si="27"/>
        <v/>
      </c>
      <c r="AB121" s="30" t="str">
        <f t="shared" si="20"/>
        <v/>
      </c>
      <c r="AF121" s="30">
        <v>99</v>
      </c>
      <c r="AG121" s="30" t="str">
        <f t="shared" si="28"/>
        <v/>
      </c>
      <c r="AH121" s="30" t="str">
        <f t="shared" si="21"/>
        <v/>
      </c>
      <c r="AL121" s="30">
        <v>99</v>
      </c>
      <c r="AM121" s="30" t="str">
        <f t="shared" si="29"/>
        <v/>
      </c>
      <c r="AN121" s="30" t="str">
        <f t="shared" si="22"/>
        <v/>
      </c>
      <c r="AR121" s="30">
        <v>99</v>
      </c>
      <c r="AS121" s="30" t="str">
        <f t="shared" si="30"/>
        <v/>
      </c>
      <c r="AT121" s="30" t="str">
        <f t="shared" si="31"/>
        <v/>
      </c>
    </row>
    <row r="122" spans="2:46" x14ac:dyDescent="0.3">
      <c r="B122" s="30">
        <v>100</v>
      </c>
      <c r="C122" s="30" t="str">
        <f t="shared" si="23"/>
        <v/>
      </c>
      <c r="D122" s="30" t="str">
        <f t="shared" si="16"/>
        <v/>
      </c>
      <c r="H122" s="30">
        <v>100</v>
      </c>
      <c r="I122" s="30" t="str">
        <f t="shared" si="24"/>
        <v/>
      </c>
      <c r="J122" s="30" t="str">
        <f t="shared" si="17"/>
        <v/>
      </c>
      <c r="N122" s="30">
        <v>100</v>
      </c>
      <c r="O122" s="30" t="str">
        <f t="shared" si="25"/>
        <v/>
      </c>
      <c r="P122" s="30" t="str">
        <f t="shared" si="18"/>
        <v/>
      </c>
      <c r="T122" s="30">
        <v>100</v>
      </c>
      <c r="U122" s="30" t="str">
        <f t="shared" si="26"/>
        <v/>
      </c>
      <c r="V122" s="30" t="str">
        <f t="shared" si="19"/>
        <v/>
      </c>
      <c r="Z122" s="30">
        <v>100</v>
      </c>
      <c r="AA122" s="30" t="str">
        <f t="shared" si="27"/>
        <v/>
      </c>
      <c r="AB122" s="30" t="str">
        <f t="shared" si="20"/>
        <v/>
      </c>
      <c r="AF122" s="30">
        <v>100</v>
      </c>
      <c r="AG122" s="30" t="str">
        <f t="shared" si="28"/>
        <v/>
      </c>
      <c r="AH122" s="30" t="str">
        <f t="shared" si="21"/>
        <v/>
      </c>
      <c r="AL122" s="30">
        <v>100</v>
      </c>
      <c r="AM122" s="30" t="str">
        <f t="shared" si="29"/>
        <v/>
      </c>
      <c r="AN122" s="30" t="str">
        <f t="shared" si="22"/>
        <v/>
      </c>
      <c r="AR122" s="30">
        <v>100</v>
      </c>
      <c r="AS122" s="30" t="str">
        <f t="shared" si="30"/>
        <v/>
      </c>
      <c r="AT122" s="30" t="str">
        <f t="shared" si="31"/>
        <v/>
      </c>
    </row>
    <row r="123" spans="2:46" x14ac:dyDescent="0.3">
      <c r="B123" s="30">
        <v>101</v>
      </c>
      <c r="C123" s="30" t="str">
        <f t="shared" si="23"/>
        <v/>
      </c>
      <c r="D123" s="30" t="str">
        <f t="shared" si="16"/>
        <v/>
      </c>
      <c r="H123" s="30">
        <v>101</v>
      </c>
      <c r="I123" s="30" t="str">
        <f t="shared" si="24"/>
        <v/>
      </c>
      <c r="J123" s="30" t="str">
        <f t="shared" si="17"/>
        <v/>
      </c>
      <c r="N123" s="30">
        <v>101</v>
      </c>
      <c r="O123" s="30" t="str">
        <f t="shared" si="25"/>
        <v/>
      </c>
      <c r="P123" s="30" t="str">
        <f t="shared" si="18"/>
        <v/>
      </c>
      <c r="T123" s="30">
        <v>101</v>
      </c>
      <c r="U123" s="30" t="str">
        <f t="shared" si="26"/>
        <v/>
      </c>
      <c r="V123" s="30" t="str">
        <f t="shared" si="19"/>
        <v/>
      </c>
      <c r="Z123" s="30">
        <v>101</v>
      </c>
      <c r="AA123" s="30" t="str">
        <f t="shared" si="27"/>
        <v/>
      </c>
      <c r="AB123" s="30" t="str">
        <f t="shared" si="20"/>
        <v/>
      </c>
      <c r="AF123" s="30">
        <v>101</v>
      </c>
      <c r="AG123" s="30" t="str">
        <f t="shared" si="28"/>
        <v/>
      </c>
      <c r="AH123" s="30" t="str">
        <f t="shared" si="21"/>
        <v/>
      </c>
      <c r="AL123" s="30">
        <v>101</v>
      </c>
      <c r="AM123" s="30" t="str">
        <f t="shared" si="29"/>
        <v/>
      </c>
      <c r="AN123" s="30" t="str">
        <f t="shared" si="22"/>
        <v/>
      </c>
      <c r="AR123" s="30">
        <v>101</v>
      </c>
      <c r="AS123" s="30" t="str">
        <f t="shared" si="30"/>
        <v/>
      </c>
      <c r="AT123" s="30" t="str">
        <f t="shared" si="31"/>
        <v/>
      </c>
    </row>
    <row r="124" spans="2:46" x14ac:dyDescent="0.3">
      <c r="B124" s="30">
        <v>102</v>
      </c>
      <c r="C124" s="30" t="str">
        <f t="shared" si="23"/>
        <v/>
      </c>
      <c r="D124" s="30" t="str">
        <f t="shared" si="16"/>
        <v/>
      </c>
      <c r="H124" s="30">
        <v>102</v>
      </c>
      <c r="I124" s="30" t="str">
        <f t="shared" si="24"/>
        <v/>
      </c>
      <c r="J124" s="30" t="str">
        <f t="shared" si="17"/>
        <v/>
      </c>
      <c r="N124" s="30">
        <v>102</v>
      </c>
      <c r="O124" s="30" t="str">
        <f t="shared" si="25"/>
        <v/>
      </c>
      <c r="P124" s="30" t="str">
        <f t="shared" si="18"/>
        <v/>
      </c>
      <c r="T124" s="30">
        <v>102</v>
      </c>
      <c r="U124" s="30" t="str">
        <f t="shared" si="26"/>
        <v/>
      </c>
      <c r="V124" s="30" t="str">
        <f t="shared" si="19"/>
        <v/>
      </c>
      <c r="Z124" s="30">
        <v>102</v>
      </c>
      <c r="AA124" s="30" t="str">
        <f t="shared" si="27"/>
        <v/>
      </c>
      <c r="AB124" s="30" t="str">
        <f t="shared" si="20"/>
        <v/>
      </c>
      <c r="AF124" s="30">
        <v>102</v>
      </c>
      <c r="AG124" s="30" t="str">
        <f t="shared" si="28"/>
        <v/>
      </c>
      <c r="AH124" s="30" t="str">
        <f t="shared" si="21"/>
        <v/>
      </c>
      <c r="AL124" s="30">
        <v>102</v>
      </c>
      <c r="AM124" s="30" t="str">
        <f t="shared" si="29"/>
        <v/>
      </c>
      <c r="AN124" s="30" t="str">
        <f t="shared" si="22"/>
        <v/>
      </c>
      <c r="AR124" s="30">
        <v>102</v>
      </c>
      <c r="AS124" s="30" t="str">
        <f t="shared" si="30"/>
        <v/>
      </c>
      <c r="AT124" s="30" t="str">
        <f t="shared" si="31"/>
        <v/>
      </c>
    </row>
    <row r="125" spans="2:46" x14ac:dyDescent="0.3">
      <c r="B125" s="30">
        <v>103</v>
      </c>
      <c r="C125" s="30" t="str">
        <f t="shared" si="23"/>
        <v/>
      </c>
      <c r="D125" s="30" t="str">
        <f t="shared" si="16"/>
        <v/>
      </c>
      <c r="H125" s="30">
        <v>103</v>
      </c>
      <c r="I125" s="30" t="str">
        <f t="shared" si="24"/>
        <v/>
      </c>
      <c r="J125" s="30" t="str">
        <f t="shared" si="17"/>
        <v/>
      </c>
      <c r="N125" s="30">
        <v>103</v>
      </c>
      <c r="O125" s="30" t="str">
        <f t="shared" si="25"/>
        <v/>
      </c>
      <c r="P125" s="30" t="str">
        <f t="shared" si="18"/>
        <v/>
      </c>
      <c r="T125" s="30">
        <v>103</v>
      </c>
      <c r="U125" s="30" t="str">
        <f t="shared" si="26"/>
        <v/>
      </c>
      <c r="V125" s="30" t="str">
        <f t="shared" si="19"/>
        <v/>
      </c>
      <c r="Z125" s="30">
        <v>103</v>
      </c>
      <c r="AA125" s="30" t="str">
        <f t="shared" si="27"/>
        <v/>
      </c>
      <c r="AB125" s="30" t="str">
        <f t="shared" si="20"/>
        <v/>
      </c>
      <c r="AF125" s="30">
        <v>103</v>
      </c>
      <c r="AG125" s="30" t="str">
        <f t="shared" si="28"/>
        <v/>
      </c>
      <c r="AH125" s="30" t="str">
        <f t="shared" si="21"/>
        <v/>
      </c>
      <c r="AL125" s="30">
        <v>103</v>
      </c>
      <c r="AM125" s="30" t="str">
        <f t="shared" si="29"/>
        <v/>
      </c>
      <c r="AN125" s="30" t="str">
        <f t="shared" si="22"/>
        <v/>
      </c>
      <c r="AR125" s="30">
        <v>103</v>
      </c>
      <c r="AS125" s="30" t="str">
        <f t="shared" si="30"/>
        <v/>
      </c>
      <c r="AT125" s="30" t="str">
        <f t="shared" si="31"/>
        <v/>
      </c>
    </row>
    <row r="126" spans="2:46" x14ac:dyDescent="0.3">
      <c r="B126" s="30">
        <v>104</v>
      </c>
      <c r="C126" s="30" t="str">
        <f t="shared" si="23"/>
        <v/>
      </c>
      <c r="D126" s="30" t="str">
        <f t="shared" si="16"/>
        <v/>
      </c>
      <c r="H126" s="30">
        <v>104</v>
      </c>
      <c r="I126" s="30" t="str">
        <f t="shared" si="24"/>
        <v/>
      </c>
      <c r="J126" s="30" t="str">
        <f t="shared" si="17"/>
        <v/>
      </c>
      <c r="N126" s="30">
        <v>104</v>
      </c>
      <c r="O126" s="30" t="str">
        <f t="shared" si="25"/>
        <v/>
      </c>
      <c r="P126" s="30" t="str">
        <f t="shared" si="18"/>
        <v/>
      </c>
      <c r="T126" s="30">
        <v>104</v>
      </c>
      <c r="U126" s="30" t="str">
        <f t="shared" si="26"/>
        <v/>
      </c>
      <c r="V126" s="30" t="str">
        <f t="shared" si="19"/>
        <v/>
      </c>
      <c r="Z126" s="30">
        <v>104</v>
      </c>
      <c r="AA126" s="30" t="str">
        <f t="shared" si="27"/>
        <v/>
      </c>
      <c r="AB126" s="30" t="str">
        <f t="shared" si="20"/>
        <v/>
      </c>
      <c r="AF126" s="30">
        <v>104</v>
      </c>
      <c r="AG126" s="30" t="str">
        <f t="shared" si="28"/>
        <v/>
      </c>
      <c r="AH126" s="30" t="str">
        <f t="shared" si="21"/>
        <v/>
      </c>
      <c r="AL126" s="30">
        <v>104</v>
      </c>
      <c r="AM126" s="30" t="str">
        <f t="shared" si="29"/>
        <v/>
      </c>
      <c r="AN126" s="30" t="str">
        <f t="shared" si="22"/>
        <v/>
      </c>
      <c r="AR126" s="30">
        <v>104</v>
      </c>
      <c r="AS126" s="30" t="str">
        <f t="shared" si="30"/>
        <v/>
      </c>
      <c r="AT126" s="30" t="str">
        <f t="shared" si="31"/>
        <v/>
      </c>
    </row>
    <row r="127" spans="2:46" x14ac:dyDescent="0.3">
      <c r="B127" s="30">
        <v>105</v>
      </c>
      <c r="C127" s="30" t="str">
        <f t="shared" si="23"/>
        <v/>
      </c>
      <c r="D127" s="30" t="str">
        <f t="shared" si="16"/>
        <v/>
      </c>
      <c r="H127" s="30">
        <v>105</v>
      </c>
      <c r="I127" s="30" t="str">
        <f t="shared" si="24"/>
        <v/>
      </c>
      <c r="J127" s="30" t="str">
        <f t="shared" si="17"/>
        <v/>
      </c>
      <c r="N127" s="30">
        <v>105</v>
      </c>
      <c r="O127" s="30" t="str">
        <f t="shared" si="25"/>
        <v/>
      </c>
      <c r="P127" s="30" t="str">
        <f t="shared" si="18"/>
        <v/>
      </c>
      <c r="T127" s="30">
        <v>105</v>
      </c>
      <c r="U127" s="30" t="str">
        <f t="shared" si="26"/>
        <v/>
      </c>
      <c r="V127" s="30" t="str">
        <f t="shared" si="19"/>
        <v/>
      </c>
      <c r="Z127" s="30">
        <v>105</v>
      </c>
      <c r="AA127" s="30" t="str">
        <f t="shared" si="27"/>
        <v/>
      </c>
      <c r="AB127" s="30" t="str">
        <f t="shared" si="20"/>
        <v/>
      </c>
      <c r="AF127" s="30">
        <v>105</v>
      </c>
      <c r="AG127" s="30" t="str">
        <f t="shared" si="28"/>
        <v/>
      </c>
      <c r="AH127" s="30" t="str">
        <f t="shared" si="21"/>
        <v/>
      </c>
      <c r="AL127" s="30">
        <v>105</v>
      </c>
      <c r="AM127" s="30" t="str">
        <f t="shared" si="29"/>
        <v/>
      </c>
      <c r="AN127" s="30" t="str">
        <f t="shared" si="22"/>
        <v/>
      </c>
      <c r="AR127" s="30">
        <v>105</v>
      </c>
      <c r="AS127" s="30" t="str">
        <f t="shared" si="30"/>
        <v/>
      </c>
      <c r="AT127" s="30" t="str">
        <f t="shared" si="31"/>
        <v/>
      </c>
    </row>
    <row r="128" spans="2:46" x14ac:dyDescent="0.3">
      <c r="B128" s="30">
        <v>106</v>
      </c>
      <c r="C128" s="30" t="str">
        <f t="shared" si="23"/>
        <v/>
      </c>
      <c r="D128" s="30" t="str">
        <f t="shared" si="16"/>
        <v/>
      </c>
      <c r="H128" s="30">
        <v>106</v>
      </c>
      <c r="I128" s="30" t="str">
        <f t="shared" si="24"/>
        <v/>
      </c>
      <c r="J128" s="30" t="str">
        <f t="shared" si="17"/>
        <v/>
      </c>
      <c r="N128" s="30">
        <v>106</v>
      </c>
      <c r="O128" s="30" t="str">
        <f t="shared" si="25"/>
        <v/>
      </c>
      <c r="P128" s="30" t="str">
        <f t="shared" si="18"/>
        <v/>
      </c>
      <c r="T128" s="30">
        <v>106</v>
      </c>
      <c r="U128" s="30" t="str">
        <f t="shared" si="26"/>
        <v/>
      </c>
      <c r="V128" s="30" t="str">
        <f t="shared" si="19"/>
        <v/>
      </c>
      <c r="Z128" s="30">
        <v>106</v>
      </c>
      <c r="AA128" s="30" t="str">
        <f t="shared" si="27"/>
        <v/>
      </c>
      <c r="AB128" s="30" t="str">
        <f t="shared" si="20"/>
        <v/>
      </c>
      <c r="AF128" s="30">
        <v>106</v>
      </c>
      <c r="AG128" s="30" t="str">
        <f t="shared" si="28"/>
        <v/>
      </c>
      <c r="AH128" s="30" t="str">
        <f t="shared" si="21"/>
        <v/>
      </c>
      <c r="AL128" s="30">
        <v>106</v>
      </c>
      <c r="AM128" s="30" t="str">
        <f t="shared" si="29"/>
        <v/>
      </c>
      <c r="AN128" s="30" t="str">
        <f t="shared" si="22"/>
        <v/>
      </c>
      <c r="AR128" s="30">
        <v>106</v>
      </c>
      <c r="AS128" s="30" t="str">
        <f t="shared" si="30"/>
        <v/>
      </c>
      <c r="AT128" s="30" t="str">
        <f t="shared" si="31"/>
        <v/>
      </c>
    </row>
    <row r="129" spans="2:46" x14ac:dyDescent="0.3">
      <c r="B129" s="30">
        <v>107</v>
      </c>
      <c r="C129" s="30" t="str">
        <f t="shared" si="23"/>
        <v/>
      </c>
      <c r="D129" s="30" t="str">
        <f t="shared" si="16"/>
        <v/>
      </c>
      <c r="H129" s="30">
        <v>107</v>
      </c>
      <c r="I129" s="30" t="str">
        <f t="shared" si="24"/>
        <v/>
      </c>
      <c r="J129" s="30" t="str">
        <f t="shared" si="17"/>
        <v/>
      </c>
      <c r="N129" s="30">
        <v>107</v>
      </c>
      <c r="O129" s="30" t="str">
        <f t="shared" si="25"/>
        <v/>
      </c>
      <c r="P129" s="30" t="str">
        <f t="shared" si="18"/>
        <v/>
      </c>
      <c r="T129" s="30">
        <v>107</v>
      </c>
      <c r="U129" s="30" t="str">
        <f t="shared" si="26"/>
        <v/>
      </c>
      <c r="V129" s="30" t="str">
        <f t="shared" si="19"/>
        <v/>
      </c>
      <c r="Z129" s="30">
        <v>107</v>
      </c>
      <c r="AA129" s="30" t="str">
        <f t="shared" si="27"/>
        <v/>
      </c>
      <c r="AB129" s="30" t="str">
        <f t="shared" si="20"/>
        <v/>
      </c>
      <c r="AF129" s="30">
        <v>107</v>
      </c>
      <c r="AG129" s="30" t="str">
        <f t="shared" si="28"/>
        <v/>
      </c>
      <c r="AH129" s="30" t="str">
        <f t="shared" si="21"/>
        <v/>
      </c>
      <c r="AL129" s="30">
        <v>107</v>
      </c>
      <c r="AM129" s="30" t="str">
        <f t="shared" si="29"/>
        <v/>
      </c>
      <c r="AN129" s="30" t="str">
        <f t="shared" si="22"/>
        <v/>
      </c>
      <c r="AR129" s="30">
        <v>107</v>
      </c>
      <c r="AS129" s="30" t="str">
        <f t="shared" si="30"/>
        <v/>
      </c>
      <c r="AT129" s="30" t="str">
        <f t="shared" si="31"/>
        <v/>
      </c>
    </row>
    <row r="130" spans="2:46" x14ac:dyDescent="0.3">
      <c r="B130" s="30">
        <v>108</v>
      </c>
      <c r="C130" s="30" t="str">
        <f t="shared" si="23"/>
        <v/>
      </c>
      <c r="D130" s="30" t="str">
        <f t="shared" si="16"/>
        <v/>
      </c>
      <c r="H130" s="30">
        <v>108</v>
      </c>
      <c r="I130" s="30" t="str">
        <f t="shared" si="24"/>
        <v/>
      </c>
      <c r="J130" s="30" t="str">
        <f t="shared" si="17"/>
        <v/>
      </c>
      <c r="N130" s="30">
        <v>108</v>
      </c>
      <c r="O130" s="30" t="str">
        <f t="shared" si="25"/>
        <v/>
      </c>
      <c r="P130" s="30" t="str">
        <f t="shared" si="18"/>
        <v/>
      </c>
      <c r="T130" s="30">
        <v>108</v>
      </c>
      <c r="U130" s="30" t="str">
        <f t="shared" si="26"/>
        <v/>
      </c>
      <c r="V130" s="30" t="str">
        <f t="shared" si="19"/>
        <v/>
      </c>
      <c r="Z130" s="30">
        <v>108</v>
      </c>
      <c r="AA130" s="30" t="str">
        <f t="shared" si="27"/>
        <v/>
      </c>
      <c r="AB130" s="30" t="str">
        <f t="shared" si="20"/>
        <v/>
      </c>
      <c r="AF130" s="30">
        <v>108</v>
      </c>
      <c r="AG130" s="30" t="str">
        <f t="shared" si="28"/>
        <v/>
      </c>
      <c r="AH130" s="30" t="str">
        <f t="shared" si="21"/>
        <v/>
      </c>
      <c r="AL130" s="30">
        <v>108</v>
      </c>
      <c r="AM130" s="30" t="str">
        <f t="shared" si="29"/>
        <v/>
      </c>
      <c r="AN130" s="30" t="str">
        <f t="shared" si="22"/>
        <v/>
      </c>
      <c r="AR130" s="30">
        <v>108</v>
      </c>
      <c r="AS130" s="30" t="str">
        <f t="shared" si="30"/>
        <v/>
      </c>
      <c r="AT130" s="30" t="str">
        <f t="shared" si="31"/>
        <v/>
      </c>
    </row>
    <row r="131" spans="2:46" x14ac:dyDescent="0.3">
      <c r="B131" s="30">
        <v>109</v>
      </c>
      <c r="C131" s="30" t="str">
        <f t="shared" si="23"/>
        <v/>
      </c>
      <c r="D131" s="30" t="str">
        <f t="shared" si="16"/>
        <v/>
      </c>
      <c r="H131" s="30">
        <v>109</v>
      </c>
      <c r="I131" s="30" t="str">
        <f t="shared" si="24"/>
        <v/>
      </c>
      <c r="J131" s="30" t="str">
        <f t="shared" si="17"/>
        <v/>
      </c>
      <c r="N131" s="30">
        <v>109</v>
      </c>
      <c r="O131" s="30" t="str">
        <f t="shared" si="25"/>
        <v/>
      </c>
      <c r="P131" s="30" t="str">
        <f t="shared" si="18"/>
        <v/>
      </c>
      <c r="T131" s="30">
        <v>109</v>
      </c>
      <c r="U131" s="30" t="str">
        <f t="shared" si="26"/>
        <v/>
      </c>
      <c r="V131" s="30" t="str">
        <f t="shared" si="19"/>
        <v/>
      </c>
      <c r="Z131" s="30">
        <v>109</v>
      </c>
      <c r="AA131" s="30" t="str">
        <f t="shared" si="27"/>
        <v/>
      </c>
      <c r="AB131" s="30" t="str">
        <f t="shared" si="20"/>
        <v/>
      </c>
      <c r="AF131" s="30">
        <v>109</v>
      </c>
      <c r="AG131" s="30" t="str">
        <f t="shared" si="28"/>
        <v/>
      </c>
      <c r="AH131" s="30" t="str">
        <f t="shared" si="21"/>
        <v/>
      </c>
      <c r="AL131" s="30">
        <v>109</v>
      </c>
      <c r="AM131" s="30" t="str">
        <f t="shared" si="29"/>
        <v/>
      </c>
      <c r="AN131" s="30" t="str">
        <f t="shared" si="22"/>
        <v/>
      </c>
      <c r="AR131" s="30">
        <v>109</v>
      </c>
      <c r="AS131" s="30" t="str">
        <f t="shared" si="30"/>
        <v/>
      </c>
      <c r="AT131" s="30" t="str">
        <f t="shared" si="31"/>
        <v/>
      </c>
    </row>
    <row r="132" spans="2:46" x14ac:dyDescent="0.3">
      <c r="B132" s="30">
        <v>110</v>
      </c>
      <c r="C132" s="30" t="str">
        <f t="shared" si="23"/>
        <v/>
      </c>
      <c r="D132" s="30" t="str">
        <f t="shared" si="16"/>
        <v/>
      </c>
      <c r="H132" s="30">
        <v>110</v>
      </c>
      <c r="I132" s="30" t="str">
        <f t="shared" si="24"/>
        <v/>
      </c>
      <c r="J132" s="30" t="str">
        <f t="shared" si="17"/>
        <v/>
      </c>
      <c r="N132" s="30">
        <v>110</v>
      </c>
      <c r="O132" s="30" t="str">
        <f t="shared" si="25"/>
        <v/>
      </c>
      <c r="P132" s="30" t="str">
        <f t="shared" si="18"/>
        <v/>
      </c>
      <c r="T132" s="30">
        <v>110</v>
      </c>
      <c r="U132" s="30" t="str">
        <f t="shared" si="26"/>
        <v/>
      </c>
      <c r="V132" s="30" t="str">
        <f t="shared" si="19"/>
        <v/>
      </c>
      <c r="Z132" s="30">
        <v>110</v>
      </c>
      <c r="AA132" s="30" t="str">
        <f t="shared" si="27"/>
        <v/>
      </c>
      <c r="AB132" s="30" t="str">
        <f t="shared" si="20"/>
        <v/>
      </c>
      <c r="AF132" s="30">
        <v>110</v>
      </c>
      <c r="AG132" s="30" t="str">
        <f t="shared" si="28"/>
        <v/>
      </c>
      <c r="AH132" s="30" t="str">
        <f t="shared" si="21"/>
        <v/>
      </c>
      <c r="AL132" s="30">
        <v>110</v>
      </c>
      <c r="AM132" s="30" t="str">
        <f t="shared" si="29"/>
        <v/>
      </c>
      <c r="AN132" s="30" t="str">
        <f t="shared" si="22"/>
        <v/>
      </c>
      <c r="AR132" s="30">
        <v>110</v>
      </c>
      <c r="AS132" s="30" t="str">
        <f t="shared" si="30"/>
        <v/>
      </c>
      <c r="AT132" s="30" t="str">
        <f t="shared" si="31"/>
        <v/>
      </c>
    </row>
    <row r="133" spans="2:46" x14ac:dyDescent="0.3">
      <c r="B133" s="30">
        <v>111</v>
      </c>
      <c r="C133" s="30" t="str">
        <f t="shared" si="23"/>
        <v/>
      </c>
      <c r="D133" s="30" t="str">
        <f t="shared" si="16"/>
        <v/>
      </c>
      <c r="H133" s="30">
        <v>111</v>
      </c>
      <c r="I133" s="30" t="str">
        <f t="shared" si="24"/>
        <v/>
      </c>
      <c r="J133" s="30" t="str">
        <f t="shared" si="17"/>
        <v/>
      </c>
      <c r="N133" s="30">
        <v>111</v>
      </c>
      <c r="O133" s="30" t="str">
        <f t="shared" si="25"/>
        <v/>
      </c>
      <c r="P133" s="30" t="str">
        <f t="shared" si="18"/>
        <v/>
      </c>
      <c r="T133" s="30">
        <v>111</v>
      </c>
      <c r="U133" s="30" t="str">
        <f t="shared" si="26"/>
        <v/>
      </c>
      <c r="V133" s="30" t="str">
        <f t="shared" si="19"/>
        <v/>
      </c>
      <c r="Z133" s="30">
        <v>111</v>
      </c>
      <c r="AA133" s="30" t="str">
        <f t="shared" si="27"/>
        <v/>
      </c>
      <c r="AB133" s="30" t="str">
        <f t="shared" si="20"/>
        <v/>
      </c>
      <c r="AF133" s="30">
        <v>111</v>
      </c>
      <c r="AG133" s="30" t="str">
        <f t="shared" si="28"/>
        <v/>
      </c>
      <c r="AH133" s="30" t="str">
        <f t="shared" si="21"/>
        <v/>
      </c>
      <c r="AL133" s="30">
        <v>111</v>
      </c>
      <c r="AM133" s="30" t="str">
        <f t="shared" si="29"/>
        <v/>
      </c>
      <c r="AN133" s="30" t="str">
        <f t="shared" si="22"/>
        <v/>
      </c>
      <c r="AR133" s="30">
        <v>111</v>
      </c>
      <c r="AS133" s="30" t="str">
        <f t="shared" si="30"/>
        <v/>
      </c>
      <c r="AT133" s="30" t="str">
        <f t="shared" si="31"/>
        <v/>
      </c>
    </row>
    <row r="134" spans="2:46" x14ac:dyDescent="0.3">
      <c r="B134" s="30">
        <v>112</v>
      </c>
      <c r="C134" s="30" t="str">
        <f t="shared" si="23"/>
        <v/>
      </c>
      <c r="D134" s="30" t="str">
        <f t="shared" si="16"/>
        <v/>
      </c>
      <c r="H134" s="30">
        <v>112</v>
      </c>
      <c r="I134" s="30" t="str">
        <f t="shared" si="24"/>
        <v/>
      </c>
      <c r="J134" s="30" t="str">
        <f t="shared" si="17"/>
        <v/>
      </c>
      <c r="N134" s="30">
        <v>112</v>
      </c>
      <c r="O134" s="30" t="str">
        <f t="shared" si="25"/>
        <v/>
      </c>
      <c r="P134" s="30" t="str">
        <f t="shared" si="18"/>
        <v/>
      </c>
      <c r="T134" s="30">
        <v>112</v>
      </c>
      <c r="U134" s="30" t="str">
        <f t="shared" si="26"/>
        <v/>
      </c>
      <c r="V134" s="30" t="str">
        <f t="shared" si="19"/>
        <v/>
      </c>
      <c r="Z134" s="30">
        <v>112</v>
      </c>
      <c r="AA134" s="30" t="str">
        <f t="shared" si="27"/>
        <v/>
      </c>
      <c r="AB134" s="30" t="str">
        <f t="shared" si="20"/>
        <v/>
      </c>
      <c r="AF134" s="30">
        <v>112</v>
      </c>
      <c r="AG134" s="30" t="str">
        <f t="shared" si="28"/>
        <v/>
      </c>
      <c r="AH134" s="30" t="str">
        <f t="shared" si="21"/>
        <v/>
      </c>
      <c r="AL134" s="30">
        <v>112</v>
      </c>
      <c r="AM134" s="30" t="str">
        <f t="shared" si="29"/>
        <v/>
      </c>
      <c r="AN134" s="30" t="str">
        <f t="shared" si="22"/>
        <v/>
      </c>
      <c r="AR134" s="30">
        <v>112</v>
      </c>
      <c r="AS134" s="30" t="str">
        <f t="shared" si="30"/>
        <v/>
      </c>
      <c r="AT134" s="30" t="str">
        <f t="shared" si="31"/>
        <v/>
      </c>
    </row>
    <row r="135" spans="2:46" x14ac:dyDescent="0.3">
      <c r="B135" s="30">
        <v>113</v>
      </c>
      <c r="C135" s="30" t="str">
        <f t="shared" si="23"/>
        <v/>
      </c>
      <c r="D135" s="30" t="str">
        <f t="shared" si="16"/>
        <v/>
      </c>
      <c r="H135" s="30">
        <v>113</v>
      </c>
      <c r="I135" s="30" t="str">
        <f t="shared" si="24"/>
        <v/>
      </c>
      <c r="J135" s="30" t="str">
        <f t="shared" si="17"/>
        <v/>
      </c>
      <c r="N135" s="30">
        <v>113</v>
      </c>
      <c r="O135" s="30" t="str">
        <f t="shared" si="25"/>
        <v/>
      </c>
      <c r="P135" s="30" t="str">
        <f t="shared" si="18"/>
        <v/>
      </c>
      <c r="T135" s="30">
        <v>113</v>
      </c>
      <c r="U135" s="30" t="str">
        <f t="shared" si="26"/>
        <v/>
      </c>
      <c r="V135" s="30" t="str">
        <f t="shared" si="19"/>
        <v/>
      </c>
      <c r="Z135" s="30">
        <v>113</v>
      </c>
      <c r="AA135" s="30" t="str">
        <f t="shared" si="27"/>
        <v/>
      </c>
      <c r="AB135" s="30" t="str">
        <f t="shared" si="20"/>
        <v/>
      </c>
      <c r="AF135" s="30">
        <v>113</v>
      </c>
      <c r="AG135" s="30" t="str">
        <f t="shared" si="28"/>
        <v/>
      </c>
      <c r="AH135" s="30" t="str">
        <f t="shared" si="21"/>
        <v/>
      </c>
      <c r="AL135" s="30">
        <v>113</v>
      </c>
      <c r="AM135" s="30" t="str">
        <f t="shared" si="29"/>
        <v/>
      </c>
      <c r="AN135" s="30" t="str">
        <f t="shared" si="22"/>
        <v/>
      </c>
      <c r="AR135" s="30">
        <v>113</v>
      </c>
      <c r="AS135" s="30" t="str">
        <f t="shared" si="30"/>
        <v/>
      </c>
      <c r="AT135" s="30" t="str">
        <f t="shared" si="31"/>
        <v/>
      </c>
    </row>
    <row r="136" spans="2:46" x14ac:dyDescent="0.3">
      <c r="B136" s="30">
        <v>114</v>
      </c>
      <c r="C136" s="30" t="str">
        <f t="shared" si="23"/>
        <v/>
      </c>
      <c r="D136" s="30" t="str">
        <f t="shared" si="16"/>
        <v/>
      </c>
      <c r="H136" s="30">
        <v>114</v>
      </c>
      <c r="I136" s="30" t="str">
        <f t="shared" si="24"/>
        <v/>
      </c>
      <c r="J136" s="30" t="str">
        <f t="shared" si="17"/>
        <v/>
      </c>
      <c r="N136" s="30">
        <v>114</v>
      </c>
      <c r="O136" s="30" t="str">
        <f t="shared" si="25"/>
        <v/>
      </c>
      <c r="P136" s="30" t="str">
        <f t="shared" si="18"/>
        <v/>
      </c>
      <c r="T136" s="30">
        <v>114</v>
      </c>
      <c r="U136" s="30" t="str">
        <f t="shared" si="26"/>
        <v/>
      </c>
      <c r="V136" s="30" t="str">
        <f t="shared" si="19"/>
        <v/>
      </c>
      <c r="Z136" s="30">
        <v>114</v>
      </c>
      <c r="AA136" s="30" t="str">
        <f t="shared" si="27"/>
        <v/>
      </c>
      <c r="AB136" s="30" t="str">
        <f t="shared" si="20"/>
        <v/>
      </c>
      <c r="AF136" s="30">
        <v>114</v>
      </c>
      <c r="AG136" s="30" t="str">
        <f t="shared" si="28"/>
        <v/>
      </c>
      <c r="AH136" s="30" t="str">
        <f t="shared" si="21"/>
        <v/>
      </c>
      <c r="AL136" s="30">
        <v>114</v>
      </c>
      <c r="AM136" s="30" t="str">
        <f t="shared" si="29"/>
        <v/>
      </c>
      <c r="AN136" s="30" t="str">
        <f t="shared" si="22"/>
        <v/>
      </c>
      <c r="AR136" s="30">
        <v>114</v>
      </c>
      <c r="AS136" s="30" t="str">
        <f t="shared" si="30"/>
        <v/>
      </c>
      <c r="AT136" s="30" t="str">
        <f t="shared" si="31"/>
        <v/>
      </c>
    </row>
    <row r="137" spans="2:46" x14ac:dyDescent="0.3">
      <c r="B137" s="30">
        <v>115</v>
      </c>
      <c r="C137" s="30" t="str">
        <f t="shared" si="23"/>
        <v/>
      </c>
      <c r="D137" s="30" t="str">
        <f t="shared" si="16"/>
        <v/>
      </c>
      <c r="H137" s="30">
        <v>115</v>
      </c>
      <c r="I137" s="30" t="str">
        <f t="shared" si="24"/>
        <v/>
      </c>
      <c r="J137" s="30" t="str">
        <f t="shared" si="17"/>
        <v/>
      </c>
      <c r="N137" s="30">
        <v>115</v>
      </c>
      <c r="O137" s="30" t="str">
        <f t="shared" si="25"/>
        <v/>
      </c>
      <c r="P137" s="30" t="str">
        <f t="shared" si="18"/>
        <v/>
      </c>
      <c r="T137" s="30">
        <v>115</v>
      </c>
      <c r="U137" s="30" t="str">
        <f t="shared" si="26"/>
        <v/>
      </c>
      <c r="V137" s="30" t="str">
        <f t="shared" si="19"/>
        <v/>
      </c>
      <c r="Z137" s="30">
        <v>115</v>
      </c>
      <c r="AA137" s="30" t="str">
        <f t="shared" si="27"/>
        <v/>
      </c>
      <c r="AB137" s="30" t="str">
        <f t="shared" si="20"/>
        <v/>
      </c>
      <c r="AF137" s="30">
        <v>115</v>
      </c>
      <c r="AG137" s="30" t="str">
        <f t="shared" si="28"/>
        <v/>
      </c>
      <c r="AH137" s="30" t="str">
        <f t="shared" si="21"/>
        <v/>
      </c>
      <c r="AL137" s="30">
        <v>115</v>
      </c>
      <c r="AM137" s="30" t="str">
        <f t="shared" si="29"/>
        <v/>
      </c>
      <c r="AN137" s="30" t="str">
        <f t="shared" si="22"/>
        <v/>
      </c>
      <c r="AR137" s="30">
        <v>115</v>
      </c>
      <c r="AS137" s="30" t="str">
        <f t="shared" si="30"/>
        <v/>
      </c>
      <c r="AT137" s="30" t="str">
        <f t="shared" si="31"/>
        <v/>
      </c>
    </row>
    <row r="138" spans="2:46" x14ac:dyDescent="0.3">
      <c r="B138" s="30">
        <v>116</v>
      </c>
      <c r="C138" s="30" t="str">
        <f t="shared" si="23"/>
        <v/>
      </c>
      <c r="D138" s="30" t="str">
        <f t="shared" si="16"/>
        <v/>
      </c>
      <c r="H138" s="30">
        <v>116</v>
      </c>
      <c r="I138" s="30" t="str">
        <f t="shared" si="24"/>
        <v/>
      </c>
      <c r="J138" s="30" t="str">
        <f t="shared" si="17"/>
        <v/>
      </c>
      <c r="N138" s="30">
        <v>116</v>
      </c>
      <c r="O138" s="30" t="str">
        <f t="shared" si="25"/>
        <v/>
      </c>
      <c r="P138" s="30" t="str">
        <f t="shared" si="18"/>
        <v/>
      </c>
      <c r="T138" s="30">
        <v>116</v>
      </c>
      <c r="U138" s="30" t="str">
        <f t="shared" si="26"/>
        <v/>
      </c>
      <c r="V138" s="30" t="str">
        <f t="shared" si="19"/>
        <v/>
      </c>
      <c r="Z138" s="30">
        <v>116</v>
      </c>
      <c r="AA138" s="30" t="str">
        <f t="shared" si="27"/>
        <v/>
      </c>
      <c r="AB138" s="30" t="str">
        <f t="shared" si="20"/>
        <v/>
      </c>
      <c r="AF138" s="30">
        <v>116</v>
      </c>
      <c r="AG138" s="30" t="str">
        <f t="shared" si="28"/>
        <v/>
      </c>
      <c r="AH138" s="30" t="str">
        <f t="shared" si="21"/>
        <v/>
      </c>
      <c r="AL138" s="30">
        <v>116</v>
      </c>
      <c r="AM138" s="30" t="str">
        <f t="shared" si="29"/>
        <v/>
      </c>
      <c r="AN138" s="30" t="str">
        <f t="shared" si="22"/>
        <v/>
      </c>
      <c r="AR138" s="30">
        <v>116</v>
      </c>
      <c r="AS138" s="30" t="str">
        <f t="shared" si="30"/>
        <v/>
      </c>
      <c r="AT138" s="30" t="str">
        <f t="shared" si="31"/>
        <v/>
      </c>
    </row>
    <row r="139" spans="2:46" x14ac:dyDescent="0.3">
      <c r="B139" s="30">
        <v>117</v>
      </c>
      <c r="C139" s="30" t="str">
        <f t="shared" si="23"/>
        <v/>
      </c>
      <c r="D139" s="30" t="str">
        <f t="shared" si="16"/>
        <v/>
      </c>
      <c r="H139" s="30">
        <v>117</v>
      </c>
      <c r="I139" s="30" t="str">
        <f t="shared" si="24"/>
        <v/>
      </c>
      <c r="J139" s="30" t="str">
        <f t="shared" si="17"/>
        <v/>
      </c>
      <c r="N139" s="30">
        <v>117</v>
      </c>
      <c r="O139" s="30" t="str">
        <f t="shared" si="25"/>
        <v/>
      </c>
      <c r="P139" s="30" t="str">
        <f t="shared" si="18"/>
        <v/>
      </c>
      <c r="T139" s="30">
        <v>117</v>
      </c>
      <c r="U139" s="30" t="str">
        <f t="shared" si="26"/>
        <v/>
      </c>
      <c r="V139" s="30" t="str">
        <f t="shared" si="19"/>
        <v/>
      </c>
      <c r="Z139" s="30">
        <v>117</v>
      </c>
      <c r="AA139" s="30" t="str">
        <f t="shared" si="27"/>
        <v/>
      </c>
      <c r="AB139" s="30" t="str">
        <f t="shared" si="20"/>
        <v/>
      </c>
      <c r="AF139" s="30">
        <v>117</v>
      </c>
      <c r="AG139" s="30" t="str">
        <f t="shared" si="28"/>
        <v/>
      </c>
      <c r="AH139" s="30" t="str">
        <f t="shared" si="21"/>
        <v/>
      </c>
      <c r="AL139" s="30">
        <v>117</v>
      </c>
      <c r="AM139" s="30" t="str">
        <f t="shared" si="29"/>
        <v/>
      </c>
      <c r="AN139" s="30" t="str">
        <f t="shared" si="22"/>
        <v/>
      </c>
      <c r="AR139" s="30">
        <v>117</v>
      </c>
      <c r="AS139" s="30" t="str">
        <f t="shared" si="30"/>
        <v/>
      </c>
      <c r="AT139" s="30" t="str">
        <f t="shared" si="31"/>
        <v/>
      </c>
    </row>
    <row r="140" spans="2:46" x14ac:dyDescent="0.3">
      <c r="B140" s="30">
        <v>118</v>
      </c>
      <c r="C140" s="30" t="str">
        <f t="shared" si="23"/>
        <v/>
      </c>
      <c r="D140" s="30" t="str">
        <f t="shared" si="16"/>
        <v/>
      </c>
      <c r="H140" s="30">
        <v>118</v>
      </c>
      <c r="I140" s="30" t="str">
        <f t="shared" si="24"/>
        <v/>
      </c>
      <c r="J140" s="30" t="str">
        <f t="shared" si="17"/>
        <v/>
      </c>
      <c r="N140" s="30">
        <v>118</v>
      </c>
      <c r="O140" s="30" t="str">
        <f t="shared" si="25"/>
        <v/>
      </c>
      <c r="P140" s="30" t="str">
        <f t="shared" si="18"/>
        <v/>
      </c>
      <c r="T140" s="30">
        <v>118</v>
      </c>
      <c r="U140" s="30" t="str">
        <f t="shared" si="26"/>
        <v/>
      </c>
      <c r="V140" s="30" t="str">
        <f t="shared" si="19"/>
        <v/>
      </c>
      <c r="Z140" s="30">
        <v>118</v>
      </c>
      <c r="AA140" s="30" t="str">
        <f t="shared" si="27"/>
        <v/>
      </c>
      <c r="AB140" s="30" t="str">
        <f t="shared" si="20"/>
        <v/>
      </c>
      <c r="AF140" s="30">
        <v>118</v>
      </c>
      <c r="AG140" s="30" t="str">
        <f t="shared" si="28"/>
        <v/>
      </c>
      <c r="AH140" s="30" t="str">
        <f t="shared" si="21"/>
        <v/>
      </c>
      <c r="AL140" s="30">
        <v>118</v>
      </c>
      <c r="AM140" s="30" t="str">
        <f t="shared" si="29"/>
        <v/>
      </c>
      <c r="AN140" s="30" t="str">
        <f t="shared" si="22"/>
        <v/>
      </c>
      <c r="AR140" s="30">
        <v>118</v>
      </c>
      <c r="AS140" s="30" t="str">
        <f t="shared" si="30"/>
        <v/>
      </c>
      <c r="AT140" s="30" t="str">
        <f t="shared" si="31"/>
        <v/>
      </c>
    </row>
    <row r="141" spans="2:46" x14ac:dyDescent="0.3">
      <c r="B141" s="30">
        <v>119</v>
      </c>
      <c r="C141" s="30" t="str">
        <f t="shared" si="23"/>
        <v/>
      </c>
      <c r="D141" s="30" t="str">
        <f t="shared" si="16"/>
        <v/>
      </c>
      <c r="H141" s="30">
        <v>119</v>
      </c>
      <c r="I141" s="30" t="str">
        <f t="shared" si="24"/>
        <v/>
      </c>
      <c r="J141" s="30" t="str">
        <f t="shared" si="17"/>
        <v/>
      </c>
      <c r="N141" s="30">
        <v>119</v>
      </c>
      <c r="O141" s="30" t="str">
        <f t="shared" si="25"/>
        <v/>
      </c>
      <c r="P141" s="30" t="str">
        <f t="shared" si="18"/>
        <v/>
      </c>
      <c r="T141" s="30">
        <v>119</v>
      </c>
      <c r="U141" s="30" t="str">
        <f t="shared" si="26"/>
        <v/>
      </c>
      <c r="V141" s="30" t="str">
        <f t="shared" si="19"/>
        <v/>
      </c>
      <c r="Z141" s="30">
        <v>119</v>
      </c>
      <c r="AA141" s="30" t="str">
        <f t="shared" si="27"/>
        <v/>
      </c>
      <c r="AB141" s="30" t="str">
        <f t="shared" si="20"/>
        <v/>
      </c>
      <c r="AF141" s="30">
        <v>119</v>
      </c>
      <c r="AG141" s="30" t="str">
        <f t="shared" si="28"/>
        <v/>
      </c>
      <c r="AH141" s="30" t="str">
        <f t="shared" si="21"/>
        <v/>
      </c>
      <c r="AL141" s="30">
        <v>119</v>
      </c>
      <c r="AM141" s="30" t="str">
        <f t="shared" si="29"/>
        <v/>
      </c>
      <c r="AN141" s="30" t="str">
        <f t="shared" si="22"/>
        <v/>
      </c>
      <c r="AR141" s="30">
        <v>119</v>
      </c>
      <c r="AS141" s="30" t="str">
        <f t="shared" si="30"/>
        <v/>
      </c>
      <c r="AT141" s="30" t="str">
        <f t="shared" si="31"/>
        <v/>
      </c>
    </row>
    <row r="142" spans="2:46" x14ac:dyDescent="0.3">
      <c r="B142" s="30">
        <v>120</v>
      </c>
      <c r="C142" s="30" t="str">
        <f t="shared" si="23"/>
        <v/>
      </c>
      <c r="D142" s="30" t="str">
        <f t="shared" si="16"/>
        <v/>
      </c>
      <c r="H142" s="30">
        <v>120</v>
      </c>
      <c r="I142" s="30" t="str">
        <f t="shared" si="24"/>
        <v/>
      </c>
      <c r="J142" s="30" t="str">
        <f t="shared" si="17"/>
        <v/>
      </c>
      <c r="N142" s="30">
        <v>120</v>
      </c>
      <c r="O142" s="30" t="str">
        <f t="shared" si="25"/>
        <v/>
      </c>
      <c r="P142" s="30" t="str">
        <f t="shared" si="18"/>
        <v/>
      </c>
      <c r="T142" s="30">
        <v>120</v>
      </c>
      <c r="U142" s="30" t="str">
        <f t="shared" si="26"/>
        <v/>
      </c>
      <c r="V142" s="30" t="str">
        <f t="shared" si="19"/>
        <v/>
      </c>
      <c r="Z142" s="30">
        <v>120</v>
      </c>
      <c r="AA142" s="30" t="str">
        <f t="shared" si="27"/>
        <v/>
      </c>
      <c r="AB142" s="30" t="str">
        <f t="shared" si="20"/>
        <v/>
      </c>
      <c r="AF142" s="30">
        <v>120</v>
      </c>
      <c r="AG142" s="30" t="str">
        <f t="shared" si="28"/>
        <v/>
      </c>
      <c r="AH142" s="30" t="str">
        <f t="shared" si="21"/>
        <v/>
      </c>
      <c r="AL142" s="30">
        <v>120</v>
      </c>
      <c r="AM142" s="30" t="str">
        <f t="shared" si="29"/>
        <v/>
      </c>
      <c r="AN142" s="30" t="str">
        <f t="shared" si="22"/>
        <v/>
      </c>
      <c r="AR142" s="30">
        <v>120</v>
      </c>
      <c r="AS142" s="30" t="str">
        <f t="shared" si="30"/>
        <v/>
      </c>
      <c r="AT142" s="30" t="str">
        <f t="shared" si="31"/>
        <v/>
      </c>
    </row>
    <row r="143" spans="2:46" x14ac:dyDescent="0.3">
      <c r="B143" s="30">
        <v>121</v>
      </c>
      <c r="C143" s="30" t="str">
        <f t="shared" si="23"/>
        <v/>
      </c>
      <c r="D143" s="30" t="str">
        <f t="shared" si="16"/>
        <v/>
      </c>
      <c r="H143" s="30">
        <v>121</v>
      </c>
      <c r="I143" s="30" t="str">
        <f t="shared" si="24"/>
        <v/>
      </c>
      <c r="J143" s="30" t="str">
        <f t="shared" si="17"/>
        <v/>
      </c>
      <c r="N143" s="30">
        <v>121</v>
      </c>
      <c r="O143" s="30" t="str">
        <f t="shared" si="25"/>
        <v/>
      </c>
      <c r="P143" s="30" t="str">
        <f t="shared" si="18"/>
        <v/>
      </c>
      <c r="T143" s="30">
        <v>121</v>
      </c>
      <c r="U143" s="30" t="str">
        <f t="shared" si="26"/>
        <v/>
      </c>
      <c r="V143" s="30" t="str">
        <f t="shared" si="19"/>
        <v/>
      </c>
      <c r="Z143" s="30">
        <v>121</v>
      </c>
      <c r="AA143" s="30" t="str">
        <f t="shared" si="27"/>
        <v/>
      </c>
      <c r="AB143" s="30" t="str">
        <f t="shared" si="20"/>
        <v/>
      </c>
      <c r="AF143" s="30">
        <v>121</v>
      </c>
      <c r="AG143" s="30" t="str">
        <f t="shared" si="28"/>
        <v/>
      </c>
      <c r="AH143" s="30" t="str">
        <f t="shared" si="21"/>
        <v/>
      </c>
      <c r="AL143" s="30">
        <v>121</v>
      </c>
      <c r="AM143" s="30" t="str">
        <f t="shared" si="29"/>
        <v/>
      </c>
      <c r="AN143" s="30" t="str">
        <f t="shared" si="22"/>
        <v/>
      </c>
      <c r="AR143" s="30">
        <v>121</v>
      </c>
      <c r="AS143" s="30" t="str">
        <f t="shared" si="30"/>
        <v/>
      </c>
      <c r="AT143" s="30" t="str">
        <f t="shared" si="31"/>
        <v/>
      </c>
    </row>
    <row r="144" spans="2:46" x14ac:dyDescent="0.3">
      <c r="B144" s="30">
        <v>122</v>
      </c>
      <c r="C144" s="30" t="str">
        <f t="shared" si="23"/>
        <v/>
      </c>
      <c r="D144" s="30" t="str">
        <f t="shared" si="16"/>
        <v/>
      </c>
      <c r="H144" s="30">
        <v>122</v>
      </c>
      <c r="I144" s="30" t="str">
        <f t="shared" si="24"/>
        <v/>
      </c>
      <c r="J144" s="30" t="str">
        <f t="shared" si="17"/>
        <v/>
      </c>
      <c r="N144" s="30">
        <v>122</v>
      </c>
      <c r="O144" s="30" t="str">
        <f t="shared" si="25"/>
        <v/>
      </c>
      <c r="P144" s="30" t="str">
        <f t="shared" si="18"/>
        <v/>
      </c>
      <c r="T144" s="30">
        <v>122</v>
      </c>
      <c r="U144" s="30" t="str">
        <f t="shared" si="26"/>
        <v/>
      </c>
      <c r="V144" s="30" t="str">
        <f t="shared" si="19"/>
        <v/>
      </c>
      <c r="Z144" s="30">
        <v>122</v>
      </c>
      <c r="AA144" s="30" t="str">
        <f t="shared" si="27"/>
        <v/>
      </c>
      <c r="AB144" s="30" t="str">
        <f t="shared" si="20"/>
        <v/>
      </c>
      <c r="AF144" s="30">
        <v>122</v>
      </c>
      <c r="AG144" s="30" t="str">
        <f t="shared" si="28"/>
        <v/>
      </c>
      <c r="AH144" s="30" t="str">
        <f t="shared" si="21"/>
        <v/>
      </c>
      <c r="AL144" s="30">
        <v>122</v>
      </c>
      <c r="AM144" s="30" t="str">
        <f t="shared" si="29"/>
        <v/>
      </c>
      <c r="AN144" s="30" t="str">
        <f t="shared" si="22"/>
        <v/>
      </c>
      <c r="AR144" s="30">
        <v>122</v>
      </c>
      <c r="AS144" s="30" t="str">
        <f t="shared" si="30"/>
        <v/>
      </c>
      <c r="AT144" s="30" t="str">
        <f t="shared" si="31"/>
        <v/>
      </c>
    </row>
    <row r="145" spans="2:46" x14ac:dyDescent="0.3">
      <c r="B145" s="30">
        <v>123</v>
      </c>
      <c r="C145" s="30" t="str">
        <f t="shared" si="23"/>
        <v/>
      </c>
      <c r="D145" s="30" t="str">
        <f t="shared" si="16"/>
        <v/>
      </c>
      <c r="H145" s="30">
        <v>123</v>
      </c>
      <c r="I145" s="30" t="str">
        <f t="shared" si="24"/>
        <v/>
      </c>
      <c r="J145" s="30" t="str">
        <f t="shared" si="17"/>
        <v/>
      </c>
      <c r="N145" s="30">
        <v>123</v>
      </c>
      <c r="O145" s="30" t="str">
        <f t="shared" si="25"/>
        <v/>
      </c>
      <c r="P145" s="30" t="str">
        <f t="shared" si="18"/>
        <v/>
      </c>
      <c r="T145" s="30">
        <v>123</v>
      </c>
      <c r="U145" s="30" t="str">
        <f t="shared" si="26"/>
        <v/>
      </c>
      <c r="V145" s="30" t="str">
        <f t="shared" si="19"/>
        <v/>
      </c>
      <c r="Z145" s="30">
        <v>123</v>
      </c>
      <c r="AA145" s="30" t="str">
        <f t="shared" si="27"/>
        <v/>
      </c>
      <c r="AB145" s="30" t="str">
        <f t="shared" si="20"/>
        <v/>
      </c>
      <c r="AF145" s="30">
        <v>123</v>
      </c>
      <c r="AG145" s="30" t="str">
        <f t="shared" si="28"/>
        <v/>
      </c>
      <c r="AH145" s="30" t="str">
        <f t="shared" si="21"/>
        <v/>
      </c>
      <c r="AL145" s="30">
        <v>123</v>
      </c>
      <c r="AM145" s="30" t="str">
        <f t="shared" si="29"/>
        <v/>
      </c>
      <c r="AN145" s="30" t="str">
        <f t="shared" si="22"/>
        <v/>
      </c>
      <c r="AR145" s="30">
        <v>123</v>
      </c>
      <c r="AS145" s="30" t="str">
        <f t="shared" si="30"/>
        <v/>
      </c>
      <c r="AT145" s="30" t="str">
        <f t="shared" si="31"/>
        <v/>
      </c>
    </row>
    <row r="146" spans="2:46" x14ac:dyDescent="0.3">
      <c r="B146" s="30">
        <v>124</v>
      </c>
      <c r="C146" s="30" t="str">
        <f t="shared" si="23"/>
        <v/>
      </c>
      <c r="D146" s="30" t="str">
        <f t="shared" si="16"/>
        <v/>
      </c>
      <c r="H146" s="30">
        <v>124</v>
      </c>
      <c r="I146" s="30" t="str">
        <f t="shared" si="24"/>
        <v/>
      </c>
      <c r="J146" s="30" t="str">
        <f t="shared" si="17"/>
        <v/>
      </c>
      <c r="N146" s="30">
        <v>124</v>
      </c>
      <c r="O146" s="30" t="str">
        <f t="shared" si="25"/>
        <v/>
      </c>
      <c r="P146" s="30" t="str">
        <f t="shared" si="18"/>
        <v/>
      </c>
      <c r="T146" s="30">
        <v>124</v>
      </c>
      <c r="U146" s="30" t="str">
        <f t="shared" si="26"/>
        <v/>
      </c>
      <c r="V146" s="30" t="str">
        <f t="shared" si="19"/>
        <v/>
      </c>
      <c r="Z146" s="30">
        <v>124</v>
      </c>
      <c r="AA146" s="30" t="str">
        <f t="shared" si="27"/>
        <v/>
      </c>
      <c r="AB146" s="30" t="str">
        <f t="shared" si="20"/>
        <v/>
      </c>
      <c r="AF146" s="30">
        <v>124</v>
      </c>
      <c r="AG146" s="30" t="str">
        <f t="shared" si="28"/>
        <v/>
      </c>
      <c r="AH146" s="30" t="str">
        <f t="shared" si="21"/>
        <v/>
      </c>
      <c r="AL146" s="30">
        <v>124</v>
      </c>
      <c r="AM146" s="30" t="str">
        <f t="shared" si="29"/>
        <v/>
      </c>
      <c r="AN146" s="30" t="str">
        <f t="shared" si="22"/>
        <v/>
      </c>
      <c r="AR146" s="30">
        <v>124</v>
      </c>
      <c r="AS146" s="30" t="str">
        <f t="shared" si="30"/>
        <v/>
      </c>
      <c r="AT146" s="30" t="str">
        <f t="shared" si="31"/>
        <v/>
      </c>
    </row>
    <row r="147" spans="2:46" x14ac:dyDescent="0.3">
      <c r="B147" s="30">
        <v>125</v>
      </c>
      <c r="C147" s="30" t="str">
        <f t="shared" si="23"/>
        <v/>
      </c>
      <c r="D147" s="30" t="str">
        <f t="shared" si="16"/>
        <v/>
      </c>
      <c r="H147" s="30">
        <v>125</v>
      </c>
      <c r="I147" s="30" t="str">
        <f t="shared" si="24"/>
        <v/>
      </c>
      <c r="J147" s="30" t="str">
        <f t="shared" si="17"/>
        <v/>
      </c>
      <c r="N147" s="30">
        <v>125</v>
      </c>
      <c r="O147" s="30" t="str">
        <f t="shared" si="25"/>
        <v/>
      </c>
      <c r="P147" s="30" t="str">
        <f t="shared" si="18"/>
        <v/>
      </c>
      <c r="T147" s="30">
        <v>125</v>
      </c>
      <c r="U147" s="30" t="str">
        <f t="shared" si="26"/>
        <v/>
      </c>
      <c r="V147" s="30" t="str">
        <f t="shared" si="19"/>
        <v/>
      </c>
      <c r="Z147" s="30">
        <v>125</v>
      </c>
      <c r="AA147" s="30" t="str">
        <f t="shared" si="27"/>
        <v/>
      </c>
      <c r="AB147" s="30" t="str">
        <f t="shared" si="20"/>
        <v/>
      </c>
      <c r="AF147" s="30">
        <v>125</v>
      </c>
      <c r="AG147" s="30" t="str">
        <f t="shared" si="28"/>
        <v/>
      </c>
      <c r="AH147" s="30" t="str">
        <f t="shared" si="21"/>
        <v/>
      </c>
      <c r="AL147" s="30">
        <v>125</v>
      </c>
      <c r="AM147" s="30" t="str">
        <f t="shared" si="29"/>
        <v/>
      </c>
      <c r="AN147" s="30" t="str">
        <f t="shared" si="22"/>
        <v/>
      </c>
      <c r="AR147" s="30">
        <v>125</v>
      </c>
      <c r="AS147" s="30" t="str">
        <f t="shared" si="30"/>
        <v/>
      </c>
      <c r="AT147" s="30" t="str">
        <f t="shared" si="31"/>
        <v/>
      </c>
    </row>
    <row r="148" spans="2:46" x14ac:dyDescent="0.3">
      <c r="B148" s="30">
        <v>126</v>
      </c>
      <c r="C148" s="30" t="str">
        <f t="shared" si="23"/>
        <v/>
      </c>
      <c r="D148" s="30" t="str">
        <f t="shared" si="16"/>
        <v/>
      </c>
      <c r="H148" s="30">
        <v>126</v>
      </c>
      <c r="I148" s="30" t="str">
        <f t="shared" si="24"/>
        <v/>
      </c>
      <c r="J148" s="30" t="str">
        <f t="shared" si="17"/>
        <v/>
      </c>
      <c r="N148" s="30">
        <v>126</v>
      </c>
      <c r="O148" s="30" t="str">
        <f t="shared" si="25"/>
        <v/>
      </c>
      <c r="P148" s="30" t="str">
        <f t="shared" si="18"/>
        <v/>
      </c>
      <c r="T148" s="30">
        <v>126</v>
      </c>
      <c r="U148" s="30" t="str">
        <f t="shared" si="26"/>
        <v/>
      </c>
      <c r="V148" s="30" t="str">
        <f t="shared" si="19"/>
        <v/>
      </c>
      <c r="Z148" s="30">
        <v>126</v>
      </c>
      <c r="AA148" s="30" t="str">
        <f t="shared" si="27"/>
        <v/>
      </c>
      <c r="AB148" s="30" t="str">
        <f t="shared" si="20"/>
        <v/>
      </c>
      <c r="AF148" s="30">
        <v>126</v>
      </c>
      <c r="AG148" s="30" t="str">
        <f t="shared" si="28"/>
        <v/>
      </c>
      <c r="AH148" s="30" t="str">
        <f t="shared" si="21"/>
        <v/>
      </c>
      <c r="AL148" s="30">
        <v>126</v>
      </c>
      <c r="AM148" s="30" t="str">
        <f t="shared" si="29"/>
        <v/>
      </c>
      <c r="AN148" s="30" t="str">
        <f t="shared" si="22"/>
        <v/>
      </c>
      <c r="AR148" s="30">
        <v>126</v>
      </c>
      <c r="AS148" s="30" t="str">
        <f t="shared" si="30"/>
        <v/>
      </c>
      <c r="AT148" s="30" t="str">
        <f t="shared" si="31"/>
        <v/>
      </c>
    </row>
    <row r="149" spans="2:46" x14ac:dyDescent="0.3">
      <c r="B149" s="30">
        <v>127</v>
      </c>
      <c r="C149" s="30" t="str">
        <f t="shared" si="23"/>
        <v/>
      </c>
      <c r="D149" s="30" t="str">
        <f t="shared" si="16"/>
        <v/>
      </c>
      <c r="H149" s="30">
        <v>127</v>
      </c>
      <c r="I149" s="30" t="str">
        <f t="shared" si="24"/>
        <v/>
      </c>
      <c r="J149" s="30" t="str">
        <f t="shared" si="17"/>
        <v/>
      </c>
      <c r="N149" s="30">
        <v>127</v>
      </c>
      <c r="O149" s="30" t="str">
        <f t="shared" si="25"/>
        <v/>
      </c>
      <c r="P149" s="30" t="str">
        <f t="shared" si="18"/>
        <v/>
      </c>
      <c r="T149" s="30">
        <v>127</v>
      </c>
      <c r="U149" s="30" t="str">
        <f t="shared" si="26"/>
        <v/>
      </c>
      <c r="V149" s="30" t="str">
        <f t="shared" si="19"/>
        <v/>
      </c>
      <c r="Z149" s="30">
        <v>127</v>
      </c>
      <c r="AA149" s="30" t="str">
        <f t="shared" si="27"/>
        <v/>
      </c>
      <c r="AB149" s="30" t="str">
        <f t="shared" si="20"/>
        <v/>
      </c>
      <c r="AF149" s="30">
        <v>127</v>
      </c>
      <c r="AG149" s="30" t="str">
        <f t="shared" si="28"/>
        <v/>
      </c>
      <c r="AH149" s="30" t="str">
        <f t="shared" si="21"/>
        <v/>
      </c>
      <c r="AL149" s="30">
        <v>127</v>
      </c>
      <c r="AM149" s="30" t="str">
        <f t="shared" si="29"/>
        <v/>
      </c>
      <c r="AN149" s="30" t="str">
        <f t="shared" si="22"/>
        <v/>
      </c>
      <c r="AR149" s="30">
        <v>127</v>
      </c>
      <c r="AS149" s="30" t="str">
        <f t="shared" si="30"/>
        <v/>
      </c>
      <c r="AT149" s="30" t="str">
        <f t="shared" si="31"/>
        <v/>
      </c>
    </row>
    <row r="150" spans="2:46" x14ac:dyDescent="0.3">
      <c r="B150" s="30">
        <v>128</v>
      </c>
      <c r="C150" s="30" t="str">
        <f t="shared" si="23"/>
        <v/>
      </c>
      <c r="D150" s="30" t="str">
        <f t="shared" ref="D150:D213" si="32">IF(C150&lt;E$20*1.00001,C150,"")</f>
        <v/>
      </c>
      <c r="H150" s="30">
        <v>128</v>
      </c>
      <c r="I150" s="30" t="str">
        <f t="shared" si="24"/>
        <v/>
      </c>
      <c r="J150" s="30" t="str">
        <f t="shared" ref="J150:J213" si="33">IF(I150&lt;K$20*1.00001,I150,"")</f>
        <v/>
      </c>
      <c r="N150" s="30">
        <v>128</v>
      </c>
      <c r="O150" s="30" t="str">
        <f t="shared" si="25"/>
        <v/>
      </c>
      <c r="P150" s="30" t="str">
        <f t="shared" ref="P150:P213" si="34">IF(O150&lt;Q$20*1.00001,O150,"")</f>
        <v/>
      </c>
      <c r="T150" s="30">
        <v>128</v>
      </c>
      <c r="U150" s="30" t="str">
        <f t="shared" si="26"/>
        <v/>
      </c>
      <c r="V150" s="30" t="str">
        <f t="shared" ref="V150:V213" si="35">IF(U150&lt;W$20*1.00001,U150,"")</f>
        <v/>
      </c>
      <c r="Z150" s="30">
        <v>128</v>
      </c>
      <c r="AA150" s="30" t="str">
        <f t="shared" si="27"/>
        <v/>
      </c>
      <c r="AB150" s="30" t="str">
        <f t="shared" ref="AB150:AB213" si="36">IF(AA150&lt;AC$20*1.00001,AA150,"")</f>
        <v/>
      </c>
      <c r="AF150" s="30">
        <v>128</v>
      </c>
      <c r="AG150" s="30" t="str">
        <f t="shared" si="28"/>
        <v/>
      </c>
      <c r="AH150" s="30" t="str">
        <f t="shared" ref="AH150:AH213" si="37">IF(AG150&lt;AI$20*1.00001,AG150,"")</f>
        <v/>
      </c>
      <c r="AL150" s="30">
        <v>128</v>
      </c>
      <c r="AM150" s="30" t="str">
        <f t="shared" si="29"/>
        <v/>
      </c>
      <c r="AN150" s="30" t="str">
        <f t="shared" ref="AN150:AN213" si="38">IF(AM150&lt;AO$20*1.00001,AM150,"")</f>
        <v/>
      </c>
      <c r="AR150" s="30">
        <v>128</v>
      </c>
      <c r="AS150" s="30" t="str">
        <f t="shared" si="30"/>
        <v/>
      </c>
      <c r="AT150" s="30" t="str">
        <f t="shared" si="31"/>
        <v/>
      </c>
    </row>
    <row r="151" spans="2:46" x14ac:dyDescent="0.3">
      <c r="B151" s="30">
        <v>129</v>
      </c>
      <c r="C151" s="30" t="str">
        <f t="shared" ref="C151:C214" si="39">IF(AND(B151&lt;=E$12,B151&lt;=D$20),HYPGEOMDIST(B151,D$20,E$12,E$15),"")</f>
        <v/>
      </c>
      <c r="D151" s="30" t="str">
        <f t="shared" si="32"/>
        <v/>
      </c>
      <c r="H151" s="30">
        <v>129</v>
      </c>
      <c r="I151" s="30" t="str">
        <f t="shared" ref="I151:I214" si="40">IF(AND(H151&lt;=K$12,H151&lt;=J$20),HYPGEOMDIST(H151,J$20,K$12,K$15),"")</f>
        <v/>
      </c>
      <c r="J151" s="30" t="str">
        <f t="shared" si="33"/>
        <v/>
      </c>
      <c r="N151" s="30">
        <v>129</v>
      </c>
      <c r="O151" s="30" t="str">
        <f t="shared" ref="O151:O214" si="41">IF(AND(N151&lt;=Q$12,N151&lt;=P$20),HYPGEOMDIST(N151,P$20,Q$12,Q$15),"")</f>
        <v/>
      </c>
      <c r="P151" s="30" t="str">
        <f t="shared" si="34"/>
        <v/>
      </c>
      <c r="T151" s="30">
        <v>129</v>
      </c>
      <c r="U151" s="30" t="str">
        <f t="shared" ref="U151:U214" si="42">IF(AND(T151&lt;=W$12,T151&lt;=V$20),HYPGEOMDIST(T151,V$20,W$12,W$15),"")</f>
        <v/>
      </c>
      <c r="V151" s="30" t="str">
        <f t="shared" si="35"/>
        <v/>
      </c>
      <c r="Z151" s="30">
        <v>129</v>
      </c>
      <c r="AA151" s="30" t="str">
        <f t="shared" ref="AA151:AA214" si="43">IF(AND(Z151&lt;=AC$12,Z151&lt;=AB$20),HYPGEOMDIST(Z151,AB$20,AC$12,AC$15),"")</f>
        <v/>
      </c>
      <c r="AB151" s="30" t="str">
        <f t="shared" si="36"/>
        <v/>
      </c>
      <c r="AF151" s="30">
        <v>129</v>
      </c>
      <c r="AG151" s="30" t="str">
        <f t="shared" ref="AG151:AG214" si="44">IF(AND(AF151&lt;=AI$12,AF151&lt;=AH$20),HYPGEOMDIST(AF151,AH$20,AI$12,AI$15),"")</f>
        <v/>
      </c>
      <c r="AH151" s="30" t="str">
        <f t="shared" si="37"/>
        <v/>
      </c>
      <c r="AL151" s="30">
        <v>129</v>
      </c>
      <c r="AM151" s="30" t="str">
        <f t="shared" ref="AM151:AM214" si="45">IF(AND(AL151&lt;=AO$12,AL151&lt;=AN$20),HYPGEOMDIST(AL151,AN$20,AO$12,AO$15),"")</f>
        <v/>
      </c>
      <c r="AN151" s="30" t="str">
        <f t="shared" si="38"/>
        <v/>
      </c>
      <c r="AR151" s="30">
        <v>129</v>
      </c>
      <c r="AS151" s="30" t="str">
        <f t="shared" ref="AS151:AS214" si="46">IF(AND(AR151&lt;=AU$12,AR151&lt;=AT$20),HYPGEOMDIST(AR151,AT$20,AU$12,AU$15),"")</f>
        <v/>
      </c>
      <c r="AT151" s="30" t="str">
        <f t="shared" ref="AT151:AT214" si="47">IF(AS151&lt;AU$20*1.00001,AS151,"")</f>
        <v/>
      </c>
    </row>
    <row r="152" spans="2:46" x14ac:dyDescent="0.3">
      <c r="B152" s="30">
        <v>130</v>
      </c>
      <c r="C152" s="30" t="str">
        <f t="shared" si="39"/>
        <v/>
      </c>
      <c r="D152" s="30" t="str">
        <f t="shared" si="32"/>
        <v/>
      </c>
      <c r="H152" s="30">
        <v>130</v>
      </c>
      <c r="I152" s="30" t="str">
        <f t="shared" si="40"/>
        <v/>
      </c>
      <c r="J152" s="30" t="str">
        <f t="shared" si="33"/>
        <v/>
      </c>
      <c r="N152" s="30">
        <v>130</v>
      </c>
      <c r="O152" s="30" t="str">
        <f t="shared" si="41"/>
        <v/>
      </c>
      <c r="P152" s="30" t="str">
        <f t="shared" si="34"/>
        <v/>
      </c>
      <c r="T152" s="30">
        <v>130</v>
      </c>
      <c r="U152" s="30" t="str">
        <f t="shared" si="42"/>
        <v/>
      </c>
      <c r="V152" s="30" t="str">
        <f t="shared" si="35"/>
        <v/>
      </c>
      <c r="Z152" s="30">
        <v>130</v>
      </c>
      <c r="AA152" s="30" t="str">
        <f t="shared" si="43"/>
        <v/>
      </c>
      <c r="AB152" s="30" t="str">
        <f t="shared" si="36"/>
        <v/>
      </c>
      <c r="AF152" s="30">
        <v>130</v>
      </c>
      <c r="AG152" s="30" t="str">
        <f t="shared" si="44"/>
        <v/>
      </c>
      <c r="AH152" s="30" t="str">
        <f t="shared" si="37"/>
        <v/>
      </c>
      <c r="AL152" s="30">
        <v>130</v>
      </c>
      <c r="AM152" s="30" t="str">
        <f t="shared" si="45"/>
        <v/>
      </c>
      <c r="AN152" s="30" t="str">
        <f t="shared" si="38"/>
        <v/>
      </c>
      <c r="AR152" s="30">
        <v>130</v>
      </c>
      <c r="AS152" s="30" t="str">
        <f t="shared" si="46"/>
        <v/>
      </c>
      <c r="AT152" s="30" t="str">
        <f t="shared" si="47"/>
        <v/>
      </c>
    </row>
    <row r="153" spans="2:46" x14ac:dyDescent="0.3">
      <c r="B153" s="30">
        <v>131</v>
      </c>
      <c r="C153" s="30" t="str">
        <f t="shared" si="39"/>
        <v/>
      </c>
      <c r="D153" s="30" t="str">
        <f t="shared" si="32"/>
        <v/>
      </c>
      <c r="H153" s="30">
        <v>131</v>
      </c>
      <c r="I153" s="30" t="str">
        <f t="shared" si="40"/>
        <v/>
      </c>
      <c r="J153" s="30" t="str">
        <f t="shared" si="33"/>
        <v/>
      </c>
      <c r="N153" s="30">
        <v>131</v>
      </c>
      <c r="O153" s="30" t="str">
        <f t="shared" si="41"/>
        <v/>
      </c>
      <c r="P153" s="30" t="str">
        <f t="shared" si="34"/>
        <v/>
      </c>
      <c r="T153" s="30">
        <v>131</v>
      </c>
      <c r="U153" s="30" t="str">
        <f t="shared" si="42"/>
        <v/>
      </c>
      <c r="V153" s="30" t="str">
        <f t="shared" si="35"/>
        <v/>
      </c>
      <c r="Z153" s="30">
        <v>131</v>
      </c>
      <c r="AA153" s="30" t="str">
        <f t="shared" si="43"/>
        <v/>
      </c>
      <c r="AB153" s="30" t="str">
        <f t="shared" si="36"/>
        <v/>
      </c>
      <c r="AF153" s="30">
        <v>131</v>
      </c>
      <c r="AG153" s="30" t="str">
        <f t="shared" si="44"/>
        <v/>
      </c>
      <c r="AH153" s="30" t="str">
        <f t="shared" si="37"/>
        <v/>
      </c>
      <c r="AL153" s="30">
        <v>131</v>
      </c>
      <c r="AM153" s="30" t="str">
        <f t="shared" si="45"/>
        <v/>
      </c>
      <c r="AN153" s="30" t="str">
        <f t="shared" si="38"/>
        <v/>
      </c>
      <c r="AR153" s="30">
        <v>131</v>
      </c>
      <c r="AS153" s="30" t="str">
        <f t="shared" si="46"/>
        <v/>
      </c>
      <c r="AT153" s="30" t="str">
        <f t="shared" si="47"/>
        <v/>
      </c>
    </row>
    <row r="154" spans="2:46" x14ac:dyDescent="0.3">
      <c r="B154" s="30">
        <v>132</v>
      </c>
      <c r="C154" s="30" t="str">
        <f t="shared" si="39"/>
        <v/>
      </c>
      <c r="D154" s="30" t="str">
        <f t="shared" si="32"/>
        <v/>
      </c>
      <c r="H154" s="30">
        <v>132</v>
      </c>
      <c r="I154" s="30" t="str">
        <f t="shared" si="40"/>
        <v/>
      </c>
      <c r="J154" s="30" t="str">
        <f t="shared" si="33"/>
        <v/>
      </c>
      <c r="N154" s="30">
        <v>132</v>
      </c>
      <c r="O154" s="30" t="str">
        <f t="shared" si="41"/>
        <v/>
      </c>
      <c r="P154" s="30" t="str">
        <f t="shared" si="34"/>
        <v/>
      </c>
      <c r="T154" s="30">
        <v>132</v>
      </c>
      <c r="U154" s="30" t="str">
        <f t="shared" si="42"/>
        <v/>
      </c>
      <c r="V154" s="30" t="str">
        <f t="shared" si="35"/>
        <v/>
      </c>
      <c r="Z154" s="30">
        <v>132</v>
      </c>
      <c r="AA154" s="30" t="str">
        <f t="shared" si="43"/>
        <v/>
      </c>
      <c r="AB154" s="30" t="str">
        <f t="shared" si="36"/>
        <v/>
      </c>
      <c r="AF154" s="30">
        <v>132</v>
      </c>
      <c r="AG154" s="30" t="str">
        <f t="shared" si="44"/>
        <v/>
      </c>
      <c r="AH154" s="30" t="str">
        <f t="shared" si="37"/>
        <v/>
      </c>
      <c r="AL154" s="30">
        <v>132</v>
      </c>
      <c r="AM154" s="30" t="str">
        <f t="shared" si="45"/>
        <v/>
      </c>
      <c r="AN154" s="30" t="str">
        <f t="shared" si="38"/>
        <v/>
      </c>
      <c r="AR154" s="30">
        <v>132</v>
      </c>
      <c r="AS154" s="30" t="str">
        <f t="shared" si="46"/>
        <v/>
      </c>
      <c r="AT154" s="30" t="str">
        <f t="shared" si="47"/>
        <v/>
      </c>
    </row>
    <row r="155" spans="2:46" x14ac:dyDescent="0.3">
      <c r="B155" s="30">
        <v>133</v>
      </c>
      <c r="C155" s="30" t="str">
        <f t="shared" si="39"/>
        <v/>
      </c>
      <c r="D155" s="30" t="str">
        <f t="shared" si="32"/>
        <v/>
      </c>
      <c r="H155" s="30">
        <v>133</v>
      </c>
      <c r="I155" s="30" t="str">
        <f t="shared" si="40"/>
        <v/>
      </c>
      <c r="J155" s="30" t="str">
        <f t="shared" si="33"/>
        <v/>
      </c>
      <c r="N155" s="30">
        <v>133</v>
      </c>
      <c r="O155" s="30" t="str">
        <f t="shared" si="41"/>
        <v/>
      </c>
      <c r="P155" s="30" t="str">
        <f t="shared" si="34"/>
        <v/>
      </c>
      <c r="T155" s="30">
        <v>133</v>
      </c>
      <c r="U155" s="30" t="str">
        <f t="shared" si="42"/>
        <v/>
      </c>
      <c r="V155" s="30" t="str">
        <f t="shared" si="35"/>
        <v/>
      </c>
      <c r="Z155" s="30">
        <v>133</v>
      </c>
      <c r="AA155" s="30" t="str">
        <f t="shared" si="43"/>
        <v/>
      </c>
      <c r="AB155" s="30" t="str">
        <f t="shared" si="36"/>
        <v/>
      </c>
      <c r="AF155" s="30">
        <v>133</v>
      </c>
      <c r="AG155" s="30" t="str">
        <f t="shared" si="44"/>
        <v/>
      </c>
      <c r="AH155" s="30" t="str">
        <f t="shared" si="37"/>
        <v/>
      </c>
      <c r="AL155" s="30">
        <v>133</v>
      </c>
      <c r="AM155" s="30" t="str">
        <f t="shared" si="45"/>
        <v/>
      </c>
      <c r="AN155" s="30" t="str">
        <f t="shared" si="38"/>
        <v/>
      </c>
      <c r="AR155" s="30">
        <v>133</v>
      </c>
      <c r="AS155" s="30" t="str">
        <f t="shared" si="46"/>
        <v/>
      </c>
      <c r="AT155" s="30" t="str">
        <f t="shared" si="47"/>
        <v/>
      </c>
    </row>
    <row r="156" spans="2:46" x14ac:dyDescent="0.3">
      <c r="B156" s="30">
        <v>134</v>
      </c>
      <c r="C156" s="30" t="str">
        <f t="shared" si="39"/>
        <v/>
      </c>
      <c r="D156" s="30" t="str">
        <f t="shared" si="32"/>
        <v/>
      </c>
      <c r="H156" s="30">
        <v>134</v>
      </c>
      <c r="I156" s="30" t="str">
        <f t="shared" si="40"/>
        <v/>
      </c>
      <c r="J156" s="30" t="str">
        <f t="shared" si="33"/>
        <v/>
      </c>
      <c r="N156" s="30">
        <v>134</v>
      </c>
      <c r="O156" s="30" t="str">
        <f t="shared" si="41"/>
        <v/>
      </c>
      <c r="P156" s="30" t="str">
        <f t="shared" si="34"/>
        <v/>
      </c>
      <c r="T156" s="30">
        <v>134</v>
      </c>
      <c r="U156" s="30" t="str">
        <f t="shared" si="42"/>
        <v/>
      </c>
      <c r="V156" s="30" t="str">
        <f t="shared" si="35"/>
        <v/>
      </c>
      <c r="Z156" s="30">
        <v>134</v>
      </c>
      <c r="AA156" s="30" t="str">
        <f t="shared" si="43"/>
        <v/>
      </c>
      <c r="AB156" s="30" t="str">
        <f t="shared" si="36"/>
        <v/>
      </c>
      <c r="AF156" s="30">
        <v>134</v>
      </c>
      <c r="AG156" s="30" t="str">
        <f t="shared" si="44"/>
        <v/>
      </c>
      <c r="AH156" s="30" t="str">
        <f t="shared" si="37"/>
        <v/>
      </c>
      <c r="AL156" s="30">
        <v>134</v>
      </c>
      <c r="AM156" s="30" t="str">
        <f t="shared" si="45"/>
        <v/>
      </c>
      <c r="AN156" s="30" t="str">
        <f t="shared" si="38"/>
        <v/>
      </c>
      <c r="AR156" s="30">
        <v>134</v>
      </c>
      <c r="AS156" s="30" t="str">
        <f t="shared" si="46"/>
        <v/>
      </c>
      <c r="AT156" s="30" t="str">
        <f t="shared" si="47"/>
        <v/>
      </c>
    </row>
    <row r="157" spans="2:46" x14ac:dyDescent="0.3">
      <c r="B157" s="30">
        <v>135</v>
      </c>
      <c r="C157" s="30" t="str">
        <f t="shared" si="39"/>
        <v/>
      </c>
      <c r="D157" s="30" t="str">
        <f t="shared" si="32"/>
        <v/>
      </c>
      <c r="H157" s="30">
        <v>135</v>
      </c>
      <c r="I157" s="30" t="str">
        <f t="shared" si="40"/>
        <v/>
      </c>
      <c r="J157" s="30" t="str">
        <f t="shared" si="33"/>
        <v/>
      </c>
      <c r="N157" s="30">
        <v>135</v>
      </c>
      <c r="O157" s="30" t="str">
        <f t="shared" si="41"/>
        <v/>
      </c>
      <c r="P157" s="30" t="str">
        <f t="shared" si="34"/>
        <v/>
      </c>
      <c r="T157" s="30">
        <v>135</v>
      </c>
      <c r="U157" s="30" t="str">
        <f t="shared" si="42"/>
        <v/>
      </c>
      <c r="V157" s="30" t="str">
        <f t="shared" si="35"/>
        <v/>
      </c>
      <c r="Z157" s="30">
        <v>135</v>
      </c>
      <c r="AA157" s="30" t="str">
        <f t="shared" si="43"/>
        <v/>
      </c>
      <c r="AB157" s="30" t="str">
        <f t="shared" si="36"/>
        <v/>
      </c>
      <c r="AF157" s="30">
        <v>135</v>
      </c>
      <c r="AG157" s="30" t="str">
        <f t="shared" si="44"/>
        <v/>
      </c>
      <c r="AH157" s="30" t="str">
        <f t="shared" si="37"/>
        <v/>
      </c>
      <c r="AL157" s="30">
        <v>135</v>
      </c>
      <c r="AM157" s="30" t="str">
        <f t="shared" si="45"/>
        <v/>
      </c>
      <c r="AN157" s="30" t="str">
        <f t="shared" si="38"/>
        <v/>
      </c>
      <c r="AR157" s="30">
        <v>135</v>
      </c>
      <c r="AS157" s="30" t="str">
        <f t="shared" si="46"/>
        <v/>
      </c>
      <c r="AT157" s="30" t="str">
        <f t="shared" si="47"/>
        <v/>
      </c>
    </row>
    <row r="158" spans="2:46" x14ac:dyDescent="0.3">
      <c r="B158" s="30">
        <v>136</v>
      </c>
      <c r="C158" s="30" t="str">
        <f t="shared" si="39"/>
        <v/>
      </c>
      <c r="D158" s="30" t="str">
        <f t="shared" si="32"/>
        <v/>
      </c>
      <c r="H158" s="30">
        <v>136</v>
      </c>
      <c r="I158" s="30" t="str">
        <f t="shared" si="40"/>
        <v/>
      </c>
      <c r="J158" s="30" t="str">
        <f t="shared" si="33"/>
        <v/>
      </c>
      <c r="N158" s="30">
        <v>136</v>
      </c>
      <c r="O158" s="30" t="str">
        <f t="shared" si="41"/>
        <v/>
      </c>
      <c r="P158" s="30" t="str">
        <f t="shared" si="34"/>
        <v/>
      </c>
      <c r="T158" s="30">
        <v>136</v>
      </c>
      <c r="U158" s="30" t="str">
        <f t="shared" si="42"/>
        <v/>
      </c>
      <c r="V158" s="30" t="str">
        <f t="shared" si="35"/>
        <v/>
      </c>
      <c r="Z158" s="30">
        <v>136</v>
      </c>
      <c r="AA158" s="30" t="str">
        <f t="shared" si="43"/>
        <v/>
      </c>
      <c r="AB158" s="30" t="str">
        <f t="shared" si="36"/>
        <v/>
      </c>
      <c r="AF158" s="30">
        <v>136</v>
      </c>
      <c r="AG158" s="30" t="str">
        <f t="shared" si="44"/>
        <v/>
      </c>
      <c r="AH158" s="30" t="str">
        <f t="shared" si="37"/>
        <v/>
      </c>
      <c r="AL158" s="30">
        <v>136</v>
      </c>
      <c r="AM158" s="30" t="str">
        <f t="shared" si="45"/>
        <v/>
      </c>
      <c r="AN158" s="30" t="str">
        <f t="shared" si="38"/>
        <v/>
      </c>
      <c r="AR158" s="30">
        <v>136</v>
      </c>
      <c r="AS158" s="30" t="str">
        <f t="shared" si="46"/>
        <v/>
      </c>
      <c r="AT158" s="30" t="str">
        <f t="shared" si="47"/>
        <v/>
      </c>
    </row>
    <row r="159" spans="2:46" x14ac:dyDescent="0.3">
      <c r="B159" s="30">
        <v>137</v>
      </c>
      <c r="C159" s="30" t="str">
        <f t="shared" si="39"/>
        <v/>
      </c>
      <c r="D159" s="30" t="str">
        <f t="shared" si="32"/>
        <v/>
      </c>
      <c r="H159" s="30">
        <v>137</v>
      </c>
      <c r="I159" s="30" t="str">
        <f t="shared" si="40"/>
        <v/>
      </c>
      <c r="J159" s="30" t="str">
        <f t="shared" si="33"/>
        <v/>
      </c>
      <c r="N159" s="30">
        <v>137</v>
      </c>
      <c r="O159" s="30" t="str">
        <f t="shared" si="41"/>
        <v/>
      </c>
      <c r="P159" s="30" t="str">
        <f t="shared" si="34"/>
        <v/>
      </c>
      <c r="T159" s="30">
        <v>137</v>
      </c>
      <c r="U159" s="30" t="str">
        <f t="shared" si="42"/>
        <v/>
      </c>
      <c r="V159" s="30" t="str">
        <f t="shared" si="35"/>
        <v/>
      </c>
      <c r="Z159" s="30">
        <v>137</v>
      </c>
      <c r="AA159" s="30" t="str">
        <f t="shared" si="43"/>
        <v/>
      </c>
      <c r="AB159" s="30" t="str">
        <f t="shared" si="36"/>
        <v/>
      </c>
      <c r="AF159" s="30">
        <v>137</v>
      </c>
      <c r="AG159" s="30" t="str">
        <f t="shared" si="44"/>
        <v/>
      </c>
      <c r="AH159" s="30" t="str">
        <f t="shared" si="37"/>
        <v/>
      </c>
      <c r="AL159" s="30">
        <v>137</v>
      </c>
      <c r="AM159" s="30" t="str">
        <f t="shared" si="45"/>
        <v/>
      </c>
      <c r="AN159" s="30" t="str">
        <f t="shared" si="38"/>
        <v/>
      </c>
      <c r="AR159" s="30">
        <v>137</v>
      </c>
      <c r="AS159" s="30" t="str">
        <f t="shared" si="46"/>
        <v/>
      </c>
      <c r="AT159" s="30" t="str">
        <f t="shared" si="47"/>
        <v/>
      </c>
    </row>
    <row r="160" spans="2:46" x14ac:dyDescent="0.3">
      <c r="B160" s="30">
        <v>138</v>
      </c>
      <c r="C160" s="30" t="str">
        <f t="shared" si="39"/>
        <v/>
      </c>
      <c r="D160" s="30" t="str">
        <f t="shared" si="32"/>
        <v/>
      </c>
      <c r="H160" s="30">
        <v>138</v>
      </c>
      <c r="I160" s="30" t="str">
        <f t="shared" si="40"/>
        <v/>
      </c>
      <c r="J160" s="30" t="str">
        <f t="shared" si="33"/>
        <v/>
      </c>
      <c r="N160" s="30">
        <v>138</v>
      </c>
      <c r="O160" s="30" t="str">
        <f t="shared" si="41"/>
        <v/>
      </c>
      <c r="P160" s="30" t="str">
        <f t="shared" si="34"/>
        <v/>
      </c>
      <c r="T160" s="30">
        <v>138</v>
      </c>
      <c r="U160" s="30" t="str">
        <f t="shared" si="42"/>
        <v/>
      </c>
      <c r="V160" s="30" t="str">
        <f t="shared" si="35"/>
        <v/>
      </c>
      <c r="Z160" s="30">
        <v>138</v>
      </c>
      <c r="AA160" s="30" t="str">
        <f t="shared" si="43"/>
        <v/>
      </c>
      <c r="AB160" s="30" t="str">
        <f t="shared" si="36"/>
        <v/>
      </c>
      <c r="AF160" s="30">
        <v>138</v>
      </c>
      <c r="AG160" s="30" t="str">
        <f t="shared" si="44"/>
        <v/>
      </c>
      <c r="AH160" s="30" t="str">
        <f t="shared" si="37"/>
        <v/>
      </c>
      <c r="AL160" s="30">
        <v>138</v>
      </c>
      <c r="AM160" s="30" t="str">
        <f t="shared" si="45"/>
        <v/>
      </c>
      <c r="AN160" s="30" t="str">
        <f t="shared" si="38"/>
        <v/>
      </c>
      <c r="AR160" s="30">
        <v>138</v>
      </c>
      <c r="AS160" s="30" t="str">
        <f t="shared" si="46"/>
        <v/>
      </c>
      <c r="AT160" s="30" t="str">
        <f t="shared" si="47"/>
        <v/>
      </c>
    </row>
    <row r="161" spans="2:46" x14ac:dyDescent="0.3">
      <c r="B161" s="30">
        <v>139</v>
      </c>
      <c r="C161" s="30" t="str">
        <f t="shared" si="39"/>
        <v/>
      </c>
      <c r="D161" s="30" t="str">
        <f t="shared" si="32"/>
        <v/>
      </c>
      <c r="H161" s="30">
        <v>139</v>
      </c>
      <c r="I161" s="30" t="str">
        <f t="shared" si="40"/>
        <v/>
      </c>
      <c r="J161" s="30" t="str">
        <f t="shared" si="33"/>
        <v/>
      </c>
      <c r="N161" s="30">
        <v>139</v>
      </c>
      <c r="O161" s="30" t="str">
        <f t="shared" si="41"/>
        <v/>
      </c>
      <c r="P161" s="30" t="str">
        <f t="shared" si="34"/>
        <v/>
      </c>
      <c r="T161" s="30">
        <v>139</v>
      </c>
      <c r="U161" s="30" t="str">
        <f t="shared" si="42"/>
        <v/>
      </c>
      <c r="V161" s="30" t="str">
        <f t="shared" si="35"/>
        <v/>
      </c>
      <c r="Z161" s="30">
        <v>139</v>
      </c>
      <c r="AA161" s="30" t="str">
        <f t="shared" si="43"/>
        <v/>
      </c>
      <c r="AB161" s="30" t="str">
        <f t="shared" si="36"/>
        <v/>
      </c>
      <c r="AF161" s="30">
        <v>139</v>
      </c>
      <c r="AG161" s="30" t="str">
        <f t="shared" si="44"/>
        <v/>
      </c>
      <c r="AH161" s="30" t="str">
        <f t="shared" si="37"/>
        <v/>
      </c>
      <c r="AL161" s="30">
        <v>139</v>
      </c>
      <c r="AM161" s="30" t="str">
        <f t="shared" si="45"/>
        <v/>
      </c>
      <c r="AN161" s="30" t="str">
        <f t="shared" si="38"/>
        <v/>
      </c>
      <c r="AR161" s="30">
        <v>139</v>
      </c>
      <c r="AS161" s="30" t="str">
        <f t="shared" si="46"/>
        <v/>
      </c>
      <c r="AT161" s="30" t="str">
        <f t="shared" si="47"/>
        <v/>
      </c>
    </row>
    <row r="162" spans="2:46" x14ac:dyDescent="0.3">
      <c r="B162" s="30">
        <v>140</v>
      </c>
      <c r="C162" s="30" t="str">
        <f t="shared" si="39"/>
        <v/>
      </c>
      <c r="D162" s="30" t="str">
        <f t="shared" si="32"/>
        <v/>
      </c>
      <c r="H162" s="30">
        <v>140</v>
      </c>
      <c r="I162" s="30" t="str">
        <f t="shared" si="40"/>
        <v/>
      </c>
      <c r="J162" s="30" t="str">
        <f t="shared" si="33"/>
        <v/>
      </c>
      <c r="N162" s="30">
        <v>140</v>
      </c>
      <c r="O162" s="30" t="str">
        <f t="shared" si="41"/>
        <v/>
      </c>
      <c r="P162" s="30" t="str">
        <f t="shared" si="34"/>
        <v/>
      </c>
      <c r="T162" s="30">
        <v>140</v>
      </c>
      <c r="U162" s="30" t="str">
        <f t="shared" si="42"/>
        <v/>
      </c>
      <c r="V162" s="30" t="str">
        <f t="shared" si="35"/>
        <v/>
      </c>
      <c r="Z162" s="30">
        <v>140</v>
      </c>
      <c r="AA162" s="30" t="str">
        <f t="shared" si="43"/>
        <v/>
      </c>
      <c r="AB162" s="30" t="str">
        <f t="shared" si="36"/>
        <v/>
      </c>
      <c r="AF162" s="30">
        <v>140</v>
      </c>
      <c r="AG162" s="30" t="str">
        <f t="shared" si="44"/>
        <v/>
      </c>
      <c r="AH162" s="30" t="str">
        <f t="shared" si="37"/>
        <v/>
      </c>
      <c r="AL162" s="30">
        <v>140</v>
      </c>
      <c r="AM162" s="30" t="str">
        <f t="shared" si="45"/>
        <v/>
      </c>
      <c r="AN162" s="30" t="str">
        <f t="shared" si="38"/>
        <v/>
      </c>
      <c r="AR162" s="30">
        <v>140</v>
      </c>
      <c r="AS162" s="30" t="str">
        <f t="shared" si="46"/>
        <v/>
      </c>
      <c r="AT162" s="30" t="str">
        <f t="shared" si="47"/>
        <v/>
      </c>
    </row>
    <row r="163" spans="2:46" x14ac:dyDescent="0.3">
      <c r="B163" s="30">
        <v>141</v>
      </c>
      <c r="C163" s="30" t="str">
        <f t="shared" si="39"/>
        <v/>
      </c>
      <c r="D163" s="30" t="str">
        <f t="shared" si="32"/>
        <v/>
      </c>
      <c r="H163" s="30">
        <v>141</v>
      </c>
      <c r="I163" s="30" t="str">
        <f t="shared" si="40"/>
        <v/>
      </c>
      <c r="J163" s="30" t="str">
        <f t="shared" si="33"/>
        <v/>
      </c>
      <c r="N163" s="30">
        <v>141</v>
      </c>
      <c r="O163" s="30" t="str">
        <f t="shared" si="41"/>
        <v/>
      </c>
      <c r="P163" s="30" t="str">
        <f t="shared" si="34"/>
        <v/>
      </c>
      <c r="T163" s="30">
        <v>141</v>
      </c>
      <c r="U163" s="30" t="str">
        <f t="shared" si="42"/>
        <v/>
      </c>
      <c r="V163" s="30" t="str">
        <f t="shared" si="35"/>
        <v/>
      </c>
      <c r="Z163" s="30">
        <v>141</v>
      </c>
      <c r="AA163" s="30" t="str">
        <f t="shared" si="43"/>
        <v/>
      </c>
      <c r="AB163" s="30" t="str">
        <f t="shared" si="36"/>
        <v/>
      </c>
      <c r="AF163" s="30">
        <v>141</v>
      </c>
      <c r="AG163" s="30" t="str">
        <f t="shared" si="44"/>
        <v/>
      </c>
      <c r="AH163" s="30" t="str">
        <f t="shared" si="37"/>
        <v/>
      </c>
      <c r="AL163" s="30">
        <v>141</v>
      </c>
      <c r="AM163" s="30" t="str">
        <f t="shared" si="45"/>
        <v/>
      </c>
      <c r="AN163" s="30" t="str">
        <f t="shared" si="38"/>
        <v/>
      </c>
      <c r="AR163" s="30">
        <v>141</v>
      </c>
      <c r="AS163" s="30" t="str">
        <f t="shared" si="46"/>
        <v/>
      </c>
      <c r="AT163" s="30" t="str">
        <f t="shared" si="47"/>
        <v/>
      </c>
    </row>
    <row r="164" spans="2:46" x14ac:dyDescent="0.3">
      <c r="B164" s="30">
        <v>142</v>
      </c>
      <c r="C164" s="30" t="str">
        <f t="shared" si="39"/>
        <v/>
      </c>
      <c r="D164" s="30" t="str">
        <f t="shared" si="32"/>
        <v/>
      </c>
      <c r="H164" s="30">
        <v>142</v>
      </c>
      <c r="I164" s="30" t="str">
        <f t="shared" si="40"/>
        <v/>
      </c>
      <c r="J164" s="30" t="str">
        <f t="shared" si="33"/>
        <v/>
      </c>
      <c r="N164" s="30">
        <v>142</v>
      </c>
      <c r="O164" s="30" t="str">
        <f t="shared" si="41"/>
        <v/>
      </c>
      <c r="P164" s="30" t="str">
        <f t="shared" si="34"/>
        <v/>
      </c>
      <c r="T164" s="30">
        <v>142</v>
      </c>
      <c r="U164" s="30" t="str">
        <f t="shared" si="42"/>
        <v/>
      </c>
      <c r="V164" s="30" t="str">
        <f t="shared" si="35"/>
        <v/>
      </c>
      <c r="Z164" s="30">
        <v>142</v>
      </c>
      <c r="AA164" s="30" t="str">
        <f t="shared" si="43"/>
        <v/>
      </c>
      <c r="AB164" s="30" t="str">
        <f t="shared" si="36"/>
        <v/>
      </c>
      <c r="AF164" s="30">
        <v>142</v>
      </c>
      <c r="AG164" s="30" t="str">
        <f t="shared" si="44"/>
        <v/>
      </c>
      <c r="AH164" s="30" t="str">
        <f t="shared" si="37"/>
        <v/>
      </c>
      <c r="AL164" s="30">
        <v>142</v>
      </c>
      <c r="AM164" s="30" t="str">
        <f t="shared" si="45"/>
        <v/>
      </c>
      <c r="AN164" s="30" t="str">
        <f t="shared" si="38"/>
        <v/>
      </c>
      <c r="AR164" s="30">
        <v>142</v>
      </c>
      <c r="AS164" s="30" t="str">
        <f t="shared" si="46"/>
        <v/>
      </c>
      <c r="AT164" s="30" t="str">
        <f t="shared" si="47"/>
        <v/>
      </c>
    </row>
    <row r="165" spans="2:46" x14ac:dyDescent="0.3">
      <c r="B165" s="30">
        <v>143</v>
      </c>
      <c r="C165" s="30" t="str">
        <f t="shared" si="39"/>
        <v/>
      </c>
      <c r="D165" s="30" t="str">
        <f t="shared" si="32"/>
        <v/>
      </c>
      <c r="H165" s="30">
        <v>143</v>
      </c>
      <c r="I165" s="30" t="str">
        <f t="shared" si="40"/>
        <v/>
      </c>
      <c r="J165" s="30" t="str">
        <f t="shared" si="33"/>
        <v/>
      </c>
      <c r="N165" s="30">
        <v>143</v>
      </c>
      <c r="O165" s="30" t="str">
        <f t="shared" si="41"/>
        <v/>
      </c>
      <c r="P165" s="30" t="str">
        <f t="shared" si="34"/>
        <v/>
      </c>
      <c r="T165" s="30">
        <v>143</v>
      </c>
      <c r="U165" s="30" t="str">
        <f t="shared" si="42"/>
        <v/>
      </c>
      <c r="V165" s="30" t="str">
        <f t="shared" si="35"/>
        <v/>
      </c>
      <c r="Z165" s="30">
        <v>143</v>
      </c>
      <c r="AA165" s="30" t="str">
        <f t="shared" si="43"/>
        <v/>
      </c>
      <c r="AB165" s="30" t="str">
        <f t="shared" si="36"/>
        <v/>
      </c>
      <c r="AF165" s="30">
        <v>143</v>
      </c>
      <c r="AG165" s="30" t="str">
        <f t="shared" si="44"/>
        <v/>
      </c>
      <c r="AH165" s="30" t="str">
        <f t="shared" si="37"/>
        <v/>
      </c>
      <c r="AL165" s="30">
        <v>143</v>
      </c>
      <c r="AM165" s="30" t="str">
        <f t="shared" si="45"/>
        <v/>
      </c>
      <c r="AN165" s="30" t="str">
        <f t="shared" si="38"/>
        <v/>
      </c>
      <c r="AR165" s="30">
        <v>143</v>
      </c>
      <c r="AS165" s="30" t="str">
        <f t="shared" si="46"/>
        <v/>
      </c>
      <c r="AT165" s="30" t="str">
        <f t="shared" si="47"/>
        <v/>
      </c>
    </row>
    <row r="166" spans="2:46" x14ac:dyDescent="0.3">
      <c r="B166" s="30">
        <v>144</v>
      </c>
      <c r="C166" s="30" t="str">
        <f t="shared" si="39"/>
        <v/>
      </c>
      <c r="D166" s="30" t="str">
        <f t="shared" si="32"/>
        <v/>
      </c>
      <c r="H166" s="30">
        <v>144</v>
      </c>
      <c r="I166" s="30" t="str">
        <f t="shared" si="40"/>
        <v/>
      </c>
      <c r="J166" s="30" t="str">
        <f t="shared" si="33"/>
        <v/>
      </c>
      <c r="N166" s="30">
        <v>144</v>
      </c>
      <c r="O166" s="30" t="str">
        <f t="shared" si="41"/>
        <v/>
      </c>
      <c r="P166" s="30" t="str">
        <f t="shared" si="34"/>
        <v/>
      </c>
      <c r="T166" s="30">
        <v>144</v>
      </c>
      <c r="U166" s="30" t="str">
        <f t="shared" si="42"/>
        <v/>
      </c>
      <c r="V166" s="30" t="str">
        <f t="shared" si="35"/>
        <v/>
      </c>
      <c r="Z166" s="30">
        <v>144</v>
      </c>
      <c r="AA166" s="30" t="str">
        <f t="shared" si="43"/>
        <v/>
      </c>
      <c r="AB166" s="30" t="str">
        <f t="shared" si="36"/>
        <v/>
      </c>
      <c r="AF166" s="30">
        <v>144</v>
      </c>
      <c r="AG166" s="30" t="str">
        <f t="shared" si="44"/>
        <v/>
      </c>
      <c r="AH166" s="30" t="str">
        <f t="shared" si="37"/>
        <v/>
      </c>
      <c r="AL166" s="30">
        <v>144</v>
      </c>
      <c r="AM166" s="30" t="str">
        <f t="shared" si="45"/>
        <v/>
      </c>
      <c r="AN166" s="30" t="str">
        <f t="shared" si="38"/>
        <v/>
      </c>
      <c r="AR166" s="30">
        <v>144</v>
      </c>
      <c r="AS166" s="30" t="str">
        <f t="shared" si="46"/>
        <v/>
      </c>
      <c r="AT166" s="30" t="str">
        <f t="shared" si="47"/>
        <v/>
      </c>
    </row>
    <row r="167" spans="2:46" x14ac:dyDescent="0.3">
      <c r="B167" s="30">
        <v>145</v>
      </c>
      <c r="C167" s="30" t="str">
        <f t="shared" si="39"/>
        <v/>
      </c>
      <c r="D167" s="30" t="str">
        <f t="shared" si="32"/>
        <v/>
      </c>
      <c r="H167" s="30">
        <v>145</v>
      </c>
      <c r="I167" s="30" t="str">
        <f t="shared" si="40"/>
        <v/>
      </c>
      <c r="J167" s="30" t="str">
        <f t="shared" si="33"/>
        <v/>
      </c>
      <c r="N167" s="30">
        <v>145</v>
      </c>
      <c r="O167" s="30" t="str">
        <f t="shared" si="41"/>
        <v/>
      </c>
      <c r="P167" s="30" t="str">
        <f t="shared" si="34"/>
        <v/>
      </c>
      <c r="T167" s="30">
        <v>145</v>
      </c>
      <c r="U167" s="30" t="str">
        <f t="shared" si="42"/>
        <v/>
      </c>
      <c r="V167" s="30" t="str">
        <f t="shared" si="35"/>
        <v/>
      </c>
      <c r="Z167" s="30">
        <v>145</v>
      </c>
      <c r="AA167" s="30" t="str">
        <f t="shared" si="43"/>
        <v/>
      </c>
      <c r="AB167" s="30" t="str">
        <f t="shared" si="36"/>
        <v/>
      </c>
      <c r="AF167" s="30">
        <v>145</v>
      </c>
      <c r="AG167" s="30" t="str">
        <f t="shared" si="44"/>
        <v/>
      </c>
      <c r="AH167" s="30" t="str">
        <f t="shared" si="37"/>
        <v/>
      </c>
      <c r="AL167" s="30">
        <v>145</v>
      </c>
      <c r="AM167" s="30" t="str">
        <f t="shared" si="45"/>
        <v/>
      </c>
      <c r="AN167" s="30" t="str">
        <f t="shared" si="38"/>
        <v/>
      </c>
      <c r="AR167" s="30">
        <v>145</v>
      </c>
      <c r="AS167" s="30" t="str">
        <f t="shared" si="46"/>
        <v/>
      </c>
      <c r="AT167" s="30" t="str">
        <f t="shared" si="47"/>
        <v/>
      </c>
    </row>
    <row r="168" spans="2:46" x14ac:dyDescent="0.3">
      <c r="B168" s="30">
        <v>146</v>
      </c>
      <c r="C168" s="30" t="str">
        <f t="shared" si="39"/>
        <v/>
      </c>
      <c r="D168" s="30" t="str">
        <f t="shared" si="32"/>
        <v/>
      </c>
      <c r="H168" s="30">
        <v>146</v>
      </c>
      <c r="I168" s="30" t="str">
        <f t="shared" si="40"/>
        <v/>
      </c>
      <c r="J168" s="30" t="str">
        <f t="shared" si="33"/>
        <v/>
      </c>
      <c r="N168" s="30">
        <v>146</v>
      </c>
      <c r="O168" s="30" t="str">
        <f t="shared" si="41"/>
        <v/>
      </c>
      <c r="P168" s="30" t="str">
        <f t="shared" si="34"/>
        <v/>
      </c>
      <c r="T168" s="30">
        <v>146</v>
      </c>
      <c r="U168" s="30" t="str">
        <f t="shared" si="42"/>
        <v/>
      </c>
      <c r="V168" s="30" t="str">
        <f t="shared" si="35"/>
        <v/>
      </c>
      <c r="Z168" s="30">
        <v>146</v>
      </c>
      <c r="AA168" s="30" t="str">
        <f t="shared" si="43"/>
        <v/>
      </c>
      <c r="AB168" s="30" t="str">
        <f t="shared" si="36"/>
        <v/>
      </c>
      <c r="AF168" s="30">
        <v>146</v>
      </c>
      <c r="AG168" s="30" t="str">
        <f t="shared" si="44"/>
        <v/>
      </c>
      <c r="AH168" s="30" t="str">
        <f t="shared" si="37"/>
        <v/>
      </c>
      <c r="AL168" s="30">
        <v>146</v>
      </c>
      <c r="AM168" s="30" t="str">
        <f t="shared" si="45"/>
        <v/>
      </c>
      <c r="AN168" s="30" t="str">
        <f t="shared" si="38"/>
        <v/>
      </c>
      <c r="AR168" s="30">
        <v>146</v>
      </c>
      <c r="AS168" s="30" t="str">
        <f t="shared" si="46"/>
        <v/>
      </c>
      <c r="AT168" s="30" t="str">
        <f t="shared" si="47"/>
        <v/>
      </c>
    </row>
    <row r="169" spans="2:46" x14ac:dyDescent="0.3">
      <c r="B169" s="30">
        <v>147</v>
      </c>
      <c r="C169" s="30" t="str">
        <f t="shared" si="39"/>
        <v/>
      </c>
      <c r="D169" s="30" t="str">
        <f t="shared" si="32"/>
        <v/>
      </c>
      <c r="H169" s="30">
        <v>147</v>
      </c>
      <c r="I169" s="30" t="str">
        <f t="shared" si="40"/>
        <v/>
      </c>
      <c r="J169" s="30" t="str">
        <f t="shared" si="33"/>
        <v/>
      </c>
      <c r="N169" s="30">
        <v>147</v>
      </c>
      <c r="O169" s="30" t="str">
        <f t="shared" si="41"/>
        <v/>
      </c>
      <c r="P169" s="30" t="str">
        <f t="shared" si="34"/>
        <v/>
      </c>
      <c r="T169" s="30">
        <v>147</v>
      </c>
      <c r="U169" s="30" t="str">
        <f t="shared" si="42"/>
        <v/>
      </c>
      <c r="V169" s="30" t="str">
        <f t="shared" si="35"/>
        <v/>
      </c>
      <c r="Z169" s="30">
        <v>147</v>
      </c>
      <c r="AA169" s="30" t="str">
        <f t="shared" si="43"/>
        <v/>
      </c>
      <c r="AB169" s="30" t="str">
        <f t="shared" si="36"/>
        <v/>
      </c>
      <c r="AF169" s="30">
        <v>147</v>
      </c>
      <c r="AG169" s="30" t="str">
        <f t="shared" si="44"/>
        <v/>
      </c>
      <c r="AH169" s="30" t="str">
        <f t="shared" si="37"/>
        <v/>
      </c>
      <c r="AL169" s="30">
        <v>147</v>
      </c>
      <c r="AM169" s="30" t="str">
        <f t="shared" si="45"/>
        <v/>
      </c>
      <c r="AN169" s="30" t="str">
        <f t="shared" si="38"/>
        <v/>
      </c>
      <c r="AR169" s="30">
        <v>147</v>
      </c>
      <c r="AS169" s="30" t="str">
        <f t="shared" si="46"/>
        <v/>
      </c>
      <c r="AT169" s="30" t="str">
        <f t="shared" si="47"/>
        <v/>
      </c>
    </row>
    <row r="170" spans="2:46" x14ac:dyDescent="0.3">
      <c r="B170" s="30">
        <v>148</v>
      </c>
      <c r="C170" s="30" t="str">
        <f t="shared" si="39"/>
        <v/>
      </c>
      <c r="D170" s="30" t="str">
        <f t="shared" si="32"/>
        <v/>
      </c>
      <c r="H170" s="30">
        <v>148</v>
      </c>
      <c r="I170" s="30" t="str">
        <f t="shared" si="40"/>
        <v/>
      </c>
      <c r="J170" s="30" t="str">
        <f t="shared" si="33"/>
        <v/>
      </c>
      <c r="N170" s="30">
        <v>148</v>
      </c>
      <c r="O170" s="30" t="str">
        <f t="shared" si="41"/>
        <v/>
      </c>
      <c r="P170" s="30" t="str">
        <f t="shared" si="34"/>
        <v/>
      </c>
      <c r="T170" s="30">
        <v>148</v>
      </c>
      <c r="U170" s="30" t="str">
        <f t="shared" si="42"/>
        <v/>
      </c>
      <c r="V170" s="30" t="str">
        <f t="shared" si="35"/>
        <v/>
      </c>
      <c r="Z170" s="30">
        <v>148</v>
      </c>
      <c r="AA170" s="30" t="str">
        <f t="shared" si="43"/>
        <v/>
      </c>
      <c r="AB170" s="30" t="str">
        <f t="shared" si="36"/>
        <v/>
      </c>
      <c r="AF170" s="30">
        <v>148</v>
      </c>
      <c r="AG170" s="30" t="str">
        <f t="shared" si="44"/>
        <v/>
      </c>
      <c r="AH170" s="30" t="str">
        <f t="shared" si="37"/>
        <v/>
      </c>
      <c r="AL170" s="30">
        <v>148</v>
      </c>
      <c r="AM170" s="30" t="str">
        <f t="shared" si="45"/>
        <v/>
      </c>
      <c r="AN170" s="30" t="str">
        <f t="shared" si="38"/>
        <v/>
      </c>
      <c r="AR170" s="30">
        <v>148</v>
      </c>
      <c r="AS170" s="30" t="str">
        <f t="shared" si="46"/>
        <v/>
      </c>
      <c r="AT170" s="30" t="str">
        <f t="shared" si="47"/>
        <v/>
      </c>
    </row>
    <row r="171" spans="2:46" x14ac:dyDescent="0.3">
      <c r="B171" s="30">
        <v>149</v>
      </c>
      <c r="C171" s="30" t="str">
        <f t="shared" si="39"/>
        <v/>
      </c>
      <c r="D171" s="30" t="str">
        <f t="shared" si="32"/>
        <v/>
      </c>
      <c r="H171" s="30">
        <v>149</v>
      </c>
      <c r="I171" s="30" t="str">
        <f t="shared" si="40"/>
        <v/>
      </c>
      <c r="J171" s="30" t="str">
        <f t="shared" si="33"/>
        <v/>
      </c>
      <c r="N171" s="30">
        <v>149</v>
      </c>
      <c r="O171" s="30" t="str">
        <f t="shared" si="41"/>
        <v/>
      </c>
      <c r="P171" s="30" t="str">
        <f t="shared" si="34"/>
        <v/>
      </c>
      <c r="T171" s="30">
        <v>149</v>
      </c>
      <c r="U171" s="30" t="str">
        <f t="shared" si="42"/>
        <v/>
      </c>
      <c r="V171" s="30" t="str">
        <f t="shared" si="35"/>
        <v/>
      </c>
      <c r="Z171" s="30">
        <v>149</v>
      </c>
      <c r="AA171" s="30" t="str">
        <f t="shared" si="43"/>
        <v/>
      </c>
      <c r="AB171" s="30" t="str">
        <f t="shared" si="36"/>
        <v/>
      </c>
      <c r="AF171" s="30">
        <v>149</v>
      </c>
      <c r="AG171" s="30" t="str">
        <f t="shared" si="44"/>
        <v/>
      </c>
      <c r="AH171" s="30" t="str">
        <f t="shared" si="37"/>
        <v/>
      </c>
      <c r="AL171" s="30">
        <v>149</v>
      </c>
      <c r="AM171" s="30" t="str">
        <f t="shared" si="45"/>
        <v/>
      </c>
      <c r="AN171" s="30" t="str">
        <f t="shared" si="38"/>
        <v/>
      </c>
      <c r="AR171" s="30">
        <v>149</v>
      </c>
      <c r="AS171" s="30" t="str">
        <f t="shared" si="46"/>
        <v/>
      </c>
      <c r="AT171" s="30" t="str">
        <f t="shared" si="47"/>
        <v/>
      </c>
    </row>
    <row r="172" spans="2:46" x14ac:dyDescent="0.3">
      <c r="B172" s="30">
        <v>150</v>
      </c>
      <c r="C172" s="30" t="str">
        <f t="shared" si="39"/>
        <v/>
      </c>
      <c r="D172" s="30" t="str">
        <f t="shared" si="32"/>
        <v/>
      </c>
      <c r="H172" s="30">
        <v>150</v>
      </c>
      <c r="I172" s="30" t="str">
        <f t="shared" si="40"/>
        <v/>
      </c>
      <c r="J172" s="30" t="str">
        <f t="shared" si="33"/>
        <v/>
      </c>
      <c r="N172" s="30">
        <v>150</v>
      </c>
      <c r="O172" s="30" t="str">
        <f t="shared" si="41"/>
        <v/>
      </c>
      <c r="P172" s="30" t="str">
        <f t="shared" si="34"/>
        <v/>
      </c>
      <c r="T172" s="30">
        <v>150</v>
      </c>
      <c r="U172" s="30" t="str">
        <f t="shared" si="42"/>
        <v/>
      </c>
      <c r="V172" s="30" t="str">
        <f t="shared" si="35"/>
        <v/>
      </c>
      <c r="Z172" s="30">
        <v>150</v>
      </c>
      <c r="AA172" s="30" t="str">
        <f t="shared" si="43"/>
        <v/>
      </c>
      <c r="AB172" s="30" t="str">
        <f t="shared" si="36"/>
        <v/>
      </c>
      <c r="AF172" s="30">
        <v>150</v>
      </c>
      <c r="AG172" s="30" t="str">
        <f t="shared" si="44"/>
        <v/>
      </c>
      <c r="AH172" s="30" t="str">
        <f t="shared" si="37"/>
        <v/>
      </c>
      <c r="AL172" s="30">
        <v>150</v>
      </c>
      <c r="AM172" s="30" t="str">
        <f t="shared" si="45"/>
        <v/>
      </c>
      <c r="AN172" s="30" t="str">
        <f t="shared" si="38"/>
        <v/>
      </c>
      <c r="AR172" s="30">
        <v>150</v>
      </c>
      <c r="AS172" s="30" t="str">
        <f t="shared" si="46"/>
        <v/>
      </c>
      <c r="AT172" s="30" t="str">
        <f t="shared" si="47"/>
        <v/>
      </c>
    </row>
    <row r="173" spans="2:46" x14ac:dyDescent="0.3">
      <c r="B173" s="30">
        <v>151</v>
      </c>
      <c r="C173" s="30" t="str">
        <f t="shared" si="39"/>
        <v/>
      </c>
      <c r="D173" s="30" t="str">
        <f t="shared" si="32"/>
        <v/>
      </c>
      <c r="H173" s="30">
        <v>151</v>
      </c>
      <c r="I173" s="30" t="str">
        <f t="shared" si="40"/>
        <v/>
      </c>
      <c r="J173" s="30" t="str">
        <f t="shared" si="33"/>
        <v/>
      </c>
      <c r="N173" s="30">
        <v>151</v>
      </c>
      <c r="O173" s="30" t="str">
        <f t="shared" si="41"/>
        <v/>
      </c>
      <c r="P173" s="30" t="str">
        <f t="shared" si="34"/>
        <v/>
      </c>
      <c r="T173" s="30">
        <v>151</v>
      </c>
      <c r="U173" s="30" t="str">
        <f t="shared" si="42"/>
        <v/>
      </c>
      <c r="V173" s="30" t="str">
        <f t="shared" si="35"/>
        <v/>
      </c>
      <c r="Z173" s="30">
        <v>151</v>
      </c>
      <c r="AA173" s="30" t="str">
        <f t="shared" si="43"/>
        <v/>
      </c>
      <c r="AB173" s="30" t="str">
        <f t="shared" si="36"/>
        <v/>
      </c>
      <c r="AF173" s="30">
        <v>151</v>
      </c>
      <c r="AG173" s="30" t="str">
        <f t="shared" si="44"/>
        <v/>
      </c>
      <c r="AH173" s="30" t="str">
        <f t="shared" si="37"/>
        <v/>
      </c>
      <c r="AL173" s="30">
        <v>151</v>
      </c>
      <c r="AM173" s="30" t="str">
        <f t="shared" si="45"/>
        <v/>
      </c>
      <c r="AN173" s="30" t="str">
        <f t="shared" si="38"/>
        <v/>
      </c>
      <c r="AR173" s="30">
        <v>151</v>
      </c>
      <c r="AS173" s="30" t="str">
        <f t="shared" si="46"/>
        <v/>
      </c>
      <c r="AT173" s="30" t="str">
        <f t="shared" si="47"/>
        <v/>
      </c>
    </row>
    <row r="174" spans="2:46" x14ac:dyDescent="0.3">
      <c r="B174" s="30">
        <v>152</v>
      </c>
      <c r="C174" s="30" t="str">
        <f t="shared" si="39"/>
        <v/>
      </c>
      <c r="D174" s="30" t="str">
        <f t="shared" si="32"/>
        <v/>
      </c>
      <c r="H174" s="30">
        <v>152</v>
      </c>
      <c r="I174" s="30" t="str">
        <f t="shared" si="40"/>
        <v/>
      </c>
      <c r="J174" s="30" t="str">
        <f t="shared" si="33"/>
        <v/>
      </c>
      <c r="N174" s="30">
        <v>152</v>
      </c>
      <c r="O174" s="30" t="str">
        <f t="shared" si="41"/>
        <v/>
      </c>
      <c r="P174" s="30" t="str">
        <f t="shared" si="34"/>
        <v/>
      </c>
      <c r="T174" s="30">
        <v>152</v>
      </c>
      <c r="U174" s="30" t="str">
        <f t="shared" si="42"/>
        <v/>
      </c>
      <c r="V174" s="30" t="str">
        <f t="shared" si="35"/>
        <v/>
      </c>
      <c r="Z174" s="30">
        <v>152</v>
      </c>
      <c r="AA174" s="30" t="str">
        <f t="shared" si="43"/>
        <v/>
      </c>
      <c r="AB174" s="30" t="str">
        <f t="shared" si="36"/>
        <v/>
      </c>
      <c r="AF174" s="30">
        <v>152</v>
      </c>
      <c r="AG174" s="30" t="str">
        <f t="shared" si="44"/>
        <v/>
      </c>
      <c r="AH174" s="30" t="str">
        <f t="shared" si="37"/>
        <v/>
      </c>
      <c r="AL174" s="30">
        <v>152</v>
      </c>
      <c r="AM174" s="30" t="str">
        <f t="shared" si="45"/>
        <v/>
      </c>
      <c r="AN174" s="30" t="str">
        <f t="shared" si="38"/>
        <v/>
      </c>
      <c r="AR174" s="30">
        <v>152</v>
      </c>
      <c r="AS174" s="30" t="str">
        <f t="shared" si="46"/>
        <v/>
      </c>
      <c r="AT174" s="30" t="str">
        <f t="shared" si="47"/>
        <v/>
      </c>
    </row>
    <row r="175" spans="2:46" x14ac:dyDescent="0.3">
      <c r="B175" s="30">
        <v>153</v>
      </c>
      <c r="C175" s="30" t="str">
        <f t="shared" si="39"/>
        <v/>
      </c>
      <c r="D175" s="30" t="str">
        <f t="shared" si="32"/>
        <v/>
      </c>
      <c r="H175" s="30">
        <v>153</v>
      </c>
      <c r="I175" s="30" t="str">
        <f t="shared" si="40"/>
        <v/>
      </c>
      <c r="J175" s="30" t="str">
        <f t="shared" si="33"/>
        <v/>
      </c>
      <c r="N175" s="30">
        <v>153</v>
      </c>
      <c r="O175" s="30" t="str">
        <f t="shared" si="41"/>
        <v/>
      </c>
      <c r="P175" s="30" t="str">
        <f t="shared" si="34"/>
        <v/>
      </c>
      <c r="T175" s="30">
        <v>153</v>
      </c>
      <c r="U175" s="30" t="str">
        <f t="shared" si="42"/>
        <v/>
      </c>
      <c r="V175" s="30" t="str">
        <f t="shared" si="35"/>
        <v/>
      </c>
      <c r="Z175" s="30">
        <v>153</v>
      </c>
      <c r="AA175" s="30" t="str">
        <f t="shared" si="43"/>
        <v/>
      </c>
      <c r="AB175" s="30" t="str">
        <f t="shared" si="36"/>
        <v/>
      </c>
      <c r="AF175" s="30">
        <v>153</v>
      </c>
      <c r="AG175" s="30" t="str">
        <f t="shared" si="44"/>
        <v/>
      </c>
      <c r="AH175" s="30" t="str">
        <f t="shared" si="37"/>
        <v/>
      </c>
      <c r="AL175" s="30">
        <v>153</v>
      </c>
      <c r="AM175" s="30" t="str">
        <f t="shared" si="45"/>
        <v/>
      </c>
      <c r="AN175" s="30" t="str">
        <f t="shared" si="38"/>
        <v/>
      </c>
      <c r="AR175" s="30">
        <v>153</v>
      </c>
      <c r="AS175" s="30" t="str">
        <f t="shared" si="46"/>
        <v/>
      </c>
      <c r="AT175" s="30" t="str">
        <f t="shared" si="47"/>
        <v/>
      </c>
    </row>
    <row r="176" spans="2:46" x14ac:dyDescent="0.3">
      <c r="B176" s="30">
        <v>154</v>
      </c>
      <c r="C176" s="30" t="str">
        <f t="shared" si="39"/>
        <v/>
      </c>
      <c r="D176" s="30" t="str">
        <f t="shared" si="32"/>
        <v/>
      </c>
      <c r="H176" s="30">
        <v>154</v>
      </c>
      <c r="I176" s="30" t="str">
        <f t="shared" si="40"/>
        <v/>
      </c>
      <c r="J176" s="30" t="str">
        <f t="shared" si="33"/>
        <v/>
      </c>
      <c r="N176" s="30">
        <v>154</v>
      </c>
      <c r="O176" s="30" t="str">
        <f t="shared" si="41"/>
        <v/>
      </c>
      <c r="P176" s="30" t="str">
        <f t="shared" si="34"/>
        <v/>
      </c>
      <c r="T176" s="30">
        <v>154</v>
      </c>
      <c r="U176" s="30" t="str">
        <f t="shared" si="42"/>
        <v/>
      </c>
      <c r="V176" s="30" t="str">
        <f t="shared" si="35"/>
        <v/>
      </c>
      <c r="Z176" s="30">
        <v>154</v>
      </c>
      <c r="AA176" s="30" t="str">
        <f t="shared" si="43"/>
        <v/>
      </c>
      <c r="AB176" s="30" t="str">
        <f t="shared" si="36"/>
        <v/>
      </c>
      <c r="AF176" s="30">
        <v>154</v>
      </c>
      <c r="AG176" s="30" t="str">
        <f t="shared" si="44"/>
        <v/>
      </c>
      <c r="AH176" s="30" t="str">
        <f t="shared" si="37"/>
        <v/>
      </c>
      <c r="AL176" s="30">
        <v>154</v>
      </c>
      <c r="AM176" s="30" t="str">
        <f t="shared" si="45"/>
        <v/>
      </c>
      <c r="AN176" s="30" t="str">
        <f t="shared" si="38"/>
        <v/>
      </c>
      <c r="AR176" s="30">
        <v>154</v>
      </c>
      <c r="AS176" s="30" t="str">
        <f t="shared" si="46"/>
        <v/>
      </c>
      <c r="AT176" s="30" t="str">
        <f t="shared" si="47"/>
        <v/>
      </c>
    </row>
    <row r="177" spans="2:46" x14ac:dyDescent="0.3">
      <c r="B177" s="30">
        <v>155</v>
      </c>
      <c r="C177" s="30" t="str">
        <f t="shared" si="39"/>
        <v/>
      </c>
      <c r="D177" s="30" t="str">
        <f t="shared" si="32"/>
        <v/>
      </c>
      <c r="H177" s="30">
        <v>155</v>
      </c>
      <c r="I177" s="30" t="str">
        <f t="shared" si="40"/>
        <v/>
      </c>
      <c r="J177" s="30" t="str">
        <f t="shared" si="33"/>
        <v/>
      </c>
      <c r="N177" s="30">
        <v>155</v>
      </c>
      <c r="O177" s="30" t="str">
        <f t="shared" si="41"/>
        <v/>
      </c>
      <c r="P177" s="30" t="str">
        <f t="shared" si="34"/>
        <v/>
      </c>
      <c r="T177" s="30">
        <v>155</v>
      </c>
      <c r="U177" s="30" t="str">
        <f t="shared" si="42"/>
        <v/>
      </c>
      <c r="V177" s="30" t="str">
        <f t="shared" si="35"/>
        <v/>
      </c>
      <c r="Z177" s="30">
        <v>155</v>
      </c>
      <c r="AA177" s="30" t="str">
        <f t="shared" si="43"/>
        <v/>
      </c>
      <c r="AB177" s="30" t="str">
        <f t="shared" si="36"/>
        <v/>
      </c>
      <c r="AF177" s="30">
        <v>155</v>
      </c>
      <c r="AG177" s="30" t="str">
        <f t="shared" si="44"/>
        <v/>
      </c>
      <c r="AH177" s="30" t="str">
        <f t="shared" si="37"/>
        <v/>
      </c>
      <c r="AL177" s="30">
        <v>155</v>
      </c>
      <c r="AM177" s="30" t="str">
        <f t="shared" si="45"/>
        <v/>
      </c>
      <c r="AN177" s="30" t="str">
        <f t="shared" si="38"/>
        <v/>
      </c>
      <c r="AR177" s="30">
        <v>155</v>
      </c>
      <c r="AS177" s="30" t="str">
        <f t="shared" si="46"/>
        <v/>
      </c>
      <c r="AT177" s="30" t="str">
        <f t="shared" si="47"/>
        <v/>
      </c>
    </row>
    <row r="178" spans="2:46" x14ac:dyDescent="0.3">
      <c r="B178" s="30">
        <v>156</v>
      </c>
      <c r="C178" s="30" t="str">
        <f t="shared" si="39"/>
        <v/>
      </c>
      <c r="D178" s="30" t="str">
        <f t="shared" si="32"/>
        <v/>
      </c>
      <c r="H178" s="30">
        <v>156</v>
      </c>
      <c r="I178" s="30" t="str">
        <f t="shared" si="40"/>
        <v/>
      </c>
      <c r="J178" s="30" t="str">
        <f t="shared" si="33"/>
        <v/>
      </c>
      <c r="N178" s="30">
        <v>156</v>
      </c>
      <c r="O178" s="30" t="str">
        <f t="shared" si="41"/>
        <v/>
      </c>
      <c r="P178" s="30" t="str">
        <f t="shared" si="34"/>
        <v/>
      </c>
      <c r="T178" s="30">
        <v>156</v>
      </c>
      <c r="U178" s="30" t="str">
        <f t="shared" si="42"/>
        <v/>
      </c>
      <c r="V178" s="30" t="str">
        <f t="shared" si="35"/>
        <v/>
      </c>
      <c r="Z178" s="30">
        <v>156</v>
      </c>
      <c r="AA178" s="30" t="str">
        <f t="shared" si="43"/>
        <v/>
      </c>
      <c r="AB178" s="30" t="str">
        <f t="shared" si="36"/>
        <v/>
      </c>
      <c r="AF178" s="30">
        <v>156</v>
      </c>
      <c r="AG178" s="30" t="str">
        <f t="shared" si="44"/>
        <v/>
      </c>
      <c r="AH178" s="30" t="str">
        <f t="shared" si="37"/>
        <v/>
      </c>
      <c r="AL178" s="30">
        <v>156</v>
      </c>
      <c r="AM178" s="30" t="str">
        <f t="shared" si="45"/>
        <v/>
      </c>
      <c r="AN178" s="30" t="str">
        <f t="shared" si="38"/>
        <v/>
      </c>
      <c r="AR178" s="30">
        <v>156</v>
      </c>
      <c r="AS178" s="30" t="str">
        <f t="shared" si="46"/>
        <v/>
      </c>
      <c r="AT178" s="30" t="str">
        <f t="shared" si="47"/>
        <v/>
      </c>
    </row>
    <row r="179" spans="2:46" x14ac:dyDescent="0.3">
      <c r="B179" s="30">
        <v>157</v>
      </c>
      <c r="C179" s="30" t="str">
        <f t="shared" si="39"/>
        <v/>
      </c>
      <c r="D179" s="30" t="str">
        <f t="shared" si="32"/>
        <v/>
      </c>
      <c r="H179" s="30">
        <v>157</v>
      </c>
      <c r="I179" s="30" t="str">
        <f t="shared" si="40"/>
        <v/>
      </c>
      <c r="J179" s="30" t="str">
        <f t="shared" si="33"/>
        <v/>
      </c>
      <c r="N179" s="30">
        <v>157</v>
      </c>
      <c r="O179" s="30" t="str">
        <f t="shared" si="41"/>
        <v/>
      </c>
      <c r="P179" s="30" t="str">
        <f t="shared" si="34"/>
        <v/>
      </c>
      <c r="T179" s="30">
        <v>157</v>
      </c>
      <c r="U179" s="30" t="str">
        <f t="shared" si="42"/>
        <v/>
      </c>
      <c r="V179" s="30" t="str">
        <f t="shared" si="35"/>
        <v/>
      </c>
      <c r="Z179" s="30">
        <v>157</v>
      </c>
      <c r="AA179" s="30" t="str">
        <f t="shared" si="43"/>
        <v/>
      </c>
      <c r="AB179" s="30" t="str">
        <f t="shared" si="36"/>
        <v/>
      </c>
      <c r="AF179" s="30">
        <v>157</v>
      </c>
      <c r="AG179" s="30" t="str">
        <f t="shared" si="44"/>
        <v/>
      </c>
      <c r="AH179" s="30" t="str">
        <f t="shared" si="37"/>
        <v/>
      </c>
      <c r="AL179" s="30">
        <v>157</v>
      </c>
      <c r="AM179" s="30" t="str">
        <f t="shared" si="45"/>
        <v/>
      </c>
      <c r="AN179" s="30" t="str">
        <f t="shared" si="38"/>
        <v/>
      </c>
      <c r="AR179" s="30">
        <v>157</v>
      </c>
      <c r="AS179" s="30" t="str">
        <f t="shared" si="46"/>
        <v/>
      </c>
      <c r="AT179" s="30" t="str">
        <f t="shared" si="47"/>
        <v/>
      </c>
    </row>
    <row r="180" spans="2:46" x14ac:dyDescent="0.3">
      <c r="B180" s="30">
        <v>158</v>
      </c>
      <c r="C180" s="30" t="str">
        <f t="shared" si="39"/>
        <v/>
      </c>
      <c r="D180" s="30" t="str">
        <f t="shared" si="32"/>
        <v/>
      </c>
      <c r="H180" s="30">
        <v>158</v>
      </c>
      <c r="I180" s="30" t="str">
        <f t="shared" si="40"/>
        <v/>
      </c>
      <c r="J180" s="30" t="str">
        <f t="shared" si="33"/>
        <v/>
      </c>
      <c r="N180" s="30">
        <v>158</v>
      </c>
      <c r="O180" s="30" t="str">
        <f t="shared" si="41"/>
        <v/>
      </c>
      <c r="P180" s="30" t="str">
        <f t="shared" si="34"/>
        <v/>
      </c>
      <c r="T180" s="30">
        <v>158</v>
      </c>
      <c r="U180" s="30" t="str">
        <f t="shared" si="42"/>
        <v/>
      </c>
      <c r="V180" s="30" t="str">
        <f t="shared" si="35"/>
        <v/>
      </c>
      <c r="Z180" s="30">
        <v>158</v>
      </c>
      <c r="AA180" s="30" t="str">
        <f t="shared" si="43"/>
        <v/>
      </c>
      <c r="AB180" s="30" t="str">
        <f t="shared" si="36"/>
        <v/>
      </c>
      <c r="AF180" s="30">
        <v>158</v>
      </c>
      <c r="AG180" s="30" t="str">
        <f t="shared" si="44"/>
        <v/>
      </c>
      <c r="AH180" s="30" t="str">
        <f t="shared" si="37"/>
        <v/>
      </c>
      <c r="AL180" s="30">
        <v>158</v>
      </c>
      <c r="AM180" s="30" t="str">
        <f t="shared" si="45"/>
        <v/>
      </c>
      <c r="AN180" s="30" t="str">
        <f t="shared" si="38"/>
        <v/>
      </c>
      <c r="AR180" s="30">
        <v>158</v>
      </c>
      <c r="AS180" s="30" t="str">
        <f t="shared" si="46"/>
        <v/>
      </c>
      <c r="AT180" s="30" t="str">
        <f t="shared" si="47"/>
        <v/>
      </c>
    </row>
    <row r="181" spans="2:46" x14ac:dyDescent="0.3">
      <c r="B181" s="30">
        <v>159</v>
      </c>
      <c r="C181" s="30" t="str">
        <f t="shared" si="39"/>
        <v/>
      </c>
      <c r="D181" s="30" t="str">
        <f t="shared" si="32"/>
        <v/>
      </c>
      <c r="H181" s="30">
        <v>159</v>
      </c>
      <c r="I181" s="30" t="str">
        <f t="shared" si="40"/>
        <v/>
      </c>
      <c r="J181" s="30" t="str">
        <f t="shared" si="33"/>
        <v/>
      </c>
      <c r="N181" s="30">
        <v>159</v>
      </c>
      <c r="O181" s="30" t="str">
        <f t="shared" si="41"/>
        <v/>
      </c>
      <c r="P181" s="30" t="str">
        <f t="shared" si="34"/>
        <v/>
      </c>
      <c r="T181" s="30">
        <v>159</v>
      </c>
      <c r="U181" s="30" t="str">
        <f t="shared" si="42"/>
        <v/>
      </c>
      <c r="V181" s="30" t="str">
        <f t="shared" si="35"/>
        <v/>
      </c>
      <c r="Z181" s="30">
        <v>159</v>
      </c>
      <c r="AA181" s="30" t="str">
        <f t="shared" si="43"/>
        <v/>
      </c>
      <c r="AB181" s="30" t="str">
        <f t="shared" si="36"/>
        <v/>
      </c>
      <c r="AF181" s="30">
        <v>159</v>
      </c>
      <c r="AG181" s="30" t="str">
        <f t="shared" si="44"/>
        <v/>
      </c>
      <c r="AH181" s="30" t="str">
        <f t="shared" si="37"/>
        <v/>
      </c>
      <c r="AL181" s="30">
        <v>159</v>
      </c>
      <c r="AM181" s="30" t="str">
        <f t="shared" si="45"/>
        <v/>
      </c>
      <c r="AN181" s="30" t="str">
        <f t="shared" si="38"/>
        <v/>
      </c>
      <c r="AR181" s="30">
        <v>159</v>
      </c>
      <c r="AS181" s="30" t="str">
        <f t="shared" si="46"/>
        <v/>
      </c>
      <c r="AT181" s="30" t="str">
        <f t="shared" si="47"/>
        <v/>
      </c>
    </row>
    <row r="182" spans="2:46" x14ac:dyDescent="0.3">
      <c r="B182" s="30">
        <v>160</v>
      </c>
      <c r="C182" s="30" t="str">
        <f t="shared" si="39"/>
        <v/>
      </c>
      <c r="D182" s="30" t="str">
        <f t="shared" si="32"/>
        <v/>
      </c>
      <c r="H182" s="30">
        <v>160</v>
      </c>
      <c r="I182" s="30" t="str">
        <f t="shared" si="40"/>
        <v/>
      </c>
      <c r="J182" s="30" t="str">
        <f t="shared" si="33"/>
        <v/>
      </c>
      <c r="N182" s="30">
        <v>160</v>
      </c>
      <c r="O182" s="30" t="str">
        <f t="shared" si="41"/>
        <v/>
      </c>
      <c r="P182" s="30" t="str">
        <f t="shared" si="34"/>
        <v/>
      </c>
      <c r="T182" s="30">
        <v>160</v>
      </c>
      <c r="U182" s="30" t="str">
        <f t="shared" si="42"/>
        <v/>
      </c>
      <c r="V182" s="30" t="str">
        <f t="shared" si="35"/>
        <v/>
      </c>
      <c r="Z182" s="30">
        <v>160</v>
      </c>
      <c r="AA182" s="30" t="str">
        <f t="shared" si="43"/>
        <v/>
      </c>
      <c r="AB182" s="30" t="str">
        <f t="shared" si="36"/>
        <v/>
      </c>
      <c r="AF182" s="30">
        <v>160</v>
      </c>
      <c r="AG182" s="30" t="str">
        <f t="shared" si="44"/>
        <v/>
      </c>
      <c r="AH182" s="30" t="str">
        <f t="shared" si="37"/>
        <v/>
      </c>
      <c r="AL182" s="30">
        <v>160</v>
      </c>
      <c r="AM182" s="30" t="str">
        <f t="shared" si="45"/>
        <v/>
      </c>
      <c r="AN182" s="30" t="str">
        <f t="shared" si="38"/>
        <v/>
      </c>
      <c r="AR182" s="30">
        <v>160</v>
      </c>
      <c r="AS182" s="30" t="str">
        <f t="shared" si="46"/>
        <v/>
      </c>
      <c r="AT182" s="30" t="str">
        <f t="shared" si="47"/>
        <v/>
      </c>
    </row>
    <row r="183" spans="2:46" x14ac:dyDescent="0.3">
      <c r="B183" s="30">
        <v>161</v>
      </c>
      <c r="C183" s="30" t="str">
        <f t="shared" si="39"/>
        <v/>
      </c>
      <c r="D183" s="30" t="str">
        <f t="shared" si="32"/>
        <v/>
      </c>
      <c r="H183" s="30">
        <v>161</v>
      </c>
      <c r="I183" s="30" t="str">
        <f t="shared" si="40"/>
        <v/>
      </c>
      <c r="J183" s="30" t="str">
        <f t="shared" si="33"/>
        <v/>
      </c>
      <c r="N183" s="30">
        <v>161</v>
      </c>
      <c r="O183" s="30" t="str">
        <f t="shared" si="41"/>
        <v/>
      </c>
      <c r="P183" s="30" t="str">
        <f t="shared" si="34"/>
        <v/>
      </c>
      <c r="T183" s="30">
        <v>161</v>
      </c>
      <c r="U183" s="30" t="str">
        <f t="shared" si="42"/>
        <v/>
      </c>
      <c r="V183" s="30" t="str">
        <f t="shared" si="35"/>
        <v/>
      </c>
      <c r="Z183" s="30">
        <v>161</v>
      </c>
      <c r="AA183" s="30" t="str">
        <f t="shared" si="43"/>
        <v/>
      </c>
      <c r="AB183" s="30" t="str">
        <f t="shared" si="36"/>
        <v/>
      </c>
      <c r="AF183" s="30">
        <v>161</v>
      </c>
      <c r="AG183" s="30" t="str">
        <f t="shared" si="44"/>
        <v/>
      </c>
      <c r="AH183" s="30" t="str">
        <f t="shared" si="37"/>
        <v/>
      </c>
      <c r="AL183" s="30">
        <v>161</v>
      </c>
      <c r="AM183" s="30" t="str">
        <f t="shared" si="45"/>
        <v/>
      </c>
      <c r="AN183" s="30" t="str">
        <f t="shared" si="38"/>
        <v/>
      </c>
      <c r="AR183" s="30">
        <v>161</v>
      </c>
      <c r="AS183" s="30" t="str">
        <f t="shared" si="46"/>
        <v/>
      </c>
      <c r="AT183" s="30" t="str">
        <f t="shared" si="47"/>
        <v/>
      </c>
    </row>
    <row r="184" spans="2:46" x14ac:dyDescent="0.3">
      <c r="B184" s="30">
        <v>162</v>
      </c>
      <c r="C184" s="30" t="str">
        <f t="shared" si="39"/>
        <v/>
      </c>
      <c r="D184" s="30" t="str">
        <f t="shared" si="32"/>
        <v/>
      </c>
      <c r="H184" s="30">
        <v>162</v>
      </c>
      <c r="I184" s="30" t="str">
        <f t="shared" si="40"/>
        <v/>
      </c>
      <c r="J184" s="30" t="str">
        <f t="shared" si="33"/>
        <v/>
      </c>
      <c r="N184" s="30">
        <v>162</v>
      </c>
      <c r="O184" s="30" t="str">
        <f t="shared" si="41"/>
        <v/>
      </c>
      <c r="P184" s="30" t="str">
        <f t="shared" si="34"/>
        <v/>
      </c>
      <c r="T184" s="30">
        <v>162</v>
      </c>
      <c r="U184" s="30" t="str">
        <f t="shared" si="42"/>
        <v/>
      </c>
      <c r="V184" s="30" t="str">
        <f t="shared" si="35"/>
        <v/>
      </c>
      <c r="Z184" s="30">
        <v>162</v>
      </c>
      <c r="AA184" s="30" t="str">
        <f t="shared" si="43"/>
        <v/>
      </c>
      <c r="AB184" s="30" t="str">
        <f t="shared" si="36"/>
        <v/>
      </c>
      <c r="AF184" s="30">
        <v>162</v>
      </c>
      <c r="AG184" s="30" t="str">
        <f t="shared" si="44"/>
        <v/>
      </c>
      <c r="AH184" s="30" t="str">
        <f t="shared" si="37"/>
        <v/>
      </c>
      <c r="AL184" s="30">
        <v>162</v>
      </c>
      <c r="AM184" s="30" t="str">
        <f t="shared" si="45"/>
        <v/>
      </c>
      <c r="AN184" s="30" t="str">
        <f t="shared" si="38"/>
        <v/>
      </c>
      <c r="AR184" s="30">
        <v>162</v>
      </c>
      <c r="AS184" s="30" t="str">
        <f t="shared" si="46"/>
        <v/>
      </c>
      <c r="AT184" s="30" t="str">
        <f t="shared" si="47"/>
        <v/>
      </c>
    </row>
    <row r="185" spans="2:46" x14ac:dyDescent="0.3">
      <c r="B185" s="30">
        <v>163</v>
      </c>
      <c r="C185" s="30" t="str">
        <f t="shared" si="39"/>
        <v/>
      </c>
      <c r="D185" s="30" t="str">
        <f t="shared" si="32"/>
        <v/>
      </c>
      <c r="H185" s="30">
        <v>163</v>
      </c>
      <c r="I185" s="30" t="str">
        <f t="shared" si="40"/>
        <v/>
      </c>
      <c r="J185" s="30" t="str">
        <f t="shared" si="33"/>
        <v/>
      </c>
      <c r="N185" s="30">
        <v>163</v>
      </c>
      <c r="O185" s="30" t="str">
        <f t="shared" si="41"/>
        <v/>
      </c>
      <c r="P185" s="30" t="str">
        <f t="shared" si="34"/>
        <v/>
      </c>
      <c r="T185" s="30">
        <v>163</v>
      </c>
      <c r="U185" s="30" t="str">
        <f t="shared" si="42"/>
        <v/>
      </c>
      <c r="V185" s="30" t="str">
        <f t="shared" si="35"/>
        <v/>
      </c>
      <c r="Z185" s="30">
        <v>163</v>
      </c>
      <c r="AA185" s="30" t="str">
        <f t="shared" si="43"/>
        <v/>
      </c>
      <c r="AB185" s="30" t="str">
        <f t="shared" si="36"/>
        <v/>
      </c>
      <c r="AF185" s="30">
        <v>163</v>
      </c>
      <c r="AG185" s="30" t="str">
        <f t="shared" si="44"/>
        <v/>
      </c>
      <c r="AH185" s="30" t="str">
        <f t="shared" si="37"/>
        <v/>
      </c>
      <c r="AL185" s="30">
        <v>163</v>
      </c>
      <c r="AM185" s="30" t="str">
        <f t="shared" si="45"/>
        <v/>
      </c>
      <c r="AN185" s="30" t="str">
        <f t="shared" si="38"/>
        <v/>
      </c>
      <c r="AR185" s="30">
        <v>163</v>
      </c>
      <c r="AS185" s="30" t="str">
        <f t="shared" si="46"/>
        <v/>
      </c>
      <c r="AT185" s="30" t="str">
        <f t="shared" si="47"/>
        <v/>
      </c>
    </row>
    <row r="186" spans="2:46" x14ac:dyDescent="0.3">
      <c r="B186" s="30">
        <v>164</v>
      </c>
      <c r="C186" s="30" t="str">
        <f t="shared" si="39"/>
        <v/>
      </c>
      <c r="D186" s="30" t="str">
        <f t="shared" si="32"/>
        <v/>
      </c>
      <c r="H186" s="30">
        <v>164</v>
      </c>
      <c r="I186" s="30" t="str">
        <f t="shared" si="40"/>
        <v/>
      </c>
      <c r="J186" s="30" t="str">
        <f t="shared" si="33"/>
        <v/>
      </c>
      <c r="N186" s="30">
        <v>164</v>
      </c>
      <c r="O186" s="30" t="str">
        <f t="shared" si="41"/>
        <v/>
      </c>
      <c r="P186" s="30" t="str">
        <f t="shared" si="34"/>
        <v/>
      </c>
      <c r="T186" s="30">
        <v>164</v>
      </c>
      <c r="U186" s="30" t="str">
        <f t="shared" si="42"/>
        <v/>
      </c>
      <c r="V186" s="30" t="str">
        <f t="shared" si="35"/>
        <v/>
      </c>
      <c r="Z186" s="30">
        <v>164</v>
      </c>
      <c r="AA186" s="30" t="str">
        <f t="shared" si="43"/>
        <v/>
      </c>
      <c r="AB186" s="30" t="str">
        <f t="shared" si="36"/>
        <v/>
      </c>
      <c r="AF186" s="30">
        <v>164</v>
      </c>
      <c r="AG186" s="30" t="str">
        <f t="shared" si="44"/>
        <v/>
      </c>
      <c r="AH186" s="30" t="str">
        <f t="shared" si="37"/>
        <v/>
      </c>
      <c r="AL186" s="30">
        <v>164</v>
      </c>
      <c r="AM186" s="30" t="str">
        <f t="shared" si="45"/>
        <v/>
      </c>
      <c r="AN186" s="30" t="str">
        <f t="shared" si="38"/>
        <v/>
      </c>
      <c r="AR186" s="30">
        <v>164</v>
      </c>
      <c r="AS186" s="30" t="str">
        <f t="shared" si="46"/>
        <v/>
      </c>
      <c r="AT186" s="30" t="str">
        <f t="shared" si="47"/>
        <v/>
      </c>
    </row>
    <row r="187" spans="2:46" x14ac:dyDescent="0.3">
      <c r="B187" s="30">
        <v>165</v>
      </c>
      <c r="C187" s="30" t="str">
        <f t="shared" si="39"/>
        <v/>
      </c>
      <c r="D187" s="30" t="str">
        <f t="shared" si="32"/>
        <v/>
      </c>
      <c r="H187" s="30">
        <v>165</v>
      </c>
      <c r="I187" s="30" t="str">
        <f t="shared" si="40"/>
        <v/>
      </c>
      <c r="J187" s="30" t="str">
        <f t="shared" si="33"/>
        <v/>
      </c>
      <c r="N187" s="30">
        <v>165</v>
      </c>
      <c r="O187" s="30" t="str">
        <f t="shared" si="41"/>
        <v/>
      </c>
      <c r="P187" s="30" t="str">
        <f t="shared" si="34"/>
        <v/>
      </c>
      <c r="T187" s="30">
        <v>165</v>
      </c>
      <c r="U187" s="30" t="str">
        <f t="shared" si="42"/>
        <v/>
      </c>
      <c r="V187" s="30" t="str">
        <f t="shared" si="35"/>
        <v/>
      </c>
      <c r="Z187" s="30">
        <v>165</v>
      </c>
      <c r="AA187" s="30" t="str">
        <f t="shared" si="43"/>
        <v/>
      </c>
      <c r="AB187" s="30" t="str">
        <f t="shared" si="36"/>
        <v/>
      </c>
      <c r="AF187" s="30">
        <v>165</v>
      </c>
      <c r="AG187" s="30" t="str">
        <f t="shared" si="44"/>
        <v/>
      </c>
      <c r="AH187" s="30" t="str">
        <f t="shared" si="37"/>
        <v/>
      </c>
      <c r="AL187" s="30">
        <v>165</v>
      </c>
      <c r="AM187" s="30" t="str">
        <f t="shared" si="45"/>
        <v/>
      </c>
      <c r="AN187" s="30" t="str">
        <f t="shared" si="38"/>
        <v/>
      </c>
      <c r="AR187" s="30">
        <v>165</v>
      </c>
      <c r="AS187" s="30" t="str">
        <f t="shared" si="46"/>
        <v/>
      </c>
      <c r="AT187" s="30" t="str">
        <f t="shared" si="47"/>
        <v/>
      </c>
    </row>
    <row r="188" spans="2:46" x14ac:dyDescent="0.3">
      <c r="B188" s="30">
        <v>166</v>
      </c>
      <c r="C188" s="30" t="str">
        <f t="shared" si="39"/>
        <v/>
      </c>
      <c r="D188" s="30" t="str">
        <f t="shared" si="32"/>
        <v/>
      </c>
      <c r="H188" s="30">
        <v>166</v>
      </c>
      <c r="I188" s="30" t="str">
        <f t="shared" si="40"/>
        <v/>
      </c>
      <c r="J188" s="30" t="str">
        <f t="shared" si="33"/>
        <v/>
      </c>
      <c r="N188" s="30">
        <v>166</v>
      </c>
      <c r="O188" s="30" t="str">
        <f t="shared" si="41"/>
        <v/>
      </c>
      <c r="P188" s="30" t="str">
        <f t="shared" si="34"/>
        <v/>
      </c>
      <c r="T188" s="30">
        <v>166</v>
      </c>
      <c r="U188" s="30" t="str">
        <f t="shared" si="42"/>
        <v/>
      </c>
      <c r="V188" s="30" t="str">
        <f t="shared" si="35"/>
        <v/>
      </c>
      <c r="Z188" s="30">
        <v>166</v>
      </c>
      <c r="AA188" s="30" t="str">
        <f t="shared" si="43"/>
        <v/>
      </c>
      <c r="AB188" s="30" t="str">
        <f t="shared" si="36"/>
        <v/>
      </c>
      <c r="AF188" s="30">
        <v>166</v>
      </c>
      <c r="AG188" s="30" t="str">
        <f t="shared" si="44"/>
        <v/>
      </c>
      <c r="AH188" s="30" t="str">
        <f t="shared" si="37"/>
        <v/>
      </c>
      <c r="AL188" s="30">
        <v>166</v>
      </c>
      <c r="AM188" s="30" t="str">
        <f t="shared" si="45"/>
        <v/>
      </c>
      <c r="AN188" s="30" t="str">
        <f t="shared" si="38"/>
        <v/>
      </c>
      <c r="AR188" s="30">
        <v>166</v>
      </c>
      <c r="AS188" s="30" t="str">
        <f t="shared" si="46"/>
        <v/>
      </c>
      <c r="AT188" s="30" t="str">
        <f t="shared" si="47"/>
        <v/>
      </c>
    </row>
    <row r="189" spans="2:46" x14ac:dyDescent="0.3">
      <c r="B189" s="30">
        <v>167</v>
      </c>
      <c r="C189" s="30" t="str">
        <f t="shared" si="39"/>
        <v/>
      </c>
      <c r="D189" s="30" t="str">
        <f t="shared" si="32"/>
        <v/>
      </c>
      <c r="H189" s="30">
        <v>167</v>
      </c>
      <c r="I189" s="30" t="str">
        <f t="shared" si="40"/>
        <v/>
      </c>
      <c r="J189" s="30" t="str">
        <f t="shared" si="33"/>
        <v/>
      </c>
      <c r="N189" s="30">
        <v>167</v>
      </c>
      <c r="O189" s="30" t="str">
        <f t="shared" si="41"/>
        <v/>
      </c>
      <c r="P189" s="30" t="str">
        <f t="shared" si="34"/>
        <v/>
      </c>
      <c r="T189" s="30">
        <v>167</v>
      </c>
      <c r="U189" s="30" t="str">
        <f t="shared" si="42"/>
        <v/>
      </c>
      <c r="V189" s="30" t="str">
        <f t="shared" si="35"/>
        <v/>
      </c>
      <c r="Z189" s="30">
        <v>167</v>
      </c>
      <c r="AA189" s="30" t="str">
        <f t="shared" si="43"/>
        <v/>
      </c>
      <c r="AB189" s="30" t="str">
        <f t="shared" si="36"/>
        <v/>
      </c>
      <c r="AF189" s="30">
        <v>167</v>
      </c>
      <c r="AG189" s="30" t="str">
        <f t="shared" si="44"/>
        <v/>
      </c>
      <c r="AH189" s="30" t="str">
        <f t="shared" si="37"/>
        <v/>
      </c>
      <c r="AL189" s="30">
        <v>167</v>
      </c>
      <c r="AM189" s="30" t="str">
        <f t="shared" si="45"/>
        <v/>
      </c>
      <c r="AN189" s="30" t="str">
        <f t="shared" si="38"/>
        <v/>
      </c>
      <c r="AR189" s="30">
        <v>167</v>
      </c>
      <c r="AS189" s="30" t="str">
        <f t="shared" si="46"/>
        <v/>
      </c>
      <c r="AT189" s="30" t="str">
        <f t="shared" si="47"/>
        <v/>
      </c>
    </row>
    <row r="190" spans="2:46" x14ac:dyDescent="0.3">
      <c r="B190" s="30">
        <v>168</v>
      </c>
      <c r="C190" s="30" t="str">
        <f t="shared" si="39"/>
        <v/>
      </c>
      <c r="D190" s="30" t="str">
        <f t="shared" si="32"/>
        <v/>
      </c>
      <c r="H190" s="30">
        <v>168</v>
      </c>
      <c r="I190" s="30" t="str">
        <f t="shared" si="40"/>
        <v/>
      </c>
      <c r="J190" s="30" t="str">
        <f t="shared" si="33"/>
        <v/>
      </c>
      <c r="N190" s="30">
        <v>168</v>
      </c>
      <c r="O190" s="30" t="str">
        <f t="shared" si="41"/>
        <v/>
      </c>
      <c r="P190" s="30" t="str">
        <f t="shared" si="34"/>
        <v/>
      </c>
      <c r="T190" s="30">
        <v>168</v>
      </c>
      <c r="U190" s="30" t="str">
        <f t="shared" si="42"/>
        <v/>
      </c>
      <c r="V190" s="30" t="str">
        <f t="shared" si="35"/>
        <v/>
      </c>
      <c r="Z190" s="30">
        <v>168</v>
      </c>
      <c r="AA190" s="30" t="str">
        <f t="shared" si="43"/>
        <v/>
      </c>
      <c r="AB190" s="30" t="str">
        <f t="shared" si="36"/>
        <v/>
      </c>
      <c r="AF190" s="30">
        <v>168</v>
      </c>
      <c r="AG190" s="30" t="str">
        <f t="shared" si="44"/>
        <v/>
      </c>
      <c r="AH190" s="30" t="str">
        <f t="shared" si="37"/>
        <v/>
      </c>
      <c r="AL190" s="30">
        <v>168</v>
      </c>
      <c r="AM190" s="30" t="str">
        <f t="shared" si="45"/>
        <v/>
      </c>
      <c r="AN190" s="30" t="str">
        <f t="shared" si="38"/>
        <v/>
      </c>
      <c r="AR190" s="30">
        <v>168</v>
      </c>
      <c r="AS190" s="30" t="str">
        <f t="shared" si="46"/>
        <v/>
      </c>
      <c r="AT190" s="30" t="str">
        <f t="shared" si="47"/>
        <v/>
      </c>
    </row>
    <row r="191" spans="2:46" x14ac:dyDescent="0.3">
      <c r="B191" s="30">
        <v>169</v>
      </c>
      <c r="C191" s="30" t="str">
        <f t="shared" si="39"/>
        <v/>
      </c>
      <c r="D191" s="30" t="str">
        <f t="shared" si="32"/>
        <v/>
      </c>
      <c r="H191" s="30">
        <v>169</v>
      </c>
      <c r="I191" s="30" t="str">
        <f t="shared" si="40"/>
        <v/>
      </c>
      <c r="J191" s="30" t="str">
        <f t="shared" si="33"/>
        <v/>
      </c>
      <c r="N191" s="30">
        <v>169</v>
      </c>
      <c r="O191" s="30" t="str">
        <f t="shared" si="41"/>
        <v/>
      </c>
      <c r="P191" s="30" t="str">
        <f t="shared" si="34"/>
        <v/>
      </c>
      <c r="T191" s="30">
        <v>169</v>
      </c>
      <c r="U191" s="30" t="str">
        <f t="shared" si="42"/>
        <v/>
      </c>
      <c r="V191" s="30" t="str">
        <f t="shared" si="35"/>
        <v/>
      </c>
      <c r="Z191" s="30">
        <v>169</v>
      </c>
      <c r="AA191" s="30" t="str">
        <f t="shared" si="43"/>
        <v/>
      </c>
      <c r="AB191" s="30" t="str">
        <f t="shared" si="36"/>
        <v/>
      </c>
      <c r="AF191" s="30">
        <v>169</v>
      </c>
      <c r="AG191" s="30" t="str">
        <f t="shared" si="44"/>
        <v/>
      </c>
      <c r="AH191" s="30" t="str">
        <f t="shared" si="37"/>
        <v/>
      </c>
      <c r="AL191" s="30">
        <v>169</v>
      </c>
      <c r="AM191" s="30" t="str">
        <f t="shared" si="45"/>
        <v/>
      </c>
      <c r="AN191" s="30" t="str">
        <f t="shared" si="38"/>
        <v/>
      </c>
      <c r="AR191" s="30">
        <v>169</v>
      </c>
      <c r="AS191" s="30" t="str">
        <f t="shared" si="46"/>
        <v/>
      </c>
      <c r="AT191" s="30" t="str">
        <f t="shared" si="47"/>
        <v/>
      </c>
    </row>
    <row r="192" spans="2:46" x14ac:dyDescent="0.3">
      <c r="B192" s="30">
        <v>170</v>
      </c>
      <c r="C192" s="30" t="str">
        <f t="shared" si="39"/>
        <v/>
      </c>
      <c r="D192" s="30" t="str">
        <f t="shared" si="32"/>
        <v/>
      </c>
      <c r="H192" s="30">
        <v>170</v>
      </c>
      <c r="I192" s="30" t="str">
        <f t="shared" si="40"/>
        <v/>
      </c>
      <c r="J192" s="30" t="str">
        <f t="shared" si="33"/>
        <v/>
      </c>
      <c r="N192" s="30">
        <v>170</v>
      </c>
      <c r="O192" s="30" t="str">
        <f t="shared" si="41"/>
        <v/>
      </c>
      <c r="P192" s="30" t="str">
        <f t="shared" si="34"/>
        <v/>
      </c>
      <c r="T192" s="30">
        <v>170</v>
      </c>
      <c r="U192" s="30" t="str">
        <f t="shared" si="42"/>
        <v/>
      </c>
      <c r="V192" s="30" t="str">
        <f t="shared" si="35"/>
        <v/>
      </c>
      <c r="Z192" s="30">
        <v>170</v>
      </c>
      <c r="AA192" s="30" t="str">
        <f t="shared" si="43"/>
        <v/>
      </c>
      <c r="AB192" s="30" t="str">
        <f t="shared" si="36"/>
        <v/>
      </c>
      <c r="AF192" s="30">
        <v>170</v>
      </c>
      <c r="AG192" s="30" t="str">
        <f t="shared" si="44"/>
        <v/>
      </c>
      <c r="AH192" s="30" t="str">
        <f t="shared" si="37"/>
        <v/>
      </c>
      <c r="AL192" s="30">
        <v>170</v>
      </c>
      <c r="AM192" s="30" t="str">
        <f t="shared" si="45"/>
        <v/>
      </c>
      <c r="AN192" s="30" t="str">
        <f t="shared" si="38"/>
        <v/>
      </c>
      <c r="AR192" s="30">
        <v>170</v>
      </c>
      <c r="AS192" s="30" t="str">
        <f t="shared" si="46"/>
        <v/>
      </c>
      <c r="AT192" s="30" t="str">
        <f t="shared" si="47"/>
        <v/>
      </c>
    </row>
    <row r="193" spans="2:46" x14ac:dyDescent="0.3">
      <c r="B193" s="30">
        <v>171</v>
      </c>
      <c r="C193" s="30" t="str">
        <f t="shared" si="39"/>
        <v/>
      </c>
      <c r="D193" s="30" t="str">
        <f t="shared" si="32"/>
        <v/>
      </c>
      <c r="H193" s="30">
        <v>171</v>
      </c>
      <c r="I193" s="30" t="str">
        <f t="shared" si="40"/>
        <v/>
      </c>
      <c r="J193" s="30" t="str">
        <f t="shared" si="33"/>
        <v/>
      </c>
      <c r="N193" s="30">
        <v>171</v>
      </c>
      <c r="O193" s="30" t="str">
        <f t="shared" si="41"/>
        <v/>
      </c>
      <c r="P193" s="30" t="str">
        <f t="shared" si="34"/>
        <v/>
      </c>
      <c r="T193" s="30">
        <v>171</v>
      </c>
      <c r="U193" s="30" t="str">
        <f t="shared" si="42"/>
        <v/>
      </c>
      <c r="V193" s="30" t="str">
        <f t="shared" si="35"/>
        <v/>
      </c>
      <c r="Z193" s="30">
        <v>171</v>
      </c>
      <c r="AA193" s="30" t="str">
        <f t="shared" si="43"/>
        <v/>
      </c>
      <c r="AB193" s="30" t="str">
        <f t="shared" si="36"/>
        <v/>
      </c>
      <c r="AF193" s="30">
        <v>171</v>
      </c>
      <c r="AG193" s="30" t="str">
        <f t="shared" si="44"/>
        <v/>
      </c>
      <c r="AH193" s="30" t="str">
        <f t="shared" si="37"/>
        <v/>
      </c>
      <c r="AL193" s="30">
        <v>171</v>
      </c>
      <c r="AM193" s="30" t="str">
        <f t="shared" si="45"/>
        <v/>
      </c>
      <c r="AN193" s="30" t="str">
        <f t="shared" si="38"/>
        <v/>
      </c>
      <c r="AR193" s="30">
        <v>171</v>
      </c>
      <c r="AS193" s="30" t="str">
        <f t="shared" si="46"/>
        <v/>
      </c>
      <c r="AT193" s="30" t="str">
        <f t="shared" si="47"/>
        <v/>
      </c>
    </row>
    <row r="194" spans="2:46" x14ac:dyDescent="0.3">
      <c r="B194" s="30">
        <v>172</v>
      </c>
      <c r="C194" s="30" t="str">
        <f t="shared" si="39"/>
        <v/>
      </c>
      <c r="D194" s="30" t="str">
        <f t="shared" si="32"/>
        <v/>
      </c>
      <c r="H194" s="30">
        <v>172</v>
      </c>
      <c r="I194" s="30" t="str">
        <f t="shared" si="40"/>
        <v/>
      </c>
      <c r="J194" s="30" t="str">
        <f t="shared" si="33"/>
        <v/>
      </c>
      <c r="N194" s="30">
        <v>172</v>
      </c>
      <c r="O194" s="30" t="str">
        <f t="shared" si="41"/>
        <v/>
      </c>
      <c r="P194" s="30" t="str">
        <f t="shared" si="34"/>
        <v/>
      </c>
      <c r="T194" s="30">
        <v>172</v>
      </c>
      <c r="U194" s="30" t="str">
        <f t="shared" si="42"/>
        <v/>
      </c>
      <c r="V194" s="30" t="str">
        <f t="shared" si="35"/>
        <v/>
      </c>
      <c r="Z194" s="30">
        <v>172</v>
      </c>
      <c r="AA194" s="30" t="str">
        <f t="shared" si="43"/>
        <v/>
      </c>
      <c r="AB194" s="30" t="str">
        <f t="shared" si="36"/>
        <v/>
      </c>
      <c r="AF194" s="30">
        <v>172</v>
      </c>
      <c r="AG194" s="30" t="str">
        <f t="shared" si="44"/>
        <v/>
      </c>
      <c r="AH194" s="30" t="str">
        <f t="shared" si="37"/>
        <v/>
      </c>
      <c r="AL194" s="30">
        <v>172</v>
      </c>
      <c r="AM194" s="30" t="str">
        <f t="shared" si="45"/>
        <v/>
      </c>
      <c r="AN194" s="30" t="str">
        <f t="shared" si="38"/>
        <v/>
      </c>
      <c r="AR194" s="30">
        <v>172</v>
      </c>
      <c r="AS194" s="30" t="str">
        <f t="shared" si="46"/>
        <v/>
      </c>
      <c r="AT194" s="30" t="str">
        <f t="shared" si="47"/>
        <v/>
      </c>
    </row>
    <row r="195" spans="2:46" x14ac:dyDescent="0.3">
      <c r="B195" s="30">
        <v>173</v>
      </c>
      <c r="C195" s="30" t="str">
        <f t="shared" si="39"/>
        <v/>
      </c>
      <c r="D195" s="30" t="str">
        <f t="shared" si="32"/>
        <v/>
      </c>
      <c r="H195" s="30">
        <v>173</v>
      </c>
      <c r="I195" s="30" t="str">
        <f t="shared" si="40"/>
        <v/>
      </c>
      <c r="J195" s="30" t="str">
        <f t="shared" si="33"/>
        <v/>
      </c>
      <c r="N195" s="30">
        <v>173</v>
      </c>
      <c r="O195" s="30" t="str">
        <f t="shared" si="41"/>
        <v/>
      </c>
      <c r="P195" s="30" t="str">
        <f t="shared" si="34"/>
        <v/>
      </c>
      <c r="T195" s="30">
        <v>173</v>
      </c>
      <c r="U195" s="30" t="str">
        <f t="shared" si="42"/>
        <v/>
      </c>
      <c r="V195" s="30" t="str">
        <f t="shared" si="35"/>
        <v/>
      </c>
      <c r="Z195" s="30">
        <v>173</v>
      </c>
      <c r="AA195" s="30" t="str">
        <f t="shared" si="43"/>
        <v/>
      </c>
      <c r="AB195" s="30" t="str">
        <f t="shared" si="36"/>
        <v/>
      </c>
      <c r="AF195" s="30">
        <v>173</v>
      </c>
      <c r="AG195" s="30" t="str">
        <f t="shared" si="44"/>
        <v/>
      </c>
      <c r="AH195" s="30" t="str">
        <f t="shared" si="37"/>
        <v/>
      </c>
      <c r="AL195" s="30">
        <v>173</v>
      </c>
      <c r="AM195" s="30" t="str">
        <f t="shared" si="45"/>
        <v/>
      </c>
      <c r="AN195" s="30" t="str">
        <f t="shared" si="38"/>
        <v/>
      </c>
      <c r="AR195" s="30">
        <v>173</v>
      </c>
      <c r="AS195" s="30" t="str">
        <f t="shared" si="46"/>
        <v/>
      </c>
      <c r="AT195" s="30" t="str">
        <f t="shared" si="47"/>
        <v/>
      </c>
    </row>
    <row r="196" spans="2:46" x14ac:dyDescent="0.3">
      <c r="B196" s="30">
        <v>174</v>
      </c>
      <c r="C196" s="30" t="str">
        <f t="shared" si="39"/>
        <v/>
      </c>
      <c r="D196" s="30" t="str">
        <f t="shared" si="32"/>
        <v/>
      </c>
      <c r="H196" s="30">
        <v>174</v>
      </c>
      <c r="I196" s="30" t="str">
        <f t="shared" si="40"/>
        <v/>
      </c>
      <c r="J196" s="30" t="str">
        <f t="shared" si="33"/>
        <v/>
      </c>
      <c r="N196" s="30">
        <v>174</v>
      </c>
      <c r="O196" s="30" t="str">
        <f t="shared" si="41"/>
        <v/>
      </c>
      <c r="P196" s="30" t="str">
        <f t="shared" si="34"/>
        <v/>
      </c>
      <c r="T196" s="30">
        <v>174</v>
      </c>
      <c r="U196" s="30" t="str">
        <f t="shared" si="42"/>
        <v/>
      </c>
      <c r="V196" s="30" t="str">
        <f t="shared" si="35"/>
        <v/>
      </c>
      <c r="Z196" s="30">
        <v>174</v>
      </c>
      <c r="AA196" s="30" t="str">
        <f t="shared" si="43"/>
        <v/>
      </c>
      <c r="AB196" s="30" t="str">
        <f t="shared" si="36"/>
        <v/>
      </c>
      <c r="AF196" s="30">
        <v>174</v>
      </c>
      <c r="AG196" s="30" t="str">
        <f t="shared" si="44"/>
        <v/>
      </c>
      <c r="AH196" s="30" t="str">
        <f t="shared" si="37"/>
        <v/>
      </c>
      <c r="AL196" s="30">
        <v>174</v>
      </c>
      <c r="AM196" s="30" t="str">
        <f t="shared" si="45"/>
        <v/>
      </c>
      <c r="AN196" s="30" t="str">
        <f t="shared" si="38"/>
        <v/>
      </c>
      <c r="AR196" s="30">
        <v>174</v>
      </c>
      <c r="AS196" s="30" t="str">
        <f t="shared" si="46"/>
        <v/>
      </c>
      <c r="AT196" s="30" t="str">
        <f t="shared" si="47"/>
        <v/>
      </c>
    </row>
    <row r="197" spans="2:46" x14ac:dyDescent="0.3">
      <c r="B197" s="30">
        <v>175</v>
      </c>
      <c r="C197" s="30" t="str">
        <f t="shared" si="39"/>
        <v/>
      </c>
      <c r="D197" s="30" t="str">
        <f t="shared" si="32"/>
        <v/>
      </c>
      <c r="H197" s="30">
        <v>175</v>
      </c>
      <c r="I197" s="30" t="str">
        <f t="shared" si="40"/>
        <v/>
      </c>
      <c r="J197" s="30" t="str">
        <f t="shared" si="33"/>
        <v/>
      </c>
      <c r="N197" s="30">
        <v>175</v>
      </c>
      <c r="O197" s="30" t="str">
        <f t="shared" si="41"/>
        <v/>
      </c>
      <c r="P197" s="30" t="str">
        <f t="shared" si="34"/>
        <v/>
      </c>
      <c r="T197" s="30">
        <v>175</v>
      </c>
      <c r="U197" s="30" t="str">
        <f t="shared" si="42"/>
        <v/>
      </c>
      <c r="V197" s="30" t="str">
        <f t="shared" si="35"/>
        <v/>
      </c>
      <c r="Z197" s="30">
        <v>175</v>
      </c>
      <c r="AA197" s="30" t="str">
        <f t="shared" si="43"/>
        <v/>
      </c>
      <c r="AB197" s="30" t="str">
        <f t="shared" si="36"/>
        <v/>
      </c>
      <c r="AF197" s="30">
        <v>175</v>
      </c>
      <c r="AG197" s="30" t="str">
        <f t="shared" si="44"/>
        <v/>
      </c>
      <c r="AH197" s="30" t="str">
        <f t="shared" si="37"/>
        <v/>
      </c>
      <c r="AL197" s="30">
        <v>175</v>
      </c>
      <c r="AM197" s="30" t="str">
        <f t="shared" si="45"/>
        <v/>
      </c>
      <c r="AN197" s="30" t="str">
        <f t="shared" si="38"/>
        <v/>
      </c>
      <c r="AR197" s="30">
        <v>175</v>
      </c>
      <c r="AS197" s="30" t="str">
        <f t="shared" si="46"/>
        <v/>
      </c>
      <c r="AT197" s="30" t="str">
        <f t="shared" si="47"/>
        <v/>
      </c>
    </row>
    <row r="198" spans="2:46" x14ac:dyDescent="0.3">
      <c r="B198" s="30">
        <v>176</v>
      </c>
      <c r="C198" s="30" t="str">
        <f t="shared" si="39"/>
        <v/>
      </c>
      <c r="D198" s="30" t="str">
        <f t="shared" si="32"/>
        <v/>
      </c>
      <c r="H198" s="30">
        <v>176</v>
      </c>
      <c r="I198" s="30" t="str">
        <f t="shared" si="40"/>
        <v/>
      </c>
      <c r="J198" s="30" t="str">
        <f t="shared" si="33"/>
        <v/>
      </c>
      <c r="N198" s="30">
        <v>176</v>
      </c>
      <c r="O198" s="30" t="str">
        <f t="shared" si="41"/>
        <v/>
      </c>
      <c r="P198" s="30" t="str">
        <f t="shared" si="34"/>
        <v/>
      </c>
      <c r="T198" s="30">
        <v>176</v>
      </c>
      <c r="U198" s="30" t="str">
        <f t="shared" si="42"/>
        <v/>
      </c>
      <c r="V198" s="30" t="str">
        <f t="shared" si="35"/>
        <v/>
      </c>
      <c r="Z198" s="30">
        <v>176</v>
      </c>
      <c r="AA198" s="30" t="str">
        <f t="shared" si="43"/>
        <v/>
      </c>
      <c r="AB198" s="30" t="str">
        <f t="shared" si="36"/>
        <v/>
      </c>
      <c r="AF198" s="30">
        <v>176</v>
      </c>
      <c r="AG198" s="30" t="str">
        <f t="shared" si="44"/>
        <v/>
      </c>
      <c r="AH198" s="30" t="str">
        <f t="shared" si="37"/>
        <v/>
      </c>
      <c r="AL198" s="30">
        <v>176</v>
      </c>
      <c r="AM198" s="30" t="str">
        <f t="shared" si="45"/>
        <v/>
      </c>
      <c r="AN198" s="30" t="str">
        <f t="shared" si="38"/>
        <v/>
      </c>
      <c r="AR198" s="30">
        <v>176</v>
      </c>
      <c r="AS198" s="30" t="str">
        <f t="shared" si="46"/>
        <v/>
      </c>
      <c r="AT198" s="30" t="str">
        <f t="shared" si="47"/>
        <v/>
      </c>
    </row>
    <row r="199" spans="2:46" x14ac:dyDescent="0.3">
      <c r="B199" s="30">
        <v>177</v>
      </c>
      <c r="C199" s="30" t="str">
        <f t="shared" si="39"/>
        <v/>
      </c>
      <c r="D199" s="30" t="str">
        <f t="shared" si="32"/>
        <v/>
      </c>
      <c r="H199" s="30">
        <v>177</v>
      </c>
      <c r="I199" s="30" t="str">
        <f t="shared" si="40"/>
        <v/>
      </c>
      <c r="J199" s="30" t="str">
        <f t="shared" si="33"/>
        <v/>
      </c>
      <c r="N199" s="30">
        <v>177</v>
      </c>
      <c r="O199" s="30" t="str">
        <f t="shared" si="41"/>
        <v/>
      </c>
      <c r="P199" s="30" t="str">
        <f t="shared" si="34"/>
        <v/>
      </c>
      <c r="T199" s="30">
        <v>177</v>
      </c>
      <c r="U199" s="30" t="str">
        <f t="shared" si="42"/>
        <v/>
      </c>
      <c r="V199" s="30" t="str">
        <f t="shared" si="35"/>
        <v/>
      </c>
      <c r="Z199" s="30">
        <v>177</v>
      </c>
      <c r="AA199" s="30" t="str">
        <f t="shared" si="43"/>
        <v/>
      </c>
      <c r="AB199" s="30" t="str">
        <f t="shared" si="36"/>
        <v/>
      </c>
      <c r="AF199" s="30">
        <v>177</v>
      </c>
      <c r="AG199" s="30" t="str">
        <f t="shared" si="44"/>
        <v/>
      </c>
      <c r="AH199" s="30" t="str">
        <f t="shared" si="37"/>
        <v/>
      </c>
      <c r="AL199" s="30">
        <v>177</v>
      </c>
      <c r="AM199" s="30" t="str">
        <f t="shared" si="45"/>
        <v/>
      </c>
      <c r="AN199" s="30" t="str">
        <f t="shared" si="38"/>
        <v/>
      </c>
      <c r="AR199" s="30">
        <v>177</v>
      </c>
      <c r="AS199" s="30" t="str">
        <f t="shared" si="46"/>
        <v/>
      </c>
      <c r="AT199" s="30" t="str">
        <f t="shared" si="47"/>
        <v/>
      </c>
    </row>
    <row r="200" spans="2:46" x14ac:dyDescent="0.3">
      <c r="B200" s="30">
        <v>178</v>
      </c>
      <c r="C200" s="30" t="str">
        <f t="shared" si="39"/>
        <v/>
      </c>
      <c r="D200" s="30" t="str">
        <f t="shared" si="32"/>
        <v/>
      </c>
      <c r="H200" s="30">
        <v>178</v>
      </c>
      <c r="I200" s="30" t="str">
        <f t="shared" si="40"/>
        <v/>
      </c>
      <c r="J200" s="30" t="str">
        <f t="shared" si="33"/>
        <v/>
      </c>
      <c r="N200" s="30">
        <v>178</v>
      </c>
      <c r="O200" s="30" t="str">
        <f t="shared" si="41"/>
        <v/>
      </c>
      <c r="P200" s="30" t="str">
        <f t="shared" si="34"/>
        <v/>
      </c>
      <c r="T200" s="30">
        <v>178</v>
      </c>
      <c r="U200" s="30" t="str">
        <f t="shared" si="42"/>
        <v/>
      </c>
      <c r="V200" s="30" t="str">
        <f t="shared" si="35"/>
        <v/>
      </c>
      <c r="Z200" s="30">
        <v>178</v>
      </c>
      <c r="AA200" s="30" t="str">
        <f t="shared" si="43"/>
        <v/>
      </c>
      <c r="AB200" s="30" t="str">
        <f t="shared" si="36"/>
        <v/>
      </c>
      <c r="AF200" s="30">
        <v>178</v>
      </c>
      <c r="AG200" s="30" t="str">
        <f t="shared" si="44"/>
        <v/>
      </c>
      <c r="AH200" s="30" t="str">
        <f t="shared" si="37"/>
        <v/>
      </c>
      <c r="AL200" s="30">
        <v>178</v>
      </c>
      <c r="AM200" s="30" t="str">
        <f t="shared" si="45"/>
        <v/>
      </c>
      <c r="AN200" s="30" t="str">
        <f t="shared" si="38"/>
        <v/>
      </c>
      <c r="AR200" s="30">
        <v>178</v>
      </c>
      <c r="AS200" s="30" t="str">
        <f t="shared" si="46"/>
        <v/>
      </c>
      <c r="AT200" s="30" t="str">
        <f t="shared" si="47"/>
        <v/>
      </c>
    </row>
    <row r="201" spans="2:46" x14ac:dyDescent="0.3">
      <c r="B201" s="30">
        <v>179</v>
      </c>
      <c r="C201" s="30" t="str">
        <f t="shared" si="39"/>
        <v/>
      </c>
      <c r="D201" s="30" t="str">
        <f t="shared" si="32"/>
        <v/>
      </c>
      <c r="H201" s="30">
        <v>179</v>
      </c>
      <c r="I201" s="30" t="str">
        <f t="shared" si="40"/>
        <v/>
      </c>
      <c r="J201" s="30" t="str">
        <f t="shared" si="33"/>
        <v/>
      </c>
      <c r="N201" s="30">
        <v>179</v>
      </c>
      <c r="O201" s="30" t="str">
        <f t="shared" si="41"/>
        <v/>
      </c>
      <c r="P201" s="30" t="str">
        <f t="shared" si="34"/>
        <v/>
      </c>
      <c r="T201" s="30">
        <v>179</v>
      </c>
      <c r="U201" s="30" t="str">
        <f t="shared" si="42"/>
        <v/>
      </c>
      <c r="V201" s="30" t="str">
        <f t="shared" si="35"/>
        <v/>
      </c>
      <c r="Z201" s="30">
        <v>179</v>
      </c>
      <c r="AA201" s="30" t="str">
        <f t="shared" si="43"/>
        <v/>
      </c>
      <c r="AB201" s="30" t="str">
        <f t="shared" si="36"/>
        <v/>
      </c>
      <c r="AF201" s="30">
        <v>179</v>
      </c>
      <c r="AG201" s="30" t="str">
        <f t="shared" si="44"/>
        <v/>
      </c>
      <c r="AH201" s="30" t="str">
        <f t="shared" si="37"/>
        <v/>
      </c>
      <c r="AL201" s="30">
        <v>179</v>
      </c>
      <c r="AM201" s="30" t="str">
        <f t="shared" si="45"/>
        <v/>
      </c>
      <c r="AN201" s="30" t="str">
        <f t="shared" si="38"/>
        <v/>
      </c>
      <c r="AR201" s="30">
        <v>179</v>
      </c>
      <c r="AS201" s="30" t="str">
        <f t="shared" si="46"/>
        <v/>
      </c>
      <c r="AT201" s="30" t="str">
        <f t="shared" si="47"/>
        <v/>
      </c>
    </row>
    <row r="202" spans="2:46" x14ac:dyDescent="0.3">
      <c r="B202" s="30">
        <v>180</v>
      </c>
      <c r="C202" s="30" t="str">
        <f t="shared" si="39"/>
        <v/>
      </c>
      <c r="D202" s="30" t="str">
        <f t="shared" si="32"/>
        <v/>
      </c>
      <c r="H202" s="30">
        <v>180</v>
      </c>
      <c r="I202" s="30" t="str">
        <f t="shared" si="40"/>
        <v/>
      </c>
      <c r="J202" s="30" t="str">
        <f t="shared" si="33"/>
        <v/>
      </c>
      <c r="N202" s="30">
        <v>180</v>
      </c>
      <c r="O202" s="30" t="str">
        <f t="shared" si="41"/>
        <v/>
      </c>
      <c r="P202" s="30" t="str">
        <f t="shared" si="34"/>
        <v/>
      </c>
      <c r="T202" s="30">
        <v>180</v>
      </c>
      <c r="U202" s="30" t="str">
        <f t="shared" si="42"/>
        <v/>
      </c>
      <c r="V202" s="30" t="str">
        <f t="shared" si="35"/>
        <v/>
      </c>
      <c r="Z202" s="30">
        <v>180</v>
      </c>
      <c r="AA202" s="30" t="str">
        <f t="shared" si="43"/>
        <v/>
      </c>
      <c r="AB202" s="30" t="str">
        <f t="shared" si="36"/>
        <v/>
      </c>
      <c r="AF202" s="30">
        <v>180</v>
      </c>
      <c r="AG202" s="30" t="str">
        <f t="shared" si="44"/>
        <v/>
      </c>
      <c r="AH202" s="30" t="str">
        <f t="shared" si="37"/>
        <v/>
      </c>
      <c r="AL202" s="30">
        <v>180</v>
      </c>
      <c r="AM202" s="30" t="str">
        <f t="shared" si="45"/>
        <v/>
      </c>
      <c r="AN202" s="30" t="str">
        <f t="shared" si="38"/>
        <v/>
      </c>
      <c r="AR202" s="30">
        <v>180</v>
      </c>
      <c r="AS202" s="30" t="str">
        <f t="shared" si="46"/>
        <v/>
      </c>
      <c r="AT202" s="30" t="str">
        <f t="shared" si="47"/>
        <v/>
      </c>
    </row>
    <row r="203" spans="2:46" x14ac:dyDescent="0.3">
      <c r="B203" s="30">
        <v>181</v>
      </c>
      <c r="C203" s="30" t="str">
        <f t="shared" si="39"/>
        <v/>
      </c>
      <c r="D203" s="30" t="str">
        <f t="shared" si="32"/>
        <v/>
      </c>
      <c r="H203" s="30">
        <v>181</v>
      </c>
      <c r="I203" s="30" t="str">
        <f t="shared" si="40"/>
        <v/>
      </c>
      <c r="J203" s="30" t="str">
        <f t="shared" si="33"/>
        <v/>
      </c>
      <c r="N203" s="30">
        <v>181</v>
      </c>
      <c r="O203" s="30" t="str">
        <f t="shared" si="41"/>
        <v/>
      </c>
      <c r="P203" s="30" t="str">
        <f t="shared" si="34"/>
        <v/>
      </c>
      <c r="T203" s="30">
        <v>181</v>
      </c>
      <c r="U203" s="30" t="str">
        <f t="shared" si="42"/>
        <v/>
      </c>
      <c r="V203" s="30" t="str">
        <f t="shared" si="35"/>
        <v/>
      </c>
      <c r="Z203" s="30">
        <v>181</v>
      </c>
      <c r="AA203" s="30" t="str">
        <f t="shared" si="43"/>
        <v/>
      </c>
      <c r="AB203" s="30" t="str">
        <f t="shared" si="36"/>
        <v/>
      </c>
      <c r="AF203" s="30">
        <v>181</v>
      </c>
      <c r="AG203" s="30" t="str">
        <f t="shared" si="44"/>
        <v/>
      </c>
      <c r="AH203" s="30" t="str">
        <f t="shared" si="37"/>
        <v/>
      </c>
      <c r="AL203" s="30">
        <v>181</v>
      </c>
      <c r="AM203" s="30" t="str">
        <f t="shared" si="45"/>
        <v/>
      </c>
      <c r="AN203" s="30" t="str">
        <f t="shared" si="38"/>
        <v/>
      </c>
      <c r="AR203" s="30">
        <v>181</v>
      </c>
      <c r="AS203" s="30" t="str">
        <f t="shared" si="46"/>
        <v/>
      </c>
      <c r="AT203" s="30" t="str">
        <f t="shared" si="47"/>
        <v/>
      </c>
    </row>
    <row r="204" spans="2:46" x14ac:dyDescent="0.3">
      <c r="B204" s="30">
        <v>182</v>
      </c>
      <c r="C204" s="30" t="str">
        <f t="shared" si="39"/>
        <v/>
      </c>
      <c r="D204" s="30" t="str">
        <f t="shared" si="32"/>
        <v/>
      </c>
      <c r="H204" s="30">
        <v>182</v>
      </c>
      <c r="I204" s="30" t="str">
        <f t="shared" si="40"/>
        <v/>
      </c>
      <c r="J204" s="30" t="str">
        <f t="shared" si="33"/>
        <v/>
      </c>
      <c r="N204" s="30">
        <v>182</v>
      </c>
      <c r="O204" s="30" t="str">
        <f t="shared" si="41"/>
        <v/>
      </c>
      <c r="P204" s="30" t="str">
        <f t="shared" si="34"/>
        <v/>
      </c>
      <c r="T204" s="30">
        <v>182</v>
      </c>
      <c r="U204" s="30" t="str">
        <f t="shared" si="42"/>
        <v/>
      </c>
      <c r="V204" s="30" t="str">
        <f t="shared" si="35"/>
        <v/>
      </c>
      <c r="Z204" s="30">
        <v>182</v>
      </c>
      <c r="AA204" s="30" t="str">
        <f t="shared" si="43"/>
        <v/>
      </c>
      <c r="AB204" s="30" t="str">
        <f t="shared" si="36"/>
        <v/>
      </c>
      <c r="AF204" s="30">
        <v>182</v>
      </c>
      <c r="AG204" s="30" t="str">
        <f t="shared" si="44"/>
        <v/>
      </c>
      <c r="AH204" s="30" t="str">
        <f t="shared" si="37"/>
        <v/>
      </c>
      <c r="AL204" s="30">
        <v>182</v>
      </c>
      <c r="AM204" s="30" t="str">
        <f t="shared" si="45"/>
        <v/>
      </c>
      <c r="AN204" s="30" t="str">
        <f t="shared" si="38"/>
        <v/>
      </c>
      <c r="AR204" s="30">
        <v>182</v>
      </c>
      <c r="AS204" s="30" t="str">
        <f t="shared" si="46"/>
        <v/>
      </c>
      <c r="AT204" s="30" t="str">
        <f t="shared" si="47"/>
        <v/>
      </c>
    </row>
    <row r="205" spans="2:46" x14ac:dyDescent="0.3">
      <c r="B205" s="30">
        <v>183</v>
      </c>
      <c r="C205" s="30" t="str">
        <f t="shared" si="39"/>
        <v/>
      </c>
      <c r="D205" s="30" t="str">
        <f t="shared" si="32"/>
        <v/>
      </c>
      <c r="H205" s="30">
        <v>183</v>
      </c>
      <c r="I205" s="30" t="str">
        <f t="shared" si="40"/>
        <v/>
      </c>
      <c r="J205" s="30" t="str">
        <f t="shared" si="33"/>
        <v/>
      </c>
      <c r="N205" s="30">
        <v>183</v>
      </c>
      <c r="O205" s="30" t="str">
        <f t="shared" si="41"/>
        <v/>
      </c>
      <c r="P205" s="30" t="str">
        <f t="shared" si="34"/>
        <v/>
      </c>
      <c r="T205" s="30">
        <v>183</v>
      </c>
      <c r="U205" s="30" t="str">
        <f t="shared" si="42"/>
        <v/>
      </c>
      <c r="V205" s="30" t="str">
        <f t="shared" si="35"/>
        <v/>
      </c>
      <c r="Z205" s="30">
        <v>183</v>
      </c>
      <c r="AA205" s="30" t="str">
        <f t="shared" si="43"/>
        <v/>
      </c>
      <c r="AB205" s="30" t="str">
        <f t="shared" si="36"/>
        <v/>
      </c>
      <c r="AF205" s="30">
        <v>183</v>
      </c>
      <c r="AG205" s="30" t="str">
        <f t="shared" si="44"/>
        <v/>
      </c>
      <c r="AH205" s="30" t="str">
        <f t="shared" si="37"/>
        <v/>
      </c>
      <c r="AL205" s="30">
        <v>183</v>
      </c>
      <c r="AM205" s="30" t="str">
        <f t="shared" si="45"/>
        <v/>
      </c>
      <c r="AN205" s="30" t="str">
        <f t="shared" si="38"/>
        <v/>
      </c>
      <c r="AR205" s="30">
        <v>183</v>
      </c>
      <c r="AS205" s="30" t="str">
        <f t="shared" si="46"/>
        <v/>
      </c>
      <c r="AT205" s="30" t="str">
        <f t="shared" si="47"/>
        <v/>
      </c>
    </row>
    <row r="206" spans="2:46" x14ac:dyDescent="0.3">
      <c r="B206" s="30">
        <v>184</v>
      </c>
      <c r="C206" s="30" t="str">
        <f t="shared" si="39"/>
        <v/>
      </c>
      <c r="D206" s="30" t="str">
        <f t="shared" si="32"/>
        <v/>
      </c>
      <c r="H206" s="30">
        <v>184</v>
      </c>
      <c r="I206" s="30" t="str">
        <f t="shared" si="40"/>
        <v/>
      </c>
      <c r="J206" s="30" t="str">
        <f t="shared" si="33"/>
        <v/>
      </c>
      <c r="N206" s="30">
        <v>184</v>
      </c>
      <c r="O206" s="30" t="str">
        <f t="shared" si="41"/>
        <v/>
      </c>
      <c r="P206" s="30" t="str">
        <f t="shared" si="34"/>
        <v/>
      </c>
      <c r="T206" s="30">
        <v>184</v>
      </c>
      <c r="U206" s="30" t="str">
        <f t="shared" si="42"/>
        <v/>
      </c>
      <c r="V206" s="30" t="str">
        <f t="shared" si="35"/>
        <v/>
      </c>
      <c r="Z206" s="30">
        <v>184</v>
      </c>
      <c r="AA206" s="30" t="str">
        <f t="shared" si="43"/>
        <v/>
      </c>
      <c r="AB206" s="30" t="str">
        <f t="shared" si="36"/>
        <v/>
      </c>
      <c r="AF206" s="30">
        <v>184</v>
      </c>
      <c r="AG206" s="30" t="str">
        <f t="shared" si="44"/>
        <v/>
      </c>
      <c r="AH206" s="30" t="str">
        <f t="shared" si="37"/>
        <v/>
      </c>
      <c r="AL206" s="30">
        <v>184</v>
      </c>
      <c r="AM206" s="30" t="str">
        <f t="shared" si="45"/>
        <v/>
      </c>
      <c r="AN206" s="30" t="str">
        <f t="shared" si="38"/>
        <v/>
      </c>
      <c r="AR206" s="30">
        <v>184</v>
      </c>
      <c r="AS206" s="30" t="str">
        <f t="shared" si="46"/>
        <v/>
      </c>
      <c r="AT206" s="30" t="str">
        <f t="shared" si="47"/>
        <v/>
      </c>
    </row>
    <row r="207" spans="2:46" x14ac:dyDescent="0.3">
      <c r="B207" s="30">
        <v>185</v>
      </c>
      <c r="C207" s="30" t="str">
        <f t="shared" si="39"/>
        <v/>
      </c>
      <c r="D207" s="30" t="str">
        <f t="shared" si="32"/>
        <v/>
      </c>
      <c r="H207" s="30">
        <v>185</v>
      </c>
      <c r="I207" s="30" t="str">
        <f t="shared" si="40"/>
        <v/>
      </c>
      <c r="J207" s="30" t="str">
        <f t="shared" si="33"/>
        <v/>
      </c>
      <c r="N207" s="30">
        <v>185</v>
      </c>
      <c r="O207" s="30" t="str">
        <f t="shared" si="41"/>
        <v/>
      </c>
      <c r="P207" s="30" t="str">
        <f t="shared" si="34"/>
        <v/>
      </c>
      <c r="T207" s="30">
        <v>185</v>
      </c>
      <c r="U207" s="30" t="str">
        <f t="shared" si="42"/>
        <v/>
      </c>
      <c r="V207" s="30" t="str">
        <f t="shared" si="35"/>
        <v/>
      </c>
      <c r="Z207" s="30">
        <v>185</v>
      </c>
      <c r="AA207" s="30" t="str">
        <f t="shared" si="43"/>
        <v/>
      </c>
      <c r="AB207" s="30" t="str">
        <f t="shared" si="36"/>
        <v/>
      </c>
      <c r="AF207" s="30">
        <v>185</v>
      </c>
      <c r="AG207" s="30" t="str">
        <f t="shared" si="44"/>
        <v/>
      </c>
      <c r="AH207" s="30" t="str">
        <f t="shared" si="37"/>
        <v/>
      </c>
      <c r="AL207" s="30">
        <v>185</v>
      </c>
      <c r="AM207" s="30" t="str">
        <f t="shared" si="45"/>
        <v/>
      </c>
      <c r="AN207" s="30" t="str">
        <f t="shared" si="38"/>
        <v/>
      </c>
      <c r="AR207" s="30">
        <v>185</v>
      </c>
      <c r="AS207" s="30" t="str">
        <f t="shared" si="46"/>
        <v/>
      </c>
      <c r="AT207" s="30" t="str">
        <f t="shared" si="47"/>
        <v/>
      </c>
    </row>
    <row r="208" spans="2:46" x14ac:dyDescent="0.3">
      <c r="B208" s="30">
        <v>186</v>
      </c>
      <c r="C208" s="30" t="str">
        <f t="shared" si="39"/>
        <v/>
      </c>
      <c r="D208" s="30" t="str">
        <f t="shared" si="32"/>
        <v/>
      </c>
      <c r="H208" s="30">
        <v>186</v>
      </c>
      <c r="I208" s="30" t="str">
        <f t="shared" si="40"/>
        <v/>
      </c>
      <c r="J208" s="30" t="str">
        <f t="shared" si="33"/>
        <v/>
      </c>
      <c r="N208" s="30">
        <v>186</v>
      </c>
      <c r="O208" s="30" t="str">
        <f t="shared" si="41"/>
        <v/>
      </c>
      <c r="P208" s="30" t="str">
        <f t="shared" si="34"/>
        <v/>
      </c>
      <c r="T208" s="30">
        <v>186</v>
      </c>
      <c r="U208" s="30" t="str">
        <f t="shared" si="42"/>
        <v/>
      </c>
      <c r="V208" s="30" t="str">
        <f t="shared" si="35"/>
        <v/>
      </c>
      <c r="Z208" s="30">
        <v>186</v>
      </c>
      <c r="AA208" s="30" t="str">
        <f t="shared" si="43"/>
        <v/>
      </c>
      <c r="AB208" s="30" t="str">
        <f t="shared" si="36"/>
        <v/>
      </c>
      <c r="AF208" s="30">
        <v>186</v>
      </c>
      <c r="AG208" s="30" t="str">
        <f t="shared" si="44"/>
        <v/>
      </c>
      <c r="AH208" s="30" t="str">
        <f t="shared" si="37"/>
        <v/>
      </c>
      <c r="AL208" s="30">
        <v>186</v>
      </c>
      <c r="AM208" s="30" t="str">
        <f t="shared" si="45"/>
        <v/>
      </c>
      <c r="AN208" s="30" t="str">
        <f t="shared" si="38"/>
        <v/>
      </c>
      <c r="AR208" s="30">
        <v>186</v>
      </c>
      <c r="AS208" s="30" t="str">
        <f t="shared" si="46"/>
        <v/>
      </c>
      <c r="AT208" s="30" t="str">
        <f t="shared" si="47"/>
        <v/>
      </c>
    </row>
    <row r="209" spans="2:46" x14ac:dyDescent="0.3">
      <c r="B209" s="30">
        <v>187</v>
      </c>
      <c r="C209" s="30" t="str">
        <f t="shared" si="39"/>
        <v/>
      </c>
      <c r="D209" s="30" t="str">
        <f t="shared" si="32"/>
        <v/>
      </c>
      <c r="H209" s="30">
        <v>187</v>
      </c>
      <c r="I209" s="30" t="str">
        <f t="shared" si="40"/>
        <v/>
      </c>
      <c r="J209" s="30" t="str">
        <f t="shared" si="33"/>
        <v/>
      </c>
      <c r="N209" s="30">
        <v>187</v>
      </c>
      <c r="O209" s="30" t="str">
        <f t="shared" si="41"/>
        <v/>
      </c>
      <c r="P209" s="30" t="str">
        <f t="shared" si="34"/>
        <v/>
      </c>
      <c r="T209" s="30">
        <v>187</v>
      </c>
      <c r="U209" s="30" t="str">
        <f t="shared" si="42"/>
        <v/>
      </c>
      <c r="V209" s="30" t="str">
        <f t="shared" si="35"/>
        <v/>
      </c>
      <c r="Z209" s="30">
        <v>187</v>
      </c>
      <c r="AA209" s="30" t="str">
        <f t="shared" si="43"/>
        <v/>
      </c>
      <c r="AB209" s="30" t="str">
        <f t="shared" si="36"/>
        <v/>
      </c>
      <c r="AF209" s="30">
        <v>187</v>
      </c>
      <c r="AG209" s="30" t="str">
        <f t="shared" si="44"/>
        <v/>
      </c>
      <c r="AH209" s="30" t="str">
        <f t="shared" si="37"/>
        <v/>
      </c>
      <c r="AL209" s="30">
        <v>187</v>
      </c>
      <c r="AM209" s="30" t="str">
        <f t="shared" si="45"/>
        <v/>
      </c>
      <c r="AN209" s="30" t="str">
        <f t="shared" si="38"/>
        <v/>
      </c>
      <c r="AR209" s="30">
        <v>187</v>
      </c>
      <c r="AS209" s="30" t="str">
        <f t="shared" si="46"/>
        <v/>
      </c>
      <c r="AT209" s="30" t="str">
        <f t="shared" si="47"/>
        <v/>
      </c>
    </row>
    <row r="210" spans="2:46" x14ac:dyDescent="0.3">
      <c r="B210" s="30">
        <v>188</v>
      </c>
      <c r="C210" s="30" t="str">
        <f t="shared" si="39"/>
        <v/>
      </c>
      <c r="D210" s="30" t="str">
        <f t="shared" si="32"/>
        <v/>
      </c>
      <c r="H210" s="30">
        <v>188</v>
      </c>
      <c r="I210" s="30" t="str">
        <f t="shared" si="40"/>
        <v/>
      </c>
      <c r="J210" s="30" t="str">
        <f t="shared" si="33"/>
        <v/>
      </c>
      <c r="N210" s="30">
        <v>188</v>
      </c>
      <c r="O210" s="30" t="str">
        <f t="shared" si="41"/>
        <v/>
      </c>
      <c r="P210" s="30" t="str">
        <f t="shared" si="34"/>
        <v/>
      </c>
      <c r="T210" s="30">
        <v>188</v>
      </c>
      <c r="U210" s="30" t="str">
        <f t="shared" si="42"/>
        <v/>
      </c>
      <c r="V210" s="30" t="str">
        <f t="shared" si="35"/>
        <v/>
      </c>
      <c r="Z210" s="30">
        <v>188</v>
      </c>
      <c r="AA210" s="30" t="str">
        <f t="shared" si="43"/>
        <v/>
      </c>
      <c r="AB210" s="30" t="str">
        <f t="shared" si="36"/>
        <v/>
      </c>
      <c r="AF210" s="30">
        <v>188</v>
      </c>
      <c r="AG210" s="30" t="str">
        <f t="shared" si="44"/>
        <v/>
      </c>
      <c r="AH210" s="30" t="str">
        <f t="shared" si="37"/>
        <v/>
      </c>
      <c r="AL210" s="30">
        <v>188</v>
      </c>
      <c r="AM210" s="30" t="str">
        <f t="shared" si="45"/>
        <v/>
      </c>
      <c r="AN210" s="30" t="str">
        <f t="shared" si="38"/>
        <v/>
      </c>
      <c r="AR210" s="30">
        <v>188</v>
      </c>
      <c r="AS210" s="30" t="str">
        <f t="shared" si="46"/>
        <v/>
      </c>
      <c r="AT210" s="30" t="str">
        <f t="shared" si="47"/>
        <v/>
      </c>
    </row>
    <row r="211" spans="2:46" x14ac:dyDescent="0.3">
      <c r="B211" s="30">
        <v>189</v>
      </c>
      <c r="C211" s="30" t="str">
        <f t="shared" si="39"/>
        <v/>
      </c>
      <c r="D211" s="30" t="str">
        <f t="shared" si="32"/>
        <v/>
      </c>
      <c r="H211" s="30">
        <v>189</v>
      </c>
      <c r="I211" s="30" t="str">
        <f t="shared" si="40"/>
        <v/>
      </c>
      <c r="J211" s="30" t="str">
        <f t="shared" si="33"/>
        <v/>
      </c>
      <c r="N211" s="30">
        <v>189</v>
      </c>
      <c r="O211" s="30" t="str">
        <f t="shared" si="41"/>
        <v/>
      </c>
      <c r="P211" s="30" t="str">
        <f t="shared" si="34"/>
        <v/>
      </c>
      <c r="T211" s="30">
        <v>189</v>
      </c>
      <c r="U211" s="30" t="str">
        <f t="shared" si="42"/>
        <v/>
      </c>
      <c r="V211" s="30" t="str">
        <f t="shared" si="35"/>
        <v/>
      </c>
      <c r="Z211" s="30">
        <v>189</v>
      </c>
      <c r="AA211" s="30" t="str">
        <f t="shared" si="43"/>
        <v/>
      </c>
      <c r="AB211" s="30" t="str">
        <f t="shared" si="36"/>
        <v/>
      </c>
      <c r="AF211" s="30">
        <v>189</v>
      </c>
      <c r="AG211" s="30" t="str">
        <f t="shared" si="44"/>
        <v/>
      </c>
      <c r="AH211" s="30" t="str">
        <f t="shared" si="37"/>
        <v/>
      </c>
      <c r="AL211" s="30">
        <v>189</v>
      </c>
      <c r="AM211" s="30" t="str">
        <f t="shared" si="45"/>
        <v/>
      </c>
      <c r="AN211" s="30" t="str">
        <f t="shared" si="38"/>
        <v/>
      </c>
      <c r="AR211" s="30">
        <v>189</v>
      </c>
      <c r="AS211" s="30" t="str">
        <f t="shared" si="46"/>
        <v/>
      </c>
      <c r="AT211" s="30" t="str">
        <f t="shared" si="47"/>
        <v/>
      </c>
    </row>
    <row r="212" spans="2:46" x14ac:dyDescent="0.3">
      <c r="B212" s="30">
        <v>190</v>
      </c>
      <c r="C212" s="30" t="str">
        <f t="shared" si="39"/>
        <v/>
      </c>
      <c r="D212" s="30" t="str">
        <f t="shared" si="32"/>
        <v/>
      </c>
      <c r="H212" s="30">
        <v>190</v>
      </c>
      <c r="I212" s="30" t="str">
        <f t="shared" si="40"/>
        <v/>
      </c>
      <c r="J212" s="30" t="str">
        <f t="shared" si="33"/>
        <v/>
      </c>
      <c r="N212" s="30">
        <v>190</v>
      </c>
      <c r="O212" s="30" t="str">
        <f t="shared" si="41"/>
        <v/>
      </c>
      <c r="P212" s="30" t="str">
        <f t="shared" si="34"/>
        <v/>
      </c>
      <c r="T212" s="30">
        <v>190</v>
      </c>
      <c r="U212" s="30" t="str">
        <f t="shared" si="42"/>
        <v/>
      </c>
      <c r="V212" s="30" t="str">
        <f t="shared" si="35"/>
        <v/>
      </c>
      <c r="Z212" s="30">
        <v>190</v>
      </c>
      <c r="AA212" s="30" t="str">
        <f t="shared" si="43"/>
        <v/>
      </c>
      <c r="AB212" s="30" t="str">
        <f t="shared" si="36"/>
        <v/>
      </c>
      <c r="AF212" s="30">
        <v>190</v>
      </c>
      <c r="AG212" s="30" t="str">
        <f t="shared" si="44"/>
        <v/>
      </c>
      <c r="AH212" s="30" t="str">
        <f t="shared" si="37"/>
        <v/>
      </c>
      <c r="AL212" s="30">
        <v>190</v>
      </c>
      <c r="AM212" s="30" t="str">
        <f t="shared" si="45"/>
        <v/>
      </c>
      <c r="AN212" s="30" t="str">
        <f t="shared" si="38"/>
        <v/>
      </c>
      <c r="AR212" s="30">
        <v>190</v>
      </c>
      <c r="AS212" s="30" t="str">
        <f t="shared" si="46"/>
        <v/>
      </c>
      <c r="AT212" s="30" t="str">
        <f t="shared" si="47"/>
        <v/>
      </c>
    </row>
    <row r="213" spans="2:46" x14ac:dyDescent="0.3">
      <c r="B213" s="30">
        <v>191</v>
      </c>
      <c r="C213" s="30" t="str">
        <f t="shared" si="39"/>
        <v/>
      </c>
      <c r="D213" s="30" t="str">
        <f t="shared" si="32"/>
        <v/>
      </c>
      <c r="H213" s="30">
        <v>191</v>
      </c>
      <c r="I213" s="30" t="str">
        <f t="shared" si="40"/>
        <v/>
      </c>
      <c r="J213" s="30" t="str">
        <f t="shared" si="33"/>
        <v/>
      </c>
      <c r="N213" s="30">
        <v>191</v>
      </c>
      <c r="O213" s="30" t="str">
        <f t="shared" si="41"/>
        <v/>
      </c>
      <c r="P213" s="30" t="str">
        <f t="shared" si="34"/>
        <v/>
      </c>
      <c r="T213" s="30">
        <v>191</v>
      </c>
      <c r="U213" s="30" t="str">
        <f t="shared" si="42"/>
        <v/>
      </c>
      <c r="V213" s="30" t="str">
        <f t="shared" si="35"/>
        <v/>
      </c>
      <c r="Z213" s="30">
        <v>191</v>
      </c>
      <c r="AA213" s="30" t="str">
        <f t="shared" si="43"/>
        <v/>
      </c>
      <c r="AB213" s="30" t="str">
        <f t="shared" si="36"/>
        <v/>
      </c>
      <c r="AF213" s="30">
        <v>191</v>
      </c>
      <c r="AG213" s="30" t="str">
        <f t="shared" si="44"/>
        <v/>
      </c>
      <c r="AH213" s="30" t="str">
        <f t="shared" si="37"/>
        <v/>
      </c>
      <c r="AL213" s="30">
        <v>191</v>
      </c>
      <c r="AM213" s="30" t="str">
        <f t="shared" si="45"/>
        <v/>
      </c>
      <c r="AN213" s="30" t="str">
        <f t="shared" si="38"/>
        <v/>
      </c>
      <c r="AR213" s="30">
        <v>191</v>
      </c>
      <c r="AS213" s="30" t="str">
        <f t="shared" si="46"/>
        <v/>
      </c>
      <c r="AT213" s="30" t="str">
        <f t="shared" si="47"/>
        <v/>
      </c>
    </row>
    <row r="214" spans="2:46" x14ac:dyDescent="0.3">
      <c r="B214" s="30">
        <v>192</v>
      </c>
      <c r="C214" s="30" t="str">
        <f t="shared" si="39"/>
        <v/>
      </c>
      <c r="D214" s="30" t="str">
        <f t="shared" ref="D214:D277" si="48">IF(C214&lt;E$20*1.00001,C214,"")</f>
        <v/>
      </c>
      <c r="H214" s="30">
        <v>192</v>
      </c>
      <c r="I214" s="30" t="str">
        <f t="shared" si="40"/>
        <v/>
      </c>
      <c r="J214" s="30" t="str">
        <f t="shared" ref="J214:J277" si="49">IF(I214&lt;K$20*1.00001,I214,"")</f>
        <v/>
      </c>
      <c r="N214" s="30">
        <v>192</v>
      </c>
      <c r="O214" s="30" t="str">
        <f t="shared" si="41"/>
        <v/>
      </c>
      <c r="P214" s="30" t="str">
        <f t="shared" ref="P214:P277" si="50">IF(O214&lt;Q$20*1.00001,O214,"")</f>
        <v/>
      </c>
      <c r="T214" s="30">
        <v>192</v>
      </c>
      <c r="U214" s="30" t="str">
        <f t="shared" si="42"/>
        <v/>
      </c>
      <c r="V214" s="30" t="str">
        <f t="shared" ref="V214:V277" si="51">IF(U214&lt;W$20*1.00001,U214,"")</f>
        <v/>
      </c>
      <c r="Z214" s="30">
        <v>192</v>
      </c>
      <c r="AA214" s="30" t="str">
        <f t="shared" si="43"/>
        <v/>
      </c>
      <c r="AB214" s="30" t="str">
        <f t="shared" ref="AB214:AB277" si="52">IF(AA214&lt;AC$20*1.00001,AA214,"")</f>
        <v/>
      </c>
      <c r="AF214" s="30">
        <v>192</v>
      </c>
      <c r="AG214" s="30" t="str">
        <f t="shared" si="44"/>
        <v/>
      </c>
      <c r="AH214" s="30" t="str">
        <f t="shared" ref="AH214:AH277" si="53">IF(AG214&lt;AI$20*1.00001,AG214,"")</f>
        <v/>
      </c>
      <c r="AL214" s="30">
        <v>192</v>
      </c>
      <c r="AM214" s="30" t="str">
        <f t="shared" si="45"/>
        <v/>
      </c>
      <c r="AN214" s="30" t="str">
        <f t="shared" ref="AN214:AN277" si="54">IF(AM214&lt;AO$20*1.00001,AM214,"")</f>
        <v/>
      </c>
      <c r="AR214" s="30">
        <v>192</v>
      </c>
      <c r="AS214" s="30" t="str">
        <f t="shared" si="46"/>
        <v/>
      </c>
      <c r="AT214" s="30" t="str">
        <f t="shared" si="47"/>
        <v/>
      </c>
    </row>
    <row r="215" spans="2:46" x14ac:dyDescent="0.3">
      <c r="B215" s="30">
        <v>193</v>
      </c>
      <c r="C215" s="30" t="str">
        <f t="shared" ref="C215:C278" si="55">IF(AND(B215&lt;=E$12,B215&lt;=D$20),HYPGEOMDIST(B215,D$20,E$12,E$15),"")</f>
        <v/>
      </c>
      <c r="D215" s="30" t="str">
        <f t="shared" si="48"/>
        <v/>
      </c>
      <c r="H215" s="30">
        <v>193</v>
      </c>
      <c r="I215" s="30" t="str">
        <f t="shared" ref="I215:I278" si="56">IF(AND(H215&lt;=K$12,H215&lt;=J$20),HYPGEOMDIST(H215,J$20,K$12,K$15),"")</f>
        <v/>
      </c>
      <c r="J215" s="30" t="str">
        <f t="shared" si="49"/>
        <v/>
      </c>
      <c r="N215" s="30">
        <v>193</v>
      </c>
      <c r="O215" s="30" t="str">
        <f t="shared" ref="O215:O278" si="57">IF(AND(N215&lt;=Q$12,N215&lt;=P$20),HYPGEOMDIST(N215,P$20,Q$12,Q$15),"")</f>
        <v/>
      </c>
      <c r="P215" s="30" t="str">
        <f t="shared" si="50"/>
        <v/>
      </c>
      <c r="T215" s="30">
        <v>193</v>
      </c>
      <c r="U215" s="30" t="str">
        <f t="shared" ref="U215:U278" si="58">IF(AND(T215&lt;=W$12,T215&lt;=V$20),HYPGEOMDIST(T215,V$20,W$12,W$15),"")</f>
        <v/>
      </c>
      <c r="V215" s="30" t="str">
        <f t="shared" si="51"/>
        <v/>
      </c>
      <c r="Z215" s="30">
        <v>193</v>
      </c>
      <c r="AA215" s="30" t="str">
        <f t="shared" ref="AA215:AA278" si="59">IF(AND(Z215&lt;=AC$12,Z215&lt;=AB$20),HYPGEOMDIST(Z215,AB$20,AC$12,AC$15),"")</f>
        <v/>
      </c>
      <c r="AB215" s="30" t="str">
        <f t="shared" si="52"/>
        <v/>
      </c>
      <c r="AF215" s="30">
        <v>193</v>
      </c>
      <c r="AG215" s="30" t="str">
        <f t="shared" ref="AG215:AG278" si="60">IF(AND(AF215&lt;=AI$12,AF215&lt;=AH$20),HYPGEOMDIST(AF215,AH$20,AI$12,AI$15),"")</f>
        <v/>
      </c>
      <c r="AH215" s="30" t="str">
        <f t="shared" si="53"/>
        <v/>
      </c>
      <c r="AL215" s="30">
        <v>193</v>
      </c>
      <c r="AM215" s="30" t="str">
        <f t="shared" ref="AM215:AM278" si="61">IF(AND(AL215&lt;=AO$12,AL215&lt;=AN$20),HYPGEOMDIST(AL215,AN$20,AO$12,AO$15),"")</f>
        <v/>
      </c>
      <c r="AN215" s="30" t="str">
        <f t="shared" si="54"/>
        <v/>
      </c>
      <c r="AR215" s="30">
        <v>193</v>
      </c>
      <c r="AS215" s="30" t="str">
        <f t="shared" ref="AS215:AS278" si="62">IF(AND(AR215&lt;=AU$12,AR215&lt;=AT$20),HYPGEOMDIST(AR215,AT$20,AU$12,AU$15),"")</f>
        <v/>
      </c>
      <c r="AT215" s="30" t="str">
        <f t="shared" ref="AT215:AT278" si="63">IF(AS215&lt;AU$20*1.00001,AS215,"")</f>
        <v/>
      </c>
    </row>
    <row r="216" spans="2:46" x14ac:dyDescent="0.3">
      <c r="B216" s="30">
        <v>194</v>
      </c>
      <c r="C216" s="30" t="str">
        <f t="shared" si="55"/>
        <v/>
      </c>
      <c r="D216" s="30" t="str">
        <f t="shared" si="48"/>
        <v/>
      </c>
      <c r="H216" s="30">
        <v>194</v>
      </c>
      <c r="I216" s="30" t="str">
        <f t="shared" si="56"/>
        <v/>
      </c>
      <c r="J216" s="30" t="str">
        <f t="shared" si="49"/>
        <v/>
      </c>
      <c r="N216" s="30">
        <v>194</v>
      </c>
      <c r="O216" s="30" t="str">
        <f t="shared" si="57"/>
        <v/>
      </c>
      <c r="P216" s="30" t="str">
        <f t="shared" si="50"/>
        <v/>
      </c>
      <c r="T216" s="30">
        <v>194</v>
      </c>
      <c r="U216" s="30" t="str">
        <f t="shared" si="58"/>
        <v/>
      </c>
      <c r="V216" s="30" t="str">
        <f t="shared" si="51"/>
        <v/>
      </c>
      <c r="Z216" s="30">
        <v>194</v>
      </c>
      <c r="AA216" s="30" t="str">
        <f t="shared" si="59"/>
        <v/>
      </c>
      <c r="AB216" s="30" t="str">
        <f t="shared" si="52"/>
        <v/>
      </c>
      <c r="AF216" s="30">
        <v>194</v>
      </c>
      <c r="AG216" s="30" t="str">
        <f t="shared" si="60"/>
        <v/>
      </c>
      <c r="AH216" s="30" t="str">
        <f t="shared" si="53"/>
        <v/>
      </c>
      <c r="AL216" s="30">
        <v>194</v>
      </c>
      <c r="AM216" s="30" t="str">
        <f t="shared" si="61"/>
        <v/>
      </c>
      <c r="AN216" s="30" t="str">
        <f t="shared" si="54"/>
        <v/>
      </c>
      <c r="AR216" s="30">
        <v>194</v>
      </c>
      <c r="AS216" s="30" t="str">
        <f t="shared" si="62"/>
        <v/>
      </c>
      <c r="AT216" s="30" t="str">
        <f t="shared" si="63"/>
        <v/>
      </c>
    </row>
    <row r="217" spans="2:46" x14ac:dyDescent="0.3">
      <c r="B217" s="30">
        <v>195</v>
      </c>
      <c r="C217" s="30" t="str">
        <f t="shared" si="55"/>
        <v/>
      </c>
      <c r="D217" s="30" t="str">
        <f t="shared" si="48"/>
        <v/>
      </c>
      <c r="H217" s="30">
        <v>195</v>
      </c>
      <c r="I217" s="30" t="str">
        <f t="shared" si="56"/>
        <v/>
      </c>
      <c r="J217" s="30" t="str">
        <f t="shared" si="49"/>
        <v/>
      </c>
      <c r="N217" s="30">
        <v>195</v>
      </c>
      <c r="O217" s="30" t="str">
        <f t="shared" si="57"/>
        <v/>
      </c>
      <c r="P217" s="30" t="str">
        <f t="shared" si="50"/>
        <v/>
      </c>
      <c r="T217" s="30">
        <v>195</v>
      </c>
      <c r="U217" s="30" t="str">
        <f t="shared" si="58"/>
        <v/>
      </c>
      <c r="V217" s="30" t="str">
        <f t="shared" si="51"/>
        <v/>
      </c>
      <c r="Z217" s="30">
        <v>195</v>
      </c>
      <c r="AA217" s="30" t="str">
        <f t="shared" si="59"/>
        <v/>
      </c>
      <c r="AB217" s="30" t="str">
        <f t="shared" si="52"/>
        <v/>
      </c>
      <c r="AF217" s="30">
        <v>195</v>
      </c>
      <c r="AG217" s="30" t="str">
        <f t="shared" si="60"/>
        <v/>
      </c>
      <c r="AH217" s="30" t="str">
        <f t="shared" si="53"/>
        <v/>
      </c>
      <c r="AL217" s="30">
        <v>195</v>
      </c>
      <c r="AM217" s="30" t="str">
        <f t="shared" si="61"/>
        <v/>
      </c>
      <c r="AN217" s="30" t="str">
        <f t="shared" si="54"/>
        <v/>
      </c>
      <c r="AR217" s="30">
        <v>195</v>
      </c>
      <c r="AS217" s="30" t="str">
        <f t="shared" si="62"/>
        <v/>
      </c>
      <c r="AT217" s="30" t="str">
        <f t="shared" si="63"/>
        <v/>
      </c>
    </row>
    <row r="218" spans="2:46" x14ac:dyDescent="0.3">
      <c r="B218" s="30">
        <v>196</v>
      </c>
      <c r="C218" s="30" t="str">
        <f t="shared" si="55"/>
        <v/>
      </c>
      <c r="D218" s="30" t="str">
        <f t="shared" si="48"/>
        <v/>
      </c>
      <c r="H218" s="30">
        <v>196</v>
      </c>
      <c r="I218" s="30" t="str">
        <f t="shared" si="56"/>
        <v/>
      </c>
      <c r="J218" s="30" t="str">
        <f t="shared" si="49"/>
        <v/>
      </c>
      <c r="N218" s="30">
        <v>196</v>
      </c>
      <c r="O218" s="30" t="str">
        <f t="shared" si="57"/>
        <v/>
      </c>
      <c r="P218" s="30" t="str">
        <f t="shared" si="50"/>
        <v/>
      </c>
      <c r="T218" s="30">
        <v>196</v>
      </c>
      <c r="U218" s="30" t="str">
        <f t="shared" si="58"/>
        <v/>
      </c>
      <c r="V218" s="30" t="str">
        <f t="shared" si="51"/>
        <v/>
      </c>
      <c r="Z218" s="30">
        <v>196</v>
      </c>
      <c r="AA218" s="30" t="str">
        <f t="shared" si="59"/>
        <v/>
      </c>
      <c r="AB218" s="30" t="str">
        <f t="shared" si="52"/>
        <v/>
      </c>
      <c r="AF218" s="30">
        <v>196</v>
      </c>
      <c r="AG218" s="30" t="str">
        <f t="shared" si="60"/>
        <v/>
      </c>
      <c r="AH218" s="30" t="str">
        <f t="shared" si="53"/>
        <v/>
      </c>
      <c r="AL218" s="30">
        <v>196</v>
      </c>
      <c r="AM218" s="30" t="str">
        <f t="shared" si="61"/>
        <v/>
      </c>
      <c r="AN218" s="30" t="str">
        <f t="shared" si="54"/>
        <v/>
      </c>
      <c r="AR218" s="30">
        <v>196</v>
      </c>
      <c r="AS218" s="30" t="str">
        <f t="shared" si="62"/>
        <v/>
      </c>
      <c r="AT218" s="30" t="str">
        <f t="shared" si="63"/>
        <v/>
      </c>
    </row>
    <row r="219" spans="2:46" x14ac:dyDescent="0.3">
      <c r="B219" s="30">
        <v>197</v>
      </c>
      <c r="C219" s="30" t="str">
        <f t="shared" si="55"/>
        <v/>
      </c>
      <c r="D219" s="30" t="str">
        <f t="shared" si="48"/>
        <v/>
      </c>
      <c r="H219" s="30">
        <v>197</v>
      </c>
      <c r="I219" s="30" t="str">
        <f t="shared" si="56"/>
        <v/>
      </c>
      <c r="J219" s="30" t="str">
        <f t="shared" si="49"/>
        <v/>
      </c>
      <c r="N219" s="30">
        <v>197</v>
      </c>
      <c r="O219" s="30" t="str">
        <f t="shared" si="57"/>
        <v/>
      </c>
      <c r="P219" s="30" t="str">
        <f t="shared" si="50"/>
        <v/>
      </c>
      <c r="T219" s="30">
        <v>197</v>
      </c>
      <c r="U219" s="30" t="str">
        <f t="shared" si="58"/>
        <v/>
      </c>
      <c r="V219" s="30" t="str">
        <f t="shared" si="51"/>
        <v/>
      </c>
      <c r="Z219" s="30">
        <v>197</v>
      </c>
      <c r="AA219" s="30" t="str">
        <f t="shared" si="59"/>
        <v/>
      </c>
      <c r="AB219" s="30" t="str">
        <f t="shared" si="52"/>
        <v/>
      </c>
      <c r="AF219" s="30">
        <v>197</v>
      </c>
      <c r="AG219" s="30" t="str">
        <f t="shared" si="60"/>
        <v/>
      </c>
      <c r="AH219" s="30" t="str">
        <f t="shared" si="53"/>
        <v/>
      </c>
      <c r="AL219" s="30">
        <v>197</v>
      </c>
      <c r="AM219" s="30" t="str">
        <f t="shared" si="61"/>
        <v/>
      </c>
      <c r="AN219" s="30" t="str">
        <f t="shared" si="54"/>
        <v/>
      </c>
      <c r="AR219" s="30">
        <v>197</v>
      </c>
      <c r="AS219" s="30" t="str">
        <f t="shared" si="62"/>
        <v/>
      </c>
      <c r="AT219" s="30" t="str">
        <f t="shared" si="63"/>
        <v/>
      </c>
    </row>
    <row r="220" spans="2:46" x14ac:dyDescent="0.3">
      <c r="B220" s="30">
        <v>198</v>
      </c>
      <c r="C220" s="30" t="str">
        <f t="shared" si="55"/>
        <v/>
      </c>
      <c r="D220" s="30" t="str">
        <f t="shared" si="48"/>
        <v/>
      </c>
      <c r="H220" s="30">
        <v>198</v>
      </c>
      <c r="I220" s="30" t="str">
        <f t="shared" si="56"/>
        <v/>
      </c>
      <c r="J220" s="30" t="str">
        <f t="shared" si="49"/>
        <v/>
      </c>
      <c r="N220" s="30">
        <v>198</v>
      </c>
      <c r="O220" s="30" t="str">
        <f t="shared" si="57"/>
        <v/>
      </c>
      <c r="P220" s="30" t="str">
        <f t="shared" si="50"/>
        <v/>
      </c>
      <c r="T220" s="30">
        <v>198</v>
      </c>
      <c r="U220" s="30" t="str">
        <f t="shared" si="58"/>
        <v/>
      </c>
      <c r="V220" s="30" t="str">
        <f t="shared" si="51"/>
        <v/>
      </c>
      <c r="Z220" s="30">
        <v>198</v>
      </c>
      <c r="AA220" s="30" t="str">
        <f t="shared" si="59"/>
        <v/>
      </c>
      <c r="AB220" s="30" t="str">
        <f t="shared" si="52"/>
        <v/>
      </c>
      <c r="AF220" s="30">
        <v>198</v>
      </c>
      <c r="AG220" s="30" t="str">
        <f t="shared" si="60"/>
        <v/>
      </c>
      <c r="AH220" s="30" t="str">
        <f t="shared" si="53"/>
        <v/>
      </c>
      <c r="AL220" s="30">
        <v>198</v>
      </c>
      <c r="AM220" s="30" t="str">
        <f t="shared" si="61"/>
        <v/>
      </c>
      <c r="AN220" s="30" t="str">
        <f t="shared" si="54"/>
        <v/>
      </c>
      <c r="AR220" s="30">
        <v>198</v>
      </c>
      <c r="AS220" s="30" t="str">
        <f t="shared" si="62"/>
        <v/>
      </c>
      <c r="AT220" s="30" t="str">
        <f t="shared" si="63"/>
        <v/>
      </c>
    </row>
    <row r="221" spans="2:46" x14ac:dyDescent="0.3">
      <c r="B221" s="30">
        <v>199</v>
      </c>
      <c r="C221" s="30" t="str">
        <f t="shared" si="55"/>
        <v/>
      </c>
      <c r="D221" s="30" t="str">
        <f t="shared" si="48"/>
        <v/>
      </c>
      <c r="H221" s="30">
        <v>199</v>
      </c>
      <c r="I221" s="30" t="str">
        <f t="shared" si="56"/>
        <v/>
      </c>
      <c r="J221" s="30" t="str">
        <f t="shared" si="49"/>
        <v/>
      </c>
      <c r="N221" s="30">
        <v>199</v>
      </c>
      <c r="O221" s="30" t="str">
        <f t="shared" si="57"/>
        <v/>
      </c>
      <c r="P221" s="30" t="str">
        <f t="shared" si="50"/>
        <v/>
      </c>
      <c r="T221" s="30">
        <v>199</v>
      </c>
      <c r="U221" s="30" t="str">
        <f t="shared" si="58"/>
        <v/>
      </c>
      <c r="V221" s="30" t="str">
        <f t="shared" si="51"/>
        <v/>
      </c>
      <c r="Z221" s="30">
        <v>199</v>
      </c>
      <c r="AA221" s="30" t="str">
        <f t="shared" si="59"/>
        <v/>
      </c>
      <c r="AB221" s="30" t="str">
        <f t="shared" si="52"/>
        <v/>
      </c>
      <c r="AF221" s="30">
        <v>199</v>
      </c>
      <c r="AG221" s="30" t="str">
        <f t="shared" si="60"/>
        <v/>
      </c>
      <c r="AH221" s="30" t="str">
        <f t="shared" si="53"/>
        <v/>
      </c>
      <c r="AL221" s="30">
        <v>199</v>
      </c>
      <c r="AM221" s="30" t="str">
        <f t="shared" si="61"/>
        <v/>
      </c>
      <c r="AN221" s="30" t="str">
        <f t="shared" si="54"/>
        <v/>
      </c>
      <c r="AR221" s="30">
        <v>199</v>
      </c>
      <c r="AS221" s="30" t="str">
        <f t="shared" si="62"/>
        <v/>
      </c>
      <c r="AT221" s="30" t="str">
        <f t="shared" si="63"/>
        <v/>
      </c>
    </row>
    <row r="222" spans="2:46" x14ac:dyDescent="0.3">
      <c r="B222" s="30">
        <v>200</v>
      </c>
      <c r="C222" s="30" t="str">
        <f t="shared" si="55"/>
        <v/>
      </c>
      <c r="D222" s="30" t="str">
        <f t="shared" si="48"/>
        <v/>
      </c>
      <c r="H222" s="30">
        <v>200</v>
      </c>
      <c r="I222" s="30" t="str">
        <f t="shared" si="56"/>
        <v/>
      </c>
      <c r="J222" s="30" t="str">
        <f t="shared" si="49"/>
        <v/>
      </c>
      <c r="N222" s="30">
        <v>200</v>
      </c>
      <c r="O222" s="30" t="str">
        <f t="shared" si="57"/>
        <v/>
      </c>
      <c r="P222" s="30" t="str">
        <f t="shared" si="50"/>
        <v/>
      </c>
      <c r="T222" s="30">
        <v>200</v>
      </c>
      <c r="U222" s="30" t="str">
        <f t="shared" si="58"/>
        <v/>
      </c>
      <c r="V222" s="30" t="str">
        <f t="shared" si="51"/>
        <v/>
      </c>
      <c r="Z222" s="30">
        <v>200</v>
      </c>
      <c r="AA222" s="30" t="str">
        <f t="shared" si="59"/>
        <v/>
      </c>
      <c r="AB222" s="30" t="str">
        <f t="shared" si="52"/>
        <v/>
      </c>
      <c r="AF222" s="30">
        <v>200</v>
      </c>
      <c r="AG222" s="30" t="str">
        <f t="shared" si="60"/>
        <v/>
      </c>
      <c r="AH222" s="30" t="str">
        <f t="shared" si="53"/>
        <v/>
      </c>
      <c r="AL222" s="30">
        <v>200</v>
      </c>
      <c r="AM222" s="30" t="str">
        <f t="shared" si="61"/>
        <v/>
      </c>
      <c r="AN222" s="30" t="str">
        <f t="shared" si="54"/>
        <v/>
      </c>
      <c r="AR222" s="30">
        <v>200</v>
      </c>
      <c r="AS222" s="30" t="str">
        <f t="shared" si="62"/>
        <v/>
      </c>
      <c r="AT222" s="30" t="str">
        <f t="shared" si="63"/>
        <v/>
      </c>
    </row>
    <row r="223" spans="2:46" x14ac:dyDescent="0.3">
      <c r="B223" s="30">
        <v>201</v>
      </c>
      <c r="C223" s="30" t="str">
        <f t="shared" si="55"/>
        <v/>
      </c>
      <c r="D223" s="30" t="str">
        <f t="shared" si="48"/>
        <v/>
      </c>
      <c r="H223" s="30">
        <v>201</v>
      </c>
      <c r="I223" s="30" t="str">
        <f t="shared" si="56"/>
        <v/>
      </c>
      <c r="J223" s="30" t="str">
        <f t="shared" si="49"/>
        <v/>
      </c>
      <c r="N223" s="30">
        <v>201</v>
      </c>
      <c r="O223" s="30" t="str">
        <f t="shared" si="57"/>
        <v/>
      </c>
      <c r="P223" s="30" t="str">
        <f t="shared" si="50"/>
        <v/>
      </c>
      <c r="T223" s="30">
        <v>201</v>
      </c>
      <c r="U223" s="30" t="str">
        <f t="shared" si="58"/>
        <v/>
      </c>
      <c r="V223" s="30" t="str">
        <f t="shared" si="51"/>
        <v/>
      </c>
      <c r="Z223" s="30">
        <v>201</v>
      </c>
      <c r="AA223" s="30" t="str">
        <f t="shared" si="59"/>
        <v/>
      </c>
      <c r="AB223" s="30" t="str">
        <f t="shared" si="52"/>
        <v/>
      </c>
      <c r="AF223" s="30">
        <v>201</v>
      </c>
      <c r="AG223" s="30" t="str">
        <f t="shared" si="60"/>
        <v/>
      </c>
      <c r="AH223" s="30" t="str">
        <f t="shared" si="53"/>
        <v/>
      </c>
      <c r="AL223" s="30">
        <v>201</v>
      </c>
      <c r="AM223" s="30" t="str">
        <f t="shared" si="61"/>
        <v/>
      </c>
      <c r="AN223" s="30" t="str">
        <f t="shared" si="54"/>
        <v/>
      </c>
      <c r="AR223" s="30">
        <v>201</v>
      </c>
      <c r="AS223" s="30" t="str">
        <f t="shared" si="62"/>
        <v/>
      </c>
      <c r="AT223" s="30" t="str">
        <f t="shared" si="63"/>
        <v/>
      </c>
    </row>
    <row r="224" spans="2:46" x14ac:dyDescent="0.3">
      <c r="B224" s="30">
        <v>202</v>
      </c>
      <c r="C224" s="30" t="str">
        <f t="shared" si="55"/>
        <v/>
      </c>
      <c r="D224" s="30" t="str">
        <f t="shared" si="48"/>
        <v/>
      </c>
      <c r="H224" s="30">
        <v>202</v>
      </c>
      <c r="I224" s="30" t="str">
        <f t="shared" si="56"/>
        <v/>
      </c>
      <c r="J224" s="30" t="str">
        <f t="shared" si="49"/>
        <v/>
      </c>
      <c r="N224" s="30">
        <v>202</v>
      </c>
      <c r="O224" s="30" t="str">
        <f t="shared" si="57"/>
        <v/>
      </c>
      <c r="P224" s="30" t="str">
        <f t="shared" si="50"/>
        <v/>
      </c>
      <c r="T224" s="30">
        <v>202</v>
      </c>
      <c r="U224" s="30" t="str">
        <f t="shared" si="58"/>
        <v/>
      </c>
      <c r="V224" s="30" t="str">
        <f t="shared" si="51"/>
        <v/>
      </c>
      <c r="Z224" s="30">
        <v>202</v>
      </c>
      <c r="AA224" s="30" t="str">
        <f t="shared" si="59"/>
        <v/>
      </c>
      <c r="AB224" s="30" t="str">
        <f t="shared" si="52"/>
        <v/>
      </c>
      <c r="AF224" s="30">
        <v>202</v>
      </c>
      <c r="AG224" s="30" t="str">
        <f t="shared" si="60"/>
        <v/>
      </c>
      <c r="AH224" s="30" t="str">
        <f t="shared" si="53"/>
        <v/>
      </c>
      <c r="AL224" s="30">
        <v>202</v>
      </c>
      <c r="AM224" s="30" t="str">
        <f t="shared" si="61"/>
        <v/>
      </c>
      <c r="AN224" s="30" t="str">
        <f t="shared" si="54"/>
        <v/>
      </c>
      <c r="AR224" s="30">
        <v>202</v>
      </c>
      <c r="AS224" s="30" t="str">
        <f t="shared" si="62"/>
        <v/>
      </c>
      <c r="AT224" s="30" t="str">
        <f t="shared" si="63"/>
        <v/>
      </c>
    </row>
    <row r="225" spans="2:46" x14ac:dyDescent="0.3">
      <c r="B225" s="30">
        <v>203</v>
      </c>
      <c r="C225" s="30" t="str">
        <f t="shared" si="55"/>
        <v/>
      </c>
      <c r="D225" s="30" t="str">
        <f t="shared" si="48"/>
        <v/>
      </c>
      <c r="H225" s="30">
        <v>203</v>
      </c>
      <c r="I225" s="30" t="str">
        <f t="shared" si="56"/>
        <v/>
      </c>
      <c r="J225" s="30" t="str">
        <f t="shared" si="49"/>
        <v/>
      </c>
      <c r="N225" s="30">
        <v>203</v>
      </c>
      <c r="O225" s="30" t="str">
        <f t="shared" si="57"/>
        <v/>
      </c>
      <c r="P225" s="30" t="str">
        <f t="shared" si="50"/>
        <v/>
      </c>
      <c r="T225" s="30">
        <v>203</v>
      </c>
      <c r="U225" s="30" t="str">
        <f t="shared" si="58"/>
        <v/>
      </c>
      <c r="V225" s="30" t="str">
        <f t="shared" si="51"/>
        <v/>
      </c>
      <c r="Z225" s="30">
        <v>203</v>
      </c>
      <c r="AA225" s="30" t="str">
        <f t="shared" si="59"/>
        <v/>
      </c>
      <c r="AB225" s="30" t="str">
        <f t="shared" si="52"/>
        <v/>
      </c>
      <c r="AF225" s="30">
        <v>203</v>
      </c>
      <c r="AG225" s="30" t="str">
        <f t="shared" si="60"/>
        <v/>
      </c>
      <c r="AH225" s="30" t="str">
        <f t="shared" si="53"/>
        <v/>
      </c>
      <c r="AL225" s="30">
        <v>203</v>
      </c>
      <c r="AM225" s="30" t="str">
        <f t="shared" si="61"/>
        <v/>
      </c>
      <c r="AN225" s="30" t="str">
        <f t="shared" si="54"/>
        <v/>
      </c>
      <c r="AR225" s="30">
        <v>203</v>
      </c>
      <c r="AS225" s="30" t="str">
        <f t="shared" si="62"/>
        <v/>
      </c>
      <c r="AT225" s="30" t="str">
        <f t="shared" si="63"/>
        <v/>
      </c>
    </row>
    <row r="226" spans="2:46" x14ac:dyDescent="0.3">
      <c r="B226" s="30">
        <v>204</v>
      </c>
      <c r="C226" s="30" t="str">
        <f t="shared" si="55"/>
        <v/>
      </c>
      <c r="D226" s="30" t="str">
        <f t="shared" si="48"/>
        <v/>
      </c>
      <c r="H226" s="30">
        <v>204</v>
      </c>
      <c r="I226" s="30" t="str">
        <f t="shared" si="56"/>
        <v/>
      </c>
      <c r="J226" s="30" t="str">
        <f t="shared" si="49"/>
        <v/>
      </c>
      <c r="N226" s="30">
        <v>204</v>
      </c>
      <c r="O226" s="30" t="str">
        <f t="shared" si="57"/>
        <v/>
      </c>
      <c r="P226" s="30" t="str">
        <f t="shared" si="50"/>
        <v/>
      </c>
      <c r="T226" s="30">
        <v>204</v>
      </c>
      <c r="U226" s="30" t="str">
        <f t="shared" si="58"/>
        <v/>
      </c>
      <c r="V226" s="30" t="str">
        <f t="shared" si="51"/>
        <v/>
      </c>
      <c r="Z226" s="30">
        <v>204</v>
      </c>
      <c r="AA226" s="30" t="str">
        <f t="shared" si="59"/>
        <v/>
      </c>
      <c r="AB226" s="30" t="str">
        <f t="shared" si="52"/>
        <v/>
      </c>
      <c r="AF226" s="30">
        <v>204</v>
      </c>
      <c r="AG226" s="30" t="str">
        <f t="shared" si="60"/>
        <v/>
      </c>
      <c r="AH226" s="30" t="str">
        <f t="shared" si="53"/>
        <v/>
      </c>
      <c r="AL226" s="30">
        <v>204</v>
      </c>
      <c r="AM226" s="30" t="str">
        <f t="shared" si="61"/>
        <v/>
      </c>
      <c r="AN226" s="30" t="str">
        <f t="shared" si="54"/>
        <v/>
      </c>
      <c r="AR226" s="30">
        <v>204</v>
      </c>
      <c r="AS226" s="30" t="str">
        <f t="shared" si="62"/>
        <v/>
      </c>
      <c r="AT226" s="30" t="str">
        <f t="shared" si="63"/>
        <v/>
      </c>
    </row>
    <row r="227" spans="2:46" x14ac:dyDescent="0.3">
      <c r="B227" s="30">
        <v>205</v>
      </c>
      <c r="C227" s="30" t="str">
        <f t="shared" si="55"/>
        <v/>
      </c>
      <c r="D227" s="30" t="str">
        <f t="shared" si="48"/>
        <v/>
      </c>
      <c r="H227" s="30">
        <v>205</v>
      </c>
      <c r="I227" s="30" t="str">
        <f t="shared" si="56"/>
        <v/>
      </c>
      <c r="J227" s="30" t="str">
        <f t="shared" si="49"/>
        <v/>
      </c>
      <c r="N227" s="30">
        <v>205</v>
      </c>
      <c r="O227" s="30" t="str">
        <f t="shared" si="57"/>
        <v/>
      </c>
      <c r="P227" s="30" t="str">
        <f t="shared" si="50"/>
        <v/>
      </c>
      <c r="T227" s="30">
        <v>205</v>
      </c>
      <c r="U227" s="30" t="str">
        <f t="shared" si="58"/>
        <v/>
      </c>
      <c r="V227" s="30" t="str">
        <f t="shared" si="51"/>
        <v/>
      </c>
      <c r="Z227" s="30">
        <v>205</v>
      </c>
      <c r="AA227" s="30" t="str">
        <f t="shared" si="59"/>
        <v/>
      </c>
      <c r="AB227" s="30" t="str">
        <f t="shared" si="52"/>
        <v/>
      </c>
      <c r="AF227" s="30">
        <v>205</v>
      </c>
      <c r="AG227" s="30" t="str">
        <f t="shared" si="60"/>
        <v/>
      </c>
      <c r="AH227" s="30" t="str">
        <f t="shared" si="53"/>
        <v/>
      </c>
      <c r="AL227" s="30">
        <v>205</v>
      </c>
      <c r="AM227" s="30" t="str">
        <f t="shared" si="61"/>
        <v/>
      </c>
      <c r="AN227" s="30" t="str">
        <f t="shared" si="54"/>
        <v/>
      </c>
      <c r="AR227" s="30">
        <v>205</v>
      </c>
      <c r="AS227" s="30" t="str">
        <f t="shared" si="62"/>
        <v/>
      </c>
      <c r="AT227" s="30" t="str">
        <f t="shared" si="63"/>
        <v/>
      </c>
    </row>
    <row r="228" spans="2:46" x14ac:dyDescent="0.3">
      <c r="B228" s="30">
        <v>206</v>
      </c>
      <c r="C228" s="30" t="str">
        <f t="shared" si="55"/>
        <v/>
      </c>
      <c r="D228" s="30" t="str">
        <f t="shared" si="48"/>
        <v/>
      </c>
      <c r="H228" s="30">
        <v>206</v>
      </c>
      <c r="I228" s="30" t="str">
        <f t="shared" si="56"/>
        <v/>
      </c>
      <c r="J228" s="30" t="str">
        <f t="shared" si="49"/>
        <v/>
      </c>
      <c r="N228" s="30">
        <v>206</v>
      </c>
      <c r="O228" s="30" t="str">
        <f t="shared" si="57"/>
        <v/>
      </c>
      <c r="P228" s="30" t="str">
        <f t="shared" si="50"/>
        <v/>
      </c>
      <c r="T228" s="30">
        <v>206</v>
      </c>
      <c r="U228" s="30" t="str">
        <f t="shared" si="58"/>
        <v/>
      </c>
      <c r="V228" s="30" t="str">
        <f t="shared" si="51"/>
        <v/>
      </c>
      <c r="Z228" s="30">
        <v>206</v>
      </c>
      <c r="AA228" s="30" t="str">
        <f t="shared" si="59"/>
        <v/>
      </c>
      <c r="AB228" s="30" t="str">
        <f t="shared" si="52"/>
        <v/>
      </c>
      <c r="AF228" s="30">
        <v>206</v>
      </c>
      <c r="AG228" s="30" t="str">
        <f t="shared" si="60"/>
        <v/>
      </c>
      <c r="AH228" s="30" t="str">
        <f t="shared" si="53"/>
        <v/>
      </c>
      <c r="AL228" s="30">
        <v>206</v>
      </c>
      <c r="AM228" s="30" t="str">
        <f t="shared" si="61"/>
        <v/>
      </c>
      <c r="AN228" s="30" t="str">
        <f t="shared" si="54"/>
        <v/>
      </c>
      <c r="AR228" s="30">
        <v>206</v>
      </c>
      <c r="AS228" s="30" t="str">
        <f t="shared" si="62"/>
        <v/>
      </c>
      <c r="AT228" s="30" t="str">
        <f t="shared" si="63"/>
        <v/>
      </c>
    </row>
    <row r="229" spans="2:46" x14ac:dyDescent="0.3">
      <c r="B229" s="30">
        <v>207</v>
      </c>
      <c r="C229" s="30" t="str">
        <f t="shared" si="55"/>
        <v/>
      </c>
      <c r="D229" s="30" t="str">
        <f t="shared" si="48"/>
        <v/>
      </c>
      <c r="H229" s="30">
        <v>207</v>
      </c>
      <c r="I229" s="30" t="str">
        <f t="shared" si="56"/>
        <v/>
      </c>
      <c r="J229" s="30" t="str">
        <f t="shared" si="49"/>
        <v/>
      </c>
      <c r="N229" s="30">
        <v>207</v>
      </c>
      <c r="O229" s="30" t="str">
        <f t="shared" si="57"/>
        <v/>
      </c>
      <c r="P229" s="30" t="str">
        <f t="shared" si="50"/>
        <v/>
      </c>
      <c r="T229" s="30">
        <v>207</v>
      </c>
      <c r="U229" s="30" t="str">
        <f t="shared" si="58"/>
        <v/>
      </c>
      <c r="V229" s="30" t="str">
        <f t="shared" si="51"/>
        <v/>
      </c>
      <c r="Z229" s="30">
        <v>207</v>
      </c>
      <c r="AA229" s="30" t="str">
        <f t="shared" si="59"/>
        <v/>
      </c>
      <c r="AB229" s="30" t="str">
        <f t="shared" si="52"/>
        <v/>
      </c>
      <c r="AF229" s="30">
        <v>207</v>
      </c>
      <c r="AG229" s="30" t="str">
        <f t="shared" si="60"/>
        <v/>
      </c>
      <c r="AH229" s="30" t="str">
        <f t="shared" si="53"/>
        <v/>
      </c>
      <c r="AL229" s="30">
        <v>207</v>
      </c>
      <c r="AM229" s="30" t="str">
        <f t="shared" si="61"/>
        <v/>
      </c>
      <c r="AN229" s="30" t="str">
        <f t="shared" si="54"/>
        <v/>
      </c>
      <c r="AR229" s="30">
        <v>207</v>
      </c>
      <c r="AS229" s="30" t="str">
        <f t="shared" si="62"/>
        <v/>
      </c>
      <c r="AT229" s="30" t="str">
        <f t="shared" si="63"/>
        <v/>
      </c>
    </row>
    <row r="230" spans="2:46" x14ac:dyDescent="0.3">
      <c r="B230" s="30">
        <v>208</v>
      </c>
      <c r="C230" s="30" t="str">
        <f t="shared" si="55"/>
        <v/>
      </c>
      <c r="D230" s="30" t="str">
        <f t="shared" si="48"/>
        <v/>
      </c>
      <c r="H230" s="30">
        <v>208</v>
      </c>
      <c r="I230" s="30" t="str">
        <f t="shared" si="56"/>
        <v/>
      </c>
      <c r="J230" s="30" t="str">
        <f t="shared" si="49"/>
        <v/>
      </c>
      <c r="N230" s="30">
        <v>208</v>
      </c>
      <c r="O230" s="30" t="str">
        <f t="shared" si="57"/>
        <v/>
      </c>
      <c r="P230" s="30" t="str">
        <f t="shared" si="50"/>
        <v/>
      </c>
      <c r="T230" s="30">
        <v>208</v>
      </c>
      <c r="U230" s="30" t="str">
        <f t="shared" si="58"/>
        <v/>
      </c>
      <c r="V230" s="30" t="str">
        <f t="shared" si="51"/>
        <v/>
      </c>
      <c r="Z230" s="30">
        <v>208</v>
      </c>
      <c r="AA230" s="30" t="str">
        <f t="shared" si="59"/>
        <v/>
      </c>
      <c r="AB230" s="30" t="str">
        <f t="shared" si="52"/>
        <v/>
      </c>
      <c r="AF230" s="30">
        <v>208</v>
      </c>
      <c r="AG230" s="30" t="str">
        <f t="shared" si="60"/>
        <v/>
      </c>
      <c r="AH230" s="30" t="str">
        <f t="shared" si="53"/>
        <v/>
      </c>
      <c r="AL230" s="30">
        <v>208</v>
      </c>
      <c r="AM230" s="30" t="str">
        <f t="shared" si="61"/>
        <v/>
      </c>
      <c r="AN230" s="30" t="str">
        <f t="shared" si="54"/>
        <v/>
      </c>
      <c r="AR230" s="30">
        <v>208</v>
      </c>
      <c r="AS230" s="30" t="str">
        <f t="shared" si="62"/>
        <v/>
      </c>
      <c r="AT230" s="30" t="str">
        <f t="shared" si="63"/>
        <v/>
      </c>
    </row>
    <row r="231" spans="2:46" x14ac:dyDescent="0.3">
      <c r="B231" s="30">
        <v>209</v>
      </c>
      <c r="C231" s="30" t="str">
        <f t="shared" si="55"/>
        <v/>
      </c>
      <c r="D231" s="30" t="str">
        <f t="shared" si="48"/>
        <v/>
      </c>
      <c r="H231" s="30">
        <v>209</v>
      </c>
      <c r="I231" s="30" t="str">
        <f t="shared" si="56"/>
        <v/>
      </c>
      <c r="J231" s="30" t="str">
        <f t="shared" si="49"/>
        <v/>
      </c>
      <c r="N231" s="30">
        <v>209</v>
      </c>
      <c r="O231" s="30" t="str">
        <f t="shared" si="57"/>
        <v/>
      </c>
      <c r="P231" s="30" t="str">
        <f t="shared" si="50"/>
        <v/>
      </c>
      <c r="T231" s="30">
        <v>209</v>
      </c>
      <c r="U231" s="30" t="str">
        <f t="shared" si="58"/>
        <v/>
      </c>
      <c r="V231" s="30" t="str">
        <f t="shared" si="51"/>
        <v/>
      </c>
      <c r="Z231" s="30">
        <v>209</v>
      </c>
      <c r="AA231" s="30" t="str">
        <f t="shared" si="59"/>
        <v/>
      </c>
      <c r="AB231" s="30" t="str">
        <f t="shared" si="52"/>
        <v/>
      </c>
      <c r="AF231" s="30">
        <v>209</v>
      </c>
      <c r="AG231" s="30" t="str">
        <f t="shared" si="60"/>
        <v/>
      </c>
      <c r="AH231" s="30" t="str">
        <f t="shared" si="53"/>
        <v/>
      </c>
      <c r="AL231" s="30">
        <v>209</v>
      </c>
      <c r="AM231" s="30" t="str">
        <f t="shared" si="61"/>
        <v/>
      </c>
      <c r="AN231" s="30" t="str">
        <f t="shared" si="54"/>
        <v/>
      </c>
      <c r="AR231" s="30">
        <v>209</v>
      </c>
      <c r="AS231" s="30" t="str">
        <f t="shared" si="62"/>
        <v/>
      </c>
      <c r="AT231" s="30" t="str">
        <f t="shared" si="63"/>
        <v/>
      </c>
    </row>
    <row r="232" spans="2:46" x14ac:dyDescent="0.3">
      <c r="B232" s="30">
        <v>210</v>
      </c>
      <c r="C232" s="30" t="str">
        <f t="shared" si="55"/>
        <v/>
      </c>
      <c r="D232" s="30" t="str">
        <f t="shared" si="48"/>
        <v/>
      </c>
      <c r="H232" s="30">
        <v>210</v>
      </c>
      <c r="I232" s="30" t="str">
        <f t="shared" si="56"/>
        <v/>
      </c>
      <c r="J232" s="30" t="str">
        <f t="shared" si="49"/>
        <v/>
      </c>
      <c r="N232" s="30">
        <v>210</v>
      </c>
      <c r="O232" s="30" t="str">
        <f t="shared" si="57"/>
        <v/>
      </c>
      <c r="P232" s="30" t="str">
        <f t="shared" si="50"/>
        <v/>
      </c>
      <c r="T232" s="30">
        <v>210</v>
      </c>
      <c r="U232" s="30" t="str">
        <f t="shared" si="58"/>
        <v/>
      </c>
      <c r="V232" s="30" t="str">
        <f t="shared" si="51"/>
        <v/>
      </c>
      <c r="Z232" s="30">
        <v>210</v>
      </c>
      <c r="AA232" s="30" t="str">
        <f t="shared" si="59"/>
        <v/>
      </c>
      <c r="AB232" s="30" t="str">
        <f t="shared" si="52"/>
        <v/>
      </c>
      <c r="AF232" s="30">
        <v>210</v>
      </c>
      <c r="AG232" s="30" t="str">
        <f t="shared" si="60"/>
        <v/>
      </c>
      <c r="AH232" s="30" t="str">
        <f t="shared" si="53"/>
        <v/>
      </c>
      <c r="AL232" s="30">
        <v>210</v>
      </c>
      <c r="AM232" s="30" t="str">
        <f t="shared" si="61"/>
        <v/>
      </c>
      <c r="AN232" s="30" t="str">
        <f t="shared" si="54"/>
        <v/>
      </c>
      <c r="AR232" s="30">
        <v>210</v>
      </c>
      <c r="AS232" s="30" t="str">
        <f t="shared" si="62"/>
        <v/>
      </c>
      <c r="AT232" s="30" t="str">
        <f t="shared" si="63"/>
        <v/>
      </c>
    </row>
    <row r="233" spans="2:46" x14ac:dyDescent="0.3">
      <c r="B233" s="30">
        <v>211</v>
      </c>
      <c r="C233" s="30" t="str">
        <f t="shared" si="55"/>
        <v/>
      </c>
      <c r="D233" s="30" t="str">
        <f t="shared" si="48"/>
        <v/>
      </c>
      <c r="H233" s="30">
        <v>211</v>
      </c>
      <c r="I233" s="30" t="str">
        <f t="shared" si="56"/>
        <v/>
      </c>
      <c r="J233" s="30" t="str">
        <f t="shared" si="49"/>
        <v/>
      </c>
      <c r="N233" s="30">
        <v>211</v>
      </c>
      <c r="O233" s="30" t="str">
        <f t="shared" si="57"/>
        <v/>
      </c>
      <c r="P233" s="30" t="str">
        <f t="shared" si="50"/>
        <v/>
      </c>
      <c r="T233" s="30">
        <v>211</v>
      </c>
      <c r="U233" s="30" t="str">
        <f t="shared" si="58"/>
        <v/>
      </c>
      <c r="V233" s="30" t="str">
        <f t="shared" si="51"/>
        <v/>
      </c>
      <c r="Z233" s="30">
        <v>211</v>
      </c>
      <c r="AA233" s="30" t="str">
        <f t="shared" si="59"/>
        <v/>
      </c>
      <c r="AB233" s="30" t="str">
        <f t="shared" si="52"/>
        <v/>
      </c>
      <c r="AF233" s="30">
        <v>211</v>
      </c>
      <c r="AG233" s="30" t="str">
        <f t="shared" si="60"/>
        <v/>
      </c>
      <c r="AH233" s="30" t="str">
        <f t="shared" si="53"/>
        <v/>
      </c>
      <c r="AL233" s="30">
        <v>211</v>
      </c>
      <c r="AM233" s="30" t="str">
        <f t="shared" si="61"/>
        <v/>
      </c>
      <c r="AN233" s="30" t="str">
        <f t="shared" si="54"/>
        <v/>
      </c>
      <c r="AR233" s="30">
        <v>211</v>
      </c>
      <c r="AS233" s="30" t="str">
        <f t="shared" si="62"/>
        <v/>
      </c>
      <c r="AT233" s="30" t="str">
        <f t="shared" si="63"/>
        <v/>
      </c>
    </row>
    <row r="234" spans="2:46" x14ac:dyDescent="0.3">
      <c r="B234" s="30">
        <v>212</v>
      </c>
      <c r="C234" s="30" t="str">
        <f t="shared" si="55"/>
        <v/>
      </c>
      <c r="D234" s="30" t="str">
        <f t="shared" si="48"/>
        <v/>
      </c>
      <c r="H234" s="30">
        <v>212</v>
      </c>
      <c r="I234" s="30" t="str">
        <f t="shared" si="56"/>
        <v/>
      </c>
      <c r="J234" s="30" t="str">
        <f t="shared" si="49"/>
        <v/>
      </c>
      <c r="N234" s="30">
        <v>212</v>
      </c>
      <c r="O234" s="30" t="str">
        <f t="shared" si="57"/>
        <v/>
      </c>
      <c r="P234" s="30" t="str">
        <f t="shared" si="50"/>
        <v/>
      </c>
      <c r="T234" s="30">
        <v>212</v>
      </c>
      <c r="U234" s="30" t="str">
        <f t="shared" si="58"/>
        <v/>
      </c>
      <c r="V234" s="30" t="str">
        <f t="shared" si="51"/>
        <v/>
      </c>
      <c r="Z234" s="30">
        <v>212</v>
      </c>
      <c r="AA234" s="30" t="str">
        <f t="shared" si="59"/>
        <v/>
      </c>
      <c r="AB234" s="30" t="str">
        <f t="shared" si="52"/>
        <v/>
      </c>
      <c r="AF234" s="30">
        <v>212</v>
      </c>
      <c r="AG234" s="30" t="str">
        <f t="shared" si="60"/>
        <v/>
      </c>
      <c r="AH234" s="30" t="str">
        <f t="shared" si="53"/>
        <v/>
      </c>
      <c r="AL234" s="30">
        <v>212</v>
      </c>
      <c r="AM234" s="30" t="str">
        <f t="shared" si="61"/>
        <v/>
      </c>
      <c r="AN234" s="30" t="str">
        <f t="shared" si="54"/>
        <v/>
      </c>
      <c r="AR234" s="30">
        <v>212</v>
      </c>
      <c r="AS234" s="30" t="str">
        <f t="shared" si="62"/>
        <v/>
      </c>
      <c r="AT234" s="30" t="str">
        <f t="shared" si="63"/>
        <v/>
      </c>
    </row>
    <row r="235" spans="2:46" x14ac:dyDescent="0.3">
      <c r="B235" s="30">
        <v>213</v>
      </c>
      <c r="C235" s="30" t="str">
        <f t="shared" si="55"/>
        <v/>
      </c>
      <c r="D235" s="30" t="str">
        <f t="shared" si="48"/>
        <v/>
      </c>
      <c r="H235" s="30">
        <v>213</v>
      </c>
      <c r="I235" s="30" t="str">
        <f t="shared" si="56"/>
        <v/>
      </c>
      <c r="J235" s="30" t="str">
        <f t="shared" si="49"/>
        <v/>
      </c>
      <c r="N235" s="30">
        <v>213</v>
      </c>
      <c r="O235" s="30" t="str">
        <f t="shared" si="57"/>
        <v/>
      </c>
      <c r="P235" s="30" t="str">
        <f t="shared" si="50"/>
        <v/>
      </c>
      <c r="T235" s="30">
        <v>213</v>
      </c>
      <c r="U235" s="30" t="str">
        <f t="shared" si="58"/>
        <v/>
      </c>
      <c r="V235" s="30" t="str">
        <f t="shared" si="51"/>
        <v/>
      </c>
      <c r="Z235" s="30">
        <v>213</v>
      </c>
      <c r="AA235" s="30" t="str">
        <f t="shared" si="59"/>
        <v/>
      </c>
      <c r="AB235" s="30" t="str">
        <f t="shared" si="52"/>
        <v/>
      </c>
      <c r="AF235" s="30">
        <v>213</v>
      </c>
      <c r="AG235" s="30" t="str">
        <f t="shared" si="60"/>
        <v/>
      </c>
      <c r="AH235" s="30" t="str">
        <f t="shared" si="53"/>
        <v/>
      </c>
      <c r="AL235" s="30">
        <v>213</v>
      </c>
      <c r="AM235" s="30" t="str">
        <f t="shared" si="61"/>
        <v/>
      </c>
      <c r="AN235" s="30" t="str">
        <f t="shared" si="54"/>
        <v/>
      </c>
      <c r="AR235" s="30">
        <v>213</v>
      </c>
      <c r="AS235" s="30" t="str">
        <f t="shared" si="62"/>
        <v/>
      </c>
      <c r="AT235" s="30" t="str">
        <f t="shared" si="63"/>
        <v/>
      </c>
    </row>
    <row r="236" spans="2:46" x14ac:dyDescent="0.3">
      <c r="B236" s="30">
        <v>214</v>
      </c>
      <c r="C236" s="30" t="str">
        <f t="shared" si="55"/>
        <v/>
      </c>
      <c r="D236" s="30" t="str">
        <f t="shared" si="48"/>
        <v/>
      </c>
      <c r="H236" s="30">
        <v>214</v>
      </c>
      <c r="I236" s="30" t="str">
        <f t="shared" si="56"/>
        <v/>
      </c>
      <c r="J236" s="30" t="str">
        <f t="shared" si="49"/>
        <v/>
      </c>
      <c r="N236" s="30">
        <v>214</v>
      </c>
      <c r="O236" s="30" t="str">
        <f t="shared" si="57"/>
        <v/>
      </c>
      <c r="P236" s="30" t="str">
        <f t="shared" si="50"/>
        <v/>
      </c>
      <c r="T236" s="30">
        <v>214</v>
      </c>
      <c r="U236" s="30" t="str">
        <f t="shared" si="58"/>
        <v/>
      </c>
      <c r="V236" s="30" t="str">
        <f t="shared" si="51"/>
        <v/>
      </c>
      <c r="Z236" s="30">
        <v>214</v>
      </c>
      <c r="AA236" s="30" t="str">
        <f t="shared" si="59"/>
        <v/>
      </c>
      <c r="AB236" s="30" t="str">
        <f t="shared" si="52"/>
        <v/>
      </c>
      <c r="AF236" s="30">
        <v>214</v>
      </c>
      <c r="AG236" s="30" t="str">
        <f t="shared" si="60"/>
        <v/>
      </c>
      <c r="AH236" s="30" t="str">
        <f t="shared" si="53"/>
        <v/>
      </c>
      <c r="AL236" s="30">
        <v>214</v>
      </c>
      <c r="AM236" s="30" t="str">
        <f t="shared" si="61"/>
        <v/>
      </c>
      <c r="AN236" s="30" t="str">
        <f t="shared" si="54"/>
        <v/>
      </c>
      <c r="AR236" s="30">
        <v>214</v>
      </c>
      <c r="AS236" s="30" t="str">
        <f t="shared" si="62"/>
        <v/>
      </c>
      <c r="AT236" s="30" t="str">
        <f t="shared" si="63"/>
        <v/>
      </c>
    </row>
    <row r="237" spans="2:46" x14ac:dyDescent="0.3">
      <c r="B237" s="30">
        <v>215</v>
      </c>
      <c r="C237" s="30" t="str">
        <f t="shared" si="55"/>
        <v/>
      </c>
      <c r="D237" s="30" t="str">
        <f t="shared" si="48"/>
        <v/>
      </c>
      <c r="H237" s="30">
        <v>215</v>
      </c>
      <c r="I237" s="30" t="str">
        <f t="shared" si="56"/>
        <v/>
      </c>
      <c r="J237" s="30" t="str">
        <f t="shared" si="49"/>
        <v/>
      </c>
      <c r="N237" s="30">
        <v>215</v>
      </c>
      <c r="O237" s="30" t="str">
        <f t="shared" si="57"/>
        <v/>
      </c>
      <c r="P237" s="30" t="str">
        <f t="shared" si="50"/>
        <v/>
      </c>
      <c r="T237" s="30">
        <v>215</v>
      </c>
      <c r="U237" s="30" t="str">
        <f t="shared" si="58"/>
        <v/>
      </c>
      <c r="V237" s="30" t="str">
        <f t="shared" si="51"/>
        <v/>
      </c>
      <c r="Z237" s="30">
        <v>215</v>
      </c>
      <c r="AA237" s="30" t="str">
        <f t="shared" si="59"/>
        <v/>
      </c>
      <c r="AB237" s="30" t="str">
        <f t="shared" si="52"/>
        <v/>
      </c>
      <c r="AF237" s="30">
        <v>215</v>
      </c>
      <c r="AG237" s="30" t="str">
        <f t="shared" si="60"/>
        <v/>
      </c>
      <c r="AH237" s="30" t="str">
        <f t="shared" si="53"/>
        <v/>
      </c>
      <c r="AL237" s="30">
        <v>215</v>
      </c>
      <c r="AM237" s="30" t="str">
        <f t="shared" si="61"/>
        <v/>
      </c>
      <c r="AN237" s="30" t="str">
        <f t="shared" si="54"/>
        <v/>
      </c>
      <c r="AR237" s="30">
        <v>215</v>
      </c>
      <c r="AS237" s="30" t="str">
        <f t="shared" si="62"/>
        <v/>
      </c>
      <c r="AT237" s="30" t="str">
        <f t="shared" si="63"/>
        <v/>
      </c>
    </row>
    <row r="238" spans="2:46" x14ac:dyDescent="0.3">
      <c r="B238" s="30">
        <v>216</v>
      </c>
      <c r="C238" s="30" t="str">
        <f t="shared" si="55"/>
        <v/>
      </c>
      <c r="D238" s="30" t="str">
        <f t="shared" si="48"/>
        <v/>
      </c>
      <c r="H238" s="30">
        <v>216</v>
      </c>
      <c r="I238" s="30" t="str">
        <f t="shared" si="56"/>
        <v/>
      </c>
      <c r="J238" s="30" t="str">
        <f t="shared" si="49"/>
        <v/>
      </c>
      <c r="N238" s="30">
        <v>216</v>
      </c>
      <c r="O238" s="30" t="str">
        <f t="shared" si="57"/>
        <v/>
      </c>
      <c r="P238" s="30" t="str">
        <f t="shared" si="50"/>
        <v/>
      </c>
      <c r="T238" s="30">
        <v>216</v>
      </c>
      <c r="U238" s="30" t="str">
        <f t="shared" si="58"/>
        <v/>
      </c>
      <c r="V238" s="30" t="str">
        <f t="shared" si="51"/>
        <v/>
      </c>
      <c r="Z238" s="30">
        <v>216</v>
      </c>
      <c r="AA238" s="30" t="str">
        <f t="shared" si="59"/>
        <v/>
      </c>
      <c r="AB238" s="30" t="str">
        <f t="shared" si="52"/>
        <v/>
      </c>
      <c r="AF238" s="30">
        <v>216</v>
      </c>
      <c r="AG238" s="30" t="str">
        <f t="shared" si="60"/>
        <v/>
      </c>
      <c r="AH238" s="30" t="str">
        <f t="shared" si="53"/>
        <v/>
      </c>
      <c r="AL238" s="30">
        <v>216</v>
      </c>
      <c r="AM238" s="30" t="str">
        <f t="shared" si="61"/>
        <v/>
      </c>
      <c r="AN238" s="30" t="str">
        <f t="shared" si="54"/>
        <v/>
      </c>
      <c r="AR238" s="30">
        <v>216</v>
      </c>
      <c r="AS238" s="30" t="str">
        <f t="shared" si="62"/>
        <v/>
      </c>
      <c r="AT238" s="30" t="str">
        <f t="shared" si="63"/>
        <v/>
      </c>
    </row>
    <row r="239" spans="2:46" x14ac:dyDescent="0.3">
      <c r="B239" s="30">
        <v>217</v>
      </c>
      <c r="C239" s="30" t="str">
        <f t="shared" si="55"/>
        <v/>
      </c>
      <c r="D239" s="30" t="str">
        <f t="shared" si="48"/>
        <v/>
      </c>
      <c r="H239" s="30">
        <v>217</v>
      </c>
      <c r="I239" s="30" t="str">
        <f t="shared" si="56"/>
        <v/>
      </c>
      <c r="J239" s="30" t="str">
        <f t="shared" si="49"/>
        <v/>
      </c>
      <c r="N239" s="30">
        <v>217</v>
      </c>
      <c r="O239" s="30" t="str">
        <f t="shared" si="57"/>
        <v/>
      </c>
      <c r="P239" s="30" t="str">
        <f t="shared" si="50"/>
        <v/>
      </c>
      <c r="T239" s="30">
        <v>217</v>
      </c>
      <c r="U239" s="30" t="str">
        <f t="shared" si="58"/>
        <v/>
      </c>
      <c r="V239" s="30" t="str">
        <f t="shared" si="51"/>
        <v/>
      </c>
      <c r="Z239" s="30">
        <v>217</v>
      </c>
      <c r="AA239" s="30" t="str">
        <f t="shared" si="59"/>
        <v/>
      </c>
      <c r="AB239" s="30" t="str">
        <f t="shared" si="52"/>
        <v/>
      </c>
      <c r="AF239" s="30">
        <v>217</v>
      </c>
      <c r="AG239" s="30" t="str">
        <f t="shared" si="60"/>
        <v/>
      </c>
      <c r="AH239" s="30" t="str">
        <f t="shared" si="53"/>
        <v/>
      </c>
      <c r="AL239" s="30">
        <v>217</v>
      </c>
      <c r="AM239" s="30" t="str">
        <f t="shared" si="61"/>
        <v/>
      </c>
      <c r="AN239" s="30" t="str">
        <f t="shared" si="54"/>
        <v/>
      </c>
      <c r="AR239" s="30">
        <v>217</v>
      </c>
      <c r="AS239" s="30" t="str">
        <f t="shared" si="62"/>
        <v/>
      </c>
      <c r="AT239" s="30" t="str">
        <f t="shared" si="63"/>
        <v/>
      </c>
    </row>
    <row r="240" spans="2:46" x14ac:dyDescent="0.3">
      <c r="B240" s="30">
        <v>218</v>
      </c>
      <c r="C240" s="30" t="str">
        <f t="shared" si="55"/>
        <v/>
      </c>
      <c r="D240" s="30" t="str">
        <f t="shared" si="48"/>
        <v/>
      </c>
      <c r="H240" s="30">
        <v>218</v>
      </c>
      <c r="I240" s="30" t="str">
        <f t="shared" si="56"/>
        <v/>
      </c>
      <c r="J240" s="30" t="str">
        <f t="shared" si="49"/>
        <v/>
      </c>
      <c r="N240" s="30">
        <v>218</v>
      </c>
      <c r="O240" s="30" t="str">
        <f t="shared" si="57"/>
        <v/>
      </c>
      <c r="P240" s="30" t="str">
        <f t="shared" si="50"/>
        <v/>
      </c>
      <c r="T240" s="30">
        <v>218</v>
      </c>
      <c r="U240" s="30" t="str">
        <f t="shared" si="58"/>
        <v/>
      </c>
      <c r="V240" s="30" t="str">
        <f t="shared" si="51"/>
        <v/>
      </c>
      <c r="Z240" s="30">
        <v>218</v>
      </c>
      <c r="AA240" s="30" t="str">
        <f t="shared" si="59"/>
        <v/>
      </c>
      <c r="AB240" s="30" t="str">
        <f t="shared" si="52"/>
        <v/>
      </c>
      <c r="AF240" s="30">
        <v>218</v>
      </c>
      <c r="AG240" s="30" t="str">
        <f t="shared" si="60"/>
        <v/>
      </c>
      <c r="AH240" s="30" t="str">
        <f t="shared" si="53"/>
        <v/>
      </c>
      <c r="AL240" s="30">
        <v>218</v>
      </c>
      <c r="AM240" s="30" t="str">
        <f t="shared" si="61"/>
        <v/>
      </c>
      <c r="AN240" s="30" t="str">
        <f t="shared" si="54"/>
        <v/>
      </c>
      <c r="AR240" s="30">
        <v>218</v>
      </c>
      <c r="AS240" s="30" t="str">
        <f t="shared" si="62"/>
        <v/>
      </c>
      <c r="AT240" s="30" t="str">
        <f t="shared" si="63"/>
        <v/>
      </c>
    </row>
    <row r="241" spans="2:46" x14ac:dyDescent="0.3">
      <c r="B241" s="30">
        <v>219</v>
      </c>
      <c r="C241" s="30" t="str">
        <f t="shared" si="55"/>
        <v/>
      </c>
      <c r="D241" s="30" t="str">
        <f t="shared" si="48"/>
        <v/>
      </c>
      <c r="H241" s="30">
        <v>219</v>
      </c>
      <c r="I241" s="30" t="str">
        <f t="shared" si="56"/>
        <v/>
      </c>
      <c r="J241" s="30" t="str">
        <f t="shared" si="49"/>
        <v/>
      </c>
      <c r="N241" s="30">
        <v>219</v>
      </c>
      <c r="O241" s="30" t="str">
        <f t="shared" si="57"/>
        <v/>
      </c>
      <c r="P241" s="30" t="str">
        <f t="shared" si="50"/>
        <v/>
      </c>
      <c r="T241" s="30">
        <v>219</v>
      </c>
      <c r="U241" s="30" t="str">
        <f t="shared" si="58"/>
        <v/>
      </c>
      <c r="V241" s="30" t="str">
        <f t="shared" si="51"/>
        <v/>
      </c>
      <c r="Z241" s="30">
        <v>219</v>
      </c>
      <c r="AA241" s="30" t="str">
        <f t="shared" si="59"/>
        <v/>
      </c>
      <c r="AB241" s="30" t="str">
        <f t="shared" si="52"/>
        <v/>
      </c>
      <c r="AF241" s="30">
        <v>219</v>
      </c>
      <c r="AG241" s="30" t="str">
        <f t="shared" si="60"/>
        <v/>
      </c>
      <c r="AH241" s="30" t="str">
        <f t="shared" si="53"/>
        <v/>
      </c>
      <c r="AL241" s="30">
        <v>219</v>
      </c>
      <c r="AM241" s="30" t="str">
        <f t="shared" si="61"/>
        <v/>
      </c>
      <c r="AN241" s="30" t="str">
        <f t="shared" si="54"/>
        <v/>
      </c>
      <c r="AR241" s="30">
        <v>219</v>
      </c>
      <c r="AS241" s="30" t="str">
        <f t="shared" si="62"/>
        <v/>
      </c>
      <c r="AT241" s="30" t="str">
        <f t="shared" si="63"/>
        <v/>
      </c>
    </row>
    <row r="242" spans="2:46" x14ac:dyDescent="0.3">
      <c r="B242" s="30">
        <v>220</v>
      </c>
      <c r="C242" s="30" t="str">
        <f t="shared" si="55"/>
        <v/>
      </c>
      <c r="D242" s="30" t="str">
        <f t="shared" si="48"/>
        <v/>
      </c>
      <c r="H242" s="30">
        <v>220</v>
      </c>
      <c r="I242" s="30" t="str">
        <f t="shared" si="56"/>
        <v/>
      </c>
      <c r="J242" s="30" t="str">
        <f t="shared" si="49"/>
        <v/>
      </c>
      <c r="N242" s="30">
        <v>220</v>
      </c>
      <c r="O242" s="30" t="str">
        <f t="shared" si="57"/>
        <v/>
      </c>
      <c r="P242" s="30" t="str">
        <f t="shared" si="50"/>
        <v/>
      </c>
      <c r="T242" s="30">
        <v>220</v>
      </c>
      <c r="U242" s="30" t="str">
        <f t="shared" si="58"/>
        <v/>
      </c>
      <c r="V242" s="30" t="str">
        <f t="shared" si="51"/>
        <v/>
      </c>
      <c r="Z242" s="30">
        <v>220</v>
      </c>
      <c r="AA242" s="30" t="str">
        <f t="shared" si="59"/>
        <v/>
      </c>
      <c r="AB242" s="30" t="str">
        <f t="shared" si="52"/>
        <v/>
      </c>
      <c r="AF242" s="30">
        <v>220</v>
      </c>
      <c r="AG242" s="30" t="str">
        <f t="shared" si="60"/>
        <v/>
      </c>
      <c r="AH242" s="30" t="str">
        <f t="shared" si="53"/>
        <v/>
      </c>
      <c r="AL242" s="30">
        <v>220</v>
      </c>
      <c r="AM242" s="30" t="str">
        <f t="shared" si="61"/>
        <v/>
      </c>
      <c r="AN242" s="30" t="str">
        <f t="shared" si="54"/>
        <v/>
      </c>
      <c r="AR242" s="30">
        <v>220</v>
      </c>
      <c r="AS242" s="30" t="str">
        <f t="shared" si="62"/>
        <v/>
      </c>
      <c r="AT242" s="30" t="str">
        <f t="shared" si="63"/>
        <v/>
      </c>
    </row>
    <row r="243" spans="2:46" x14ac:dyDescent="0.3">
      <c r="B243" s="30">
        <v>221</v>
      </c>
      <c r="C243" s="30" t="str">
        <f t="shared" si="55"/>
        <v/>
      </c>
      <c r="D243" s="30" t="str">
        <f t="shared" si="48"/>
        <v/>
      </c>
      <c r="H243" s="30">
        <v>221</v>
      </c>
      <c r="I243" s="30" t="str">
        <f t="shared" si="56"/>
        <v/>
      </c>
      <c r="J243" s="30" t="str">
        <f t="shared" si="49"/>
        <v/>
      </c>
      <c r="N243" s="30">
        <v>221</v>
      </c>
      <c r="O243" s="30" t="str">
        <f t="shared" si="57"/>
        <v/>
      </c>
      <c r="P243" s="30" t="str">
        <f t="shared" si="50"/>
        <v/>
      </c>
      <c r="T243" s="30">
        <v>221</v>
      </c>
      <c r="U243" s="30" t="str">
        <f t="shared" si="58"/>
        <v/>
      </c>
      <c r="V243" s="30" t="str">
        <f t="shared" si="51"/>
        <v/>
      </c>
      <c r="Z243" s="30">
        <v>221</v>
      </c>
      <c r="AA243" s="30" t="str">
        <f t="shared" si="59"/>
        <v/>
      </c>
      <c r="AB243" s="30" t="str">
        <f t="shared" si="52"/>
        <v/>
      </c>
      <c r="AF243" s="30">
        <v>221</v>
      </c>
      <c r="AG243" s="30" t="str">
        <f t="shared" si="60"/>
        <v/>
      </c>
      <c r="AH243" s="30" t="str">
        <f t="shared" si="53"/>
        <v/>
      </c>
      <c r="AL243" s="30">
        <v>221</v>
      </c>
      <c r="AM243" s="30" t="str">
        <f t="shared" si="61"/>
        <v/>
      </c>
      <c r="AN243" s="30" t="str">
        <f t="shared" si="54"/>
        <v/>
      </c>
      <c r="AR243" s="30">
        <v>221</v>
      </c>
      <c r="AS243" s="30" t="str">
        <f t="shared" si="62"/>
        <v/>
      </c>
      <c r="AT243" s="30" t="str">
        <f t="shared" si="63"/>
        <v/>
      </c>
    </row>
    <row r="244" spans="2:46" x14ac:dyDescent="0.3">
      <c r="B244" s="30">
        <v>222</v>
      </c>
      <c r="C244" s="30" t="str">
        <f t="shared" si="55"/>
        <v/>
      </c>
      <c r="D244" s="30" t="str">
        <f t="shared" si="48"/>
        <v/>
      </c>
      <c r="H244" s="30">
        <v>222</v>
      </c>
      <c r="I244" s="30" t="str">
        <f t="shared" si="56"/>
        <v/>
      </c>
      <c r="J244" s="30" t="str">
        <f t="shared" si="49"/>
        <v/>
      </c>
      <c r="N244" s="30">
        <v>222</v>
      </c>
      <c r="O244" s="30" t="str">
        <f t="shared" si="57"/>
        <v/>
      </c>
      <c r="P244" s="30" t="str">
        <f t="shared" si="50"/>
        <v/>
      </c>
      <c r="T244" s="30">
        <v>222</v>
      </c>
      <c r="U244" s="30" t="str">
        <f t="shared" si="58"/>
        <v/>
      </c>
      <c r="V244" s="30" t="str">
        <f t="shared" si="51"/>
        <v/>
      </c>
      <c r="Z244" s="30">
        <v>222</v>
      </c>
      <c r="AA244" s="30" t="str">
        <f t="shared" si="59"/>
        <v/>
      </c>
      <c r="AB244" s="30" t="str">
        <f t="shared" si="52"/>
        <v/>
      </c>
      <c r="AF244" s="30">
        <v>222</v>
      </c>
      <c r="AG244" s="30" t="str">
        <f t="shared" si="60"/>
        <v/>
      </c>
      <c r="AH244" s="30" t="str">
        <f t="shared" si="53"/>
        <v/>
      </c>
      <c r="AL244" s="30">
        <v>222</v>
      </c>
      <c r="AM244" s="30" t="str">
        <f t="shared" si="61"/>
        <v/>
      </c>
      <c r="AN244" s="30" t="str">
        <f t="shared" si="54"/>
        <v/>
      </c>
      <c r="AR244" s="30">
        <v>222</v>
      </c>
      <c r="AS244" s="30" t="str">
        <f t="shared" si="62"/>
        <v/>
      </c>
      <c r="AT244" s="30" t="str">
        <f t="shared" si="63"/>
        <v/>
      </c>
    </row>
    <row r="245" spans="2:46" x14ac:dyDescent="0.3">
      <c r="B245" s="30">
        <v>223</v>
      </c>
      <c r="C245" s="30" t="str">
        <f t="shared" si="55"/>
        <v/>
      </c>
      <c r="D245" s="30" t="str">
        <f t="shared" si="48"/>
        <v/>
      </c>
      <c r="H245" s="30">
        <v>223</v>
      </c>
      <c r="I245" s="30" t="str">
        <f t="shared" si="56"/>
        <v/>
      </c>
      <c r="J245" s="30" t="str">
        <f t="shared" si="49"/>
        <v/>
      </c>
      <c r="N245" s="30">
        <v>223</v>
      </c>
      <c r="O245" s="30" t="str">
        <f t="shared" si="57"/>
        <v/>
      </c>
      <c r="P245" s="30" t="str">
        <f t="shared" si="50"/>
        <v/>
      </c>
      <c r="T245" s="30">
        <v>223</v>
      </c>
      <c r="U245" s="30" t="str">
        <f t="shared" si="58"/>
        <v/>
      </c>
      <c r="V245" s="30" t="str">
        <f t="shared" si="51"/>
        <v/>
      </c>
      <c r="Z245" s="30">
        <v>223</v>
      </c>
      <c r="AA245" s="30" t="str">
        <f t="shared" si="59"/>
        <v/>
      </c>
      <c r="AB245" s="30" t="str">
        <f t="shared" si="52"/>
        <v/>
      </c>
      <c r="AF245" s="30">
        <v>223</v>
      </c>
      <c r="AG245" s="30" t="str">
        <f t="shared" si="60"/>
        <v/>
      </c>
      <c r="AH245" s="30" t="str">
        <f t="shared" si="53"/>
        <v/>
      </c>
      <c r="AL245" s="30">
        <v>223</v>
      </c>
      <c r="AM245" s="30" t="str">
        <f t="shared" si="61"/>
        <v/>
      </c>
      <c r="AN245" s="30" t="str">
        <f t="shared" si="54"/>
        <v/>
      </c>
      <c r="AR245" s="30">
        <v>223</v>
      </c>
      <c r="AS245" s="30" t="str">
        <f t="shared" si="62"/>
        <v/>
      </c>
      <c r="AT245" s="30" t="str">
        <f t="shared" si="63"/>
        <v/>
      </c>
    </row>
    <row r="246" spans="2:46" x14ac:dyDescent="0.3">
      <c r="B246" s="30">
        <v>224</v>
      </c>
      <c r="C246" s="30" t="str">
        <f t="shared" si="55"/>
        <v/>
      </c>
      <c r="D246" s="30" t="str">
        <f t="shared" si="48"/>
        <v/>
      </c>
      <c r="H246" s="30">
        <v>224</v>
      </c>
      <c r="I246" s="30" t="str">
        <f t="shared" si="56"/>
        <v/>
      </c>
      <c r="J246" s="30" t="str">
        <f t="shared" si="49"/>
        <v/>
      </c>
      <c r="N246" s="30">
        <v>224</v>
      </c>
      <c r="O246" s="30" t="str">
        <f t="shared" si="57"/>
        <v/>
      </c>
      <c r="P246" s="30" t="str">
        <f t="shared" si="50"/>
        <v/>
      </c>
      <c r="T246" s="30">
        <v>224</v>
      </c>
      <c r="U246" s="30" t="str">
        <f t="shared" si="58"/>
        <v/>
      </c>
      <c r="V246" s="30" t="str">
        <f t="shared" si="51"/>
        <v/>
      </c>
      <c r="Z246" s="30">
        <v>224</v>
      </c>
      <c r="AA246" s="30" t="str">
        <f t="shared" si="59"/>
        <v/>
      </c>
      <c r="AB246" s="30" t="str">
        <f t="shared" si="52"/>
        <v/>
      </c>
      <c r="AF246" s="30">
        <v>224</v>
      </c>
      <c r="AG246" s="30" t="str">
        <f t="shared" si="60"/>
        <v/>
      </c>
      <c r="AH246" s="30" t="str">
        <f t="shared" si="53"/>
        <v/>
      </c>
      <c r="AL246" s="30">
        <v>224</v>
      </c>
      <c r="AM246" s="30" t="str">
        <f t="shared" si="61"/>
        <v/>
      </c>
      <c r="AN246" s="30" t="str">
        <f t="shared" si="54"/>
        <v/>
      </c>
      <c r="AR246" s="30">
        <v>224</v>
      </c>
      <c r="AS246" s="30" t="str">
        <f t="shared" si="62"/>
        <v/>
      </c>
      <c r="AT246" s="30" t="str">
        <f t="shared" si="63"/>
        <v/>
      </c>
    </row>
    <row r="247" spans="2:46" x14ac:dyDescent="0.3">
      <c r="B247" s="30">
        <v>225</v>
      </c>
      <c r="C247" s="30" t="str">
        <f t="shared" si="55"/>
        <v/>
      </c>
      <c r="D247" s="30" t="str">
        <f t="shared" si="48"/>
        <v/>
      </c>
      <c r="H247" s="30">
        <v>225</v>
      </c>
      <c r="I247" s="30" t="str">
        <f t="shared" si="56"/>
        <v/>
      </c>
      <c r="J247" s="30" t="str">
        <f t="shared" si="49"/>
        <v/>
      </c>
      <c r="N247" s="30">
        <v>225</v>
      </c>
      <c r="O247" s="30" t="str">
        <f t="shared" si="57"/>
        <v/>
      </c>
      <c r="P247" s="30" t="str">
        <f t="shared" si="50"/>
        <v/>
      </c>
      <c r="T247" s="30">
        <v>225</v>
      </c>
      <c r="U247" s="30" t="str">
        <f t="shared" si="58"/>
        <v/>
      </c>
      <c r="V247" s="30" t="str">
        <f t="shared" si="51"/>
        <v/>
      </c>
      <c r="Z247" s="30">
        <v>225</v>
      </c>
      <c r="AA247" s="30" t="str">
        <f t="shared" si="59"/>
        <v/>
      </c>
      <c r="AB247" s="30" t="str">
        <f t="shared" si="52"/>
        <v/>
      </c>
      <c r="AF247" s="30">
        <v>225</v>
      </c>
      <c r="AG247" s="30" t="str">
        <f t="shared" si="60"/>
        <v/>
      </c>
      <c r="AH247" s="30" t="str">
        <f t="shared" si="53"/>
        <v/>
      </c>
      <c r="AL247" s="30">
        <v>225</v>
      </c>
      <c r="AM247" s="30" t="str">
        <f t="shared" si="61"/>
        <v/>
      </c>
      <c r="AN247" s="30" t="str">
        <f t="shared" si="54"/>
        <v/>
      </c>
      <c r="AR247" s="30">
        <v>225</v>
      </c>
      <c r="AS247" s="30" t="str">
        <f t="shared" si="62"/>
        <v/>
      </c>
      <c r="AT247" s="30" t="str">
        <f t="shared" si="63"/>
        <v/>
      </c>
    </row>
    <row r="248" spans="2:46" x14ac:dyDescent="0.3">
      <c r="B248" s="30">
        <v>226</v>
      </c>
      <c r="C248" s="30" t="str">
        <f t="shared" si="55"/>
        <v/>
      </c>
      <c r="D248" s="30" t="str">
        <f t="shared" si="48"/>
        <v/>
      </c>
      <c r="H248" s="30">
        <v>226</v>
      </c>
      <c r="I248" s="30" t="str">
        <f t="shared" si="56"/>
        <v/>
      </c>
      <c r="J248" s="30" t="str">
        <f t="shared" si="49"/>
        <v/>
      </c>
      <c r="N248" s="30">
        <v>226</v>
      </c>
      <c r="O248" s="30" t="str">
        <f t="shared" si="57"/>
        <v/>
      </c>
      <c r="P248" s="30" t="str">
        <f t="shared" si="50"/>
        <v/>
      </c>
      <c r="T248" s="30">
        <v>226</v>
      </c>
      <c r="U248" s="30" t="str">
        <f t="shared" si="58"/>
        <v/>
      </c>
      <c r="V248" s="30" t="str">
        <f t="shared" si="51"/>
        <v/>
      </c>
      <c r="Z248" s="30">
        <v>226</v>
      </c>
      <c r="AA248" s="30" t="str">
        <f t="shared" si="59"/>
        <v/>
      </c>
      <c r="AB248" s="30" t="str">
        <f t="shared" si="52"/>
        <v/>
      </c>
      <c r="AF248" s="30">
        <v>226</v>
      </c>
      <c r="AG248" s="30" t="str">
        <f t="shared" si="60"/>
        <v/>
      </c>
      <c r="AH248" s="30" t="str">
        <f t="shared" si="53"/>
        <v/>
      </c>
      <c r="AL248" s="30">
        <v>226</v>
      </c>
      <c r="AM248" s="30" t="str">
        <f t="shared" si="61"/>
        <v/>
      </c>
      <c r="AN248" s="30" t="str">
        <f t="shared" si="54"/>
        <v/>
      </c>
      <c r="AR248" s="30">
        <v>226</v>
      </c>
      <c r="AS248" s="30" t="str">
        <f t="shared" si="62"/>
        <v/>
      </c>
      <c r="AT248" s="30" t="str">
        <f t="shared" si="63"/>
        <v/>
      </c>
    </row>
    <row r="249" spans="2:46" x14ac:dyDescent="0.3">
      <c r="B249" s="30">
        <v>227</v>
      </c>
      <c r="C249" s="30" t="str">
        <f t="shared" si="55"/>
        <v/>
      </c>
      <c r="D249" s="30" t="str">
        <f t="shared" si="48"/>
        <v/>
      </c>
      <c r="H249" s="30">
        <v>227</v>
      </c>
      <c r="I249" s="30" t="str">
        <f t="shared" si="56"/>
        <v/>
      </c>
      <c r="J249" s="30" t="str">
        <f t="shared" si="49"/>
        <v/>
      </c>
      <c r="N249" s="30">
        <v>227</v>
      </c>
      <c r="O249" s="30" t="str">
        <f t="shared" si="57"/>
        <v/>
      </c>
      <c r="P249" s="30" t="str">
        <f t="shared" si="50"/>
        <v/>
      </c>
      <c r="T249" s="30">
        <v>227</v>
      </c>
      <c r="U249" s="30" t="str">
        <f t="shared" si="58"/>
        <v/>
      </c>
      <c r="V249" s="30" t="str">
        <f t="shared" si="51"/>
        <v/>
      </c>
      <c r="Z249" s="30">
        <v>227</v>
      </c>
      <c r="AA249" s="30" t="str">
        <f t="shared" si="59"/>
        <v/>
      </c>
      <c r="AB249" s="30" t="str">
        <f t="shared" si="52"/>
        <v/>
      </c>
      <c r="AF249" s="30">
        <v>227</v>
      </c>
      <c r="AG249" s="30" t="str">
        <f t="shared" si="60"/>
        <v/>
      </c>
      <c r="AH249" s="30" t="str">
        <f t="shared" si="53"/>
        <v/>
      </c>
      <c r="AL249" s="30">
        <v>227</v>
      </c>
      <c r="AM249" s="30" t="str">
        <f t="shared" si="61"/>
        <v/>
      </c>
      <c r="AN249" s="30" t="str">
        <f t="shared" si="54"/>
        <v/>
      </c>
      <c r="AR249" s="30">
        <v>227</v>
      </c>
      <c r="AS249" s="30" t="str">
        <f t="shared" si="62"/>
        <v/>
      </c>
      <c r="AT249" s="30" t="str">
        <f t="shared" si="63"/>
        <v/>
      </c>
    </row>
    <row r="250" spans="2:46" x14ac:dyDescent="0.3">
      <c r="B250" s="30">
        <v>228</v>
      </c>
      <c r="C250" s="30" t="str">
        <f t="shared" si="55"/>
        <v/>
      </c>
      <c r="D250" s="30" t="str">
        <f t="shared" si="48"/>
        <v/>
      </c>
      <c r="H250" s="30">
        <v>228</v>
      </c>
      <c r="I250" s="30" t="str">
        <f t="shared" si="56"/>
        <v/>
      </c>
      <c r="J250" s="30" t="str">
        <f t="shared" si="49"/>
        <v/>
      </c>
      <c r="N250" s="30">
        <v>228</v>
      </c>
      <c r="O250" s="30" t="str">
        <f t="shared" si="57"/>
        <v/>
      </c>
      <c r="P250" s="30" t="str">
        <f t="shared" si="50"/>
        <v/>
      </c>
      <c r="T250" s="30">
        <v>228</v>
      </c>
      <c r="U250" s="30" t="str">
        <f t="shared" si="58"/>
        <v/>
      </c>
      <c r="V250" s="30" t="str">
        <f t="shared" si="51"/>
        <v/>
      </c>
      <c r="Z250" s="30">
        <v>228</v>
      </c>
      <c r="AA250" s="30" t="str">
        <f t="shared" si="59"/>
        <v/>
      </c>
      <c r="AB250" s="30" t="str">
        <f t="shared" si="52"/>
        <v/>
      </c>
      <c r="AF250" s="30">
        <v>228</v>
      </c>
      <c r="AG250" s="30" t="str">
        <f t="shared" si="60"/>
        <v/>
      </c>
      <c r="AH250" s="30" t="str">
        <f t="shared" si="53"/>
        <v/>
      </c>
      <c r="AL250" s="30">
        <v>228</v>
      </c>
      <c r="AM250" s="30" t="str">
        <f t="shared" si="61"/>
        <v/>
      </c>
      <c r="AN250" s="30" t="str">
        <f t="shared" si="54"/>
        <v/>
      </c>
      <c r="AR250" s="30">
        <v>228</v>
      </c>
      <c r="AS250" s="30" t="str">
        <f t="shared" si="62"/>
        <v/>
      </c>
      <c r="AT250" s="30" t="str">
        <f t="shared" si="63"/>
        <v/>
      </c>
    </row>
    <row r="251" spans="2:46" x14ac:dyDescent="0.3">
      <c r="B251" s="30">
        <v>229</v>
      </c>
      <c r="C251" s="30" t="str">
        <f t="shared" si="55"/>
        <v/>
      </c>
      <c r="D251" s="30" t="str">
        <f t="shared" si="48"/>
        <v/>
      </c>
      <c r="H251" s="30">
        <v>229</v>
      </c>
      <c r="I251" s="30" t="str">
        <f t="shared" si="56"/>
        <v/>
      </c>
      <c r="J251" s="30" t="str">
        <f t="shared" si="49"/>
        <v/>
      </c>
      <c r="N251" s="30">
        <v>229</v>
      </c>
      <c r="O251" s="30" t="str">
        <f t="shared" si="57"/>
        <v/>
      </c>
      <c r="P251" s="30" t="str">
        <f t="shared" si="50"/>
        <v/>
      </c>
      <c r="T251" s="30">
        <v>229</v>
      </c>
      <c r="U251" s="30" t="str">
        <f t="shared" si="58"/>
        <v/>
      </c>
      <c r="V251" s="30" t="str">
        <f t="shared" si="51"/>
        <v/>
      </c>
      <c r="Z251" s="30">
        <v>229</v>
      </c>
      <c r="AA251" s="30" t="str">
        <f t="shared" si="59"/>
        <v/>
      </c>
      <c r="AB251" s="30" t="str">
        <f t="shared" si="52"/>
        <v/>
      </c>
      <c r="AF251" s="30">
        <v>229</v>
      </c>
      <c r="AG251" s="30" t="str">
        <f t="shared" si="60"/>
        <v/>
      </c>
      <c r="AH251" s="30" t="str">
        <f t="shared" si="53"/>
        <v/>
      </c>
      <c r="AL251" s="30">
        <v>229</v>
      </c>
      <c r="AM251" s="30" t="str">
        <f t="shared" si="61"/>
        <v/>
      </c>
      <c r="AN251" s="30" t="str">
        <f t="shared" si="54"/>
        <v/>
      </c>
      <c r="AR251" s="30">
        <v>229</v>
      </c>
      <c r="AS251" s="30" t="str">
        <f t="shared" si="62"/>
        <v/>
      </c>
      <c r="AT251" s="30" t="str">
        <f t="shared" si="63"/>
        <v/>
      </c>
    </row>
    <row r="252" spans="2:46" x14ac:dyDescent="0.3">
      <c r="B252" s="30">
        <v>230</v>
      </c>
      <c r="C252" s="30" t="str">
        <f t="shared" si="55"/>
        <v/>
      </c>
      <c r="D252" s="30" t="str">
        <f t="shared" si="48"/>
        <v/>
      </c>
      <c r="H252" s="30">
        <v>230</v>
      </c>
      <c r="I252" s="30" t="str">
        <f t="shared" si="56"/>
        <v/>
      </c>
      <c r="J252" s="30" t="str">
        <f t="shared" si="49"/>
        <v/>
      </c>
      <c r="N252" s="30">
        <v>230</v>
      </c>
      <c r="O252" s="30" t="str">
        <f t="shared" si="57"/>
        <v/>
      </c>
      <c r="P252" s="30" t="str">
        <f t="shared" si="50"/>
        <v/>
      </c>
      <c r="T252" s="30">
        <v>230</v>
      </c>
      <c r="U252" s="30" t="str">
        <f t="shared" si="58"/>
        <v/>
      </c>
      <c r="V252" s="30" t="str">
        <f t="shared" si="51"/>
        <v/>
      </c>
      <c r="Z252" s="30">
        <v>230</v>
      </c>
      <c r="AA252" s="30" t="str">
        <f t="shared" si="59"/>
        <v/>
      </c>
      <c r="AB252" s="30" t="str">
        <f t="shared" si="52"/>
        <v/>
      </c>
      <c r="AF252" s="30">
        <v>230</v>
      </c>
      <c r="AG252" s="30" t="str">
        <f t="shared" si="60"/>
        <v/>
      </c>
      <c r="AH252" s="30" t="str">
        <f t="shared" si="53"/>
        <v/>
      </c>
      <c r="AL252" s="30">
        <v>230</v>
      </c>
      <c r="AM252" s="30" t="str">
        <f t="shared" si="61"/>
        <v/>
      </c>
      <c r="AN252" s="30" t="str">
        <f t="shared" si="54"/>
        <v/>
      </c>
      <c r="AR252" s="30">
        <v>230</v>
      </c>
      <c r="AS252" s="30" t="str">
        <f t="shared" si="62"/>
        <v/>
      </c>
      <c r="AT252" s="30" t="str">
        <f t="shared" si="63"/>
        <v/>
      </c>
    </row>
    <row r="253" spans="2:46" x14ac:dyDescent="0.3">
      <c r="B253" s="30">
        <v>231</v>
      </c>
      <c r="C253" s="30" t="str">
        <f t="shared" si="55"/>
        <v/>
      </c>
      <c r="D253" s="30" t="str">
        <f t="shared" si="48"/>
        <v/>
      </c>
      <c r="H253" s="30">
        <v>231</v>
      </c>
      <c r="I253" s="30" t="str">
        <f t="shared" si="56"/>
        <v/>
      </c>
      <c r="J253" s="30" t="str">
        <f t="shared" si="49"/>
        <v/>
      </c>
      <c r="N253" s="30">
        <v>231</v>
      </c>
      <c r="O253" s="30" t="str">
        <f t="shared" si="57"/>
        <v/>
      </c>
      <c r="P253" s="30" t="str">
        <f t="shared" si="50"/>
        <v/>
      </c>
      <c r="T253" s="30">
        <v>231</v>
      </c>
      <c r="U253" s="30" t="str">
        <f t="shared" si="58"/>
        <v/>
      </c>
      <c r="V253" s="30" t="str">
        <f t="shared" si="51"/>
        <v/>
      </c>
      <c r="Z253" s="30">
        <v>231</v>
      </c>
      <c r="AA253" s="30" t="str">
        <f t="shared" si="59"/>
        <v/>
      </c>
      <c r="AB253" s="30" t="str">
        <f t="shared" si="52"/>
        <v/>
      </c>
      <c r="AF253" s="30">
        <v>231</v>
      </c>
      <c r="AG253" s="30" t="str">
        <f t="shared" si="60"/>
        <v/>
      </c>
      <c r="AH253" s="30" t="str">
        <f t="shared" si="53"/>
        <v/>
      </c>
      <c r="AL253" s="30">
        <v>231</v>
      </c>
      <c r="AM253" s="30" t="str">
        <f t="shared" si="61"/>
        <v/>
      </c>
      <c r="AN253" s="30" t="str">
        <f t="shared" si="54"/>
        <v/>
      </c>
      <c r="AR253" s="30">
        <v>231</v>
      </c>
      <c r="AS253" s="30" t="str">
        <f t="shared" si="62"/>
        <v/>
      </c>
      <c r="AT253" s="30" t="str">
        <f t="shared" si="63"/>
        <v/>
      </c>
    </row>
    <row r="254" spans="2:46" x14ac:dyDescent="0.3">
      <c r="B254" s="30">
        <v>232</v>
      </c>
      <c r="C254" s="30" t="str">
        <f t="shared" si="55"/>
        <v/>
      </c>
      <c r="D254" s="30" t="str">
        <f t="shared" si="48"/>
        <v/>
      </c>
      <c r="H254" s="30">
        <v>232</v>
      </c>
      <c r="I254" s="30" t="str">
        <f t="shared" si="56"/>
        <v/>
      </c>
      <c r="J254" s="30" t="str">
        <f t="shared" si="49"/>
        <v/>
      </c>
      <c r="N254" s="30">
        <v>232</v>
      </c>
      <c r="O254" s="30" t="str">
        <f t="shared" si="57"/>
        <v/>
      </c>
      <c r="P254" s="30" t="str">
        <f t="shared" si="50"/>
        <v/>
      </c>
      <c r="T254" s="30">
        <v>232</v>
      </c>
      <c r="U254" s="30" t="str">
        <f t="shared" si="58"/>
        <v/>
      </c>
      <c r="V254" s="30" t="str">
        <f t="shared" si="51"/>
        <v/>
      </c>
      <c r="Z254" s="30">
        <v>232</v>
      </c>
      <c r="AA254" s="30" t="str">
        <f t="shared" si="59"/>
        <v/>
      </c>
      <c r="AB254" s="30" t="str">
        <f t="shared" si="52"/>
        <v/>
      </c>
      <c r="AF254" s="30">
        <v>232</v>
      </c>
      <c r="AG254" s="30" t="str">
        <f t="shared" si="60"/>
        <v/>
      </c>
      <c r="AH254" s="30" t="str">
        <f t="shared" si="53"/>
        <v/>
      </c>
      <c r="AL254" s="30">
        <v>232</v>
      </c>
      <c r="AM254" s="30" t="str">
        <f t="shared" si="61"/>
        <v/>
      </c>
      <c r="AN254" s="30" t="str">
        <f t="shared" si="54"/>
        <v/>
      </c>
      <c r="AR254" s="30">
        <v>232</v>
      </c>
      <c r="AS254" s="30" t="str">
        <f t="shared" si="62"/>
        <v/>
      </c>
      <c r="AT254" s="30" t="str">
        <f t="shared" si="63"/>
        <v/>
      </c>
    </row>
    <row r="255" spans="2:46" x14ac:dyDescent="0.3">
      <c r="B255" s="30">
        <v>233</v>
      </c>
      <c r="C255" s="30" t="str">
        <f t="shared" si="55"/>
        <v/>
      </c>
      <c r="D255" s="30" t="str">
        <f t="shared" si="48"/>
        <v/>
      </c>
      <c r="H255" s="30">
        <v>233</v>
      </c>
      <c r="I255" s="30" t="str">
        <f t="shared" si="56"/>
        <v/>
      </c>
      <c r="J255" s="30" t="str">
        <f t="shared" si="49"/>
        <v/>
      </c>
      <c r="N255" s="30">
        <v>233</v>
      </c>
      <c r="O255" s="30" t="str">
        <f t="shared" si="57"/>
        <v/>
      </c>
      <c r="P255" s="30" t="str">
        <f t="shared" si="50"/>
        <v/>
      </c>
      <c r="T255" s="30">
        <v>233</v>
      </c>
      <c r="U255" s="30" t="str">
        <f t="shared" si="58"/>
        <v/>
      </c>
      <c r="V255" s="30" t="str">
        <f t="shared" si="51"/>
        <v/>
      </c>
      <c r="Z255" s="30">
        <v>233</v>
      </c>
      <c r="AA255" s="30" t="str">
        <f t="shared" si="59"/>
        <v/>
      </c>
      <c r="AB255" s="30" t="str">
        <f t="shared" si="52"/>
        <v/>
      </c>
      <c r="AF255" s="30">
        <v>233</v>
      </c>
      <c r="AG255" s="30" t="str">
        <f t="shared" si="60"/>
        <v/>
      </c>
      <c r="AH255" s="30" t="str">
        <f t="shared" si="53"/>
        <v/>
      </c>
      <c r="AL255" s="30">
        <v>233</v>
      </c>
      <c r="AM255" s="30" t="str">
        <f t="shared" si="61"/>
        <v/>
      </c>
      <c r="AN255" s="30" t="str">
        <f t="shared" si="54"/>
        <v/>
      </c>
      <c r="AR255" s="30">
        <v>233</v>
      </c>
      <c r="AS255" s="30" t="str">
        <f t="shared" si="62"/>
        <v/>
      </c>
      <c r="AT255" s="30" t="str">
        <f t="shared" si="63"/>
        <v/>
      </c>
    </row>
    <row r="256" spans="2:46" x14ac:dyDescent="0.3">
      <c r="B256" s="30">
        <v>234</v>
      </c>
      <c r="C256" s="30" t="str">
        <f t="shared" si="55"/>
        <v/>
      </c>
      <c r="D256" s="30" t="str">
        <f t="shared" si="48"/>
        <v/>
      </c>
      <c r="H256" s="30">
        <v>234</v>
      </c>
      <c r="I256" s="30" t="str">
        <f t="shared" si="56"/>
        <v/>
      </c>
      <c r="J256" s="30" t="str">
        <f t="shared" si="49"/>
        <v/>
      </c>
      <c r="N256" s="30">
        <v>234</v>
      </c>
      <c r="O256" s="30" t="str">
        <f t="shared" si="57"/>
        <v/>
      </c>
      <c r="P256" s="30" t="str">
        <f t="shared" si="50"/>
        <v/>
      </c>
      <c r="T256" s="30">
        <v>234</v>
      </c>
      <c r="U256" s="30" t="str">
        <f t="shared" si="58"/>
        <v/>
      </c>
      <c r="V256" s="30" t="str">
        <f t="shared" si="51"/>
        <v/>
      </c>
      <c r="Z256" s="30">
        <v>234</v>
      </c>
      <c r="AA256" s="30" t="str">
        <f t="shared" si="59"/>
        <v/>
      </c>
      <c r="AB256" s="30" t="str">
        <f t="shared" si="52"/>
        <v/>
      </c>
      <c r="AF256" s="30">
        <v>234</v>
      </c>
      <c r="AG256" s="30" t="str">
        <f t="shared" si="60"/>
        <v/>
      </c>
      <c r="AH256" s="30" t="str">
        <f t="shared" si="53"/>
        <v/>
      </c>
      <c r="AL256" s="30">
        <v>234</v>
      </c>
      <c r="AM256" s="30" t="str">
        <f t="shared" si="61"/>
        <v/>
      </c>
      <c r="AN256" s="30" t="str">
        <f t="shared" si="54"/>
        <v/>
      </c>
      <c r="AR256" s="30">
        <v>234</v>
      </c>
      <c r="AS256" s="30" t="str">
        <f t="shared" si="62"/>
        <v/>
      </c>
      <c r="AT256" s="30" t="str">
        <f t="shared" si="63"/>
        <v/>
      </c>
    </row>
    <row r="257" spans="2:46" x14ac:dyDescent="0.3">
      <c r="B257" s="30">
        <v>235</v>
      </c>
      <c r="C257" s="30" t="str">
        <f t="shared" si="55"/>
        <v/>
      </c>
      <c r="D257" s="30" t="str">
        <f t="shared" si="48"/>
        <v/>
      </c>
      <c r="H257" s="30">
        <v>235</v>
      </c>
      <c r="I257" s="30" t="str">
        <f t="shared" si="56"/>
        <v/>
      </c>
      <c r="J257" s="30" t="str">
        <f t="shared" si="49"/>
        <v/>
      </c>
      <c r="N257" s="30">
        <v>235</v>
      </c>
      <c r="O257" s="30" t="str">
        <f t="shared" si="57"/>
        <v/>
      </c>
      <c r="P257" s="30" t="str">
        <f t="shared" si="50"/>
        <v/>
      </c>
      <c r="T257" s="30">
        <v>235</v>
      </c>
      <c r="U257" s="30" t="str">
        <f t="shared" si="58"/>
        <v/>
      </c>
      <c r="V257" s="30" t="str">
        <f t="shared" si="51"/>
        <v/>
      </c>
      <c r="Z257" s="30">
        <v>235</v>
      </c>
      <c r="AA257" s="30" t="str">
        <f t="shared" si="59"/>
        <v/>
      </c>
      <c r="AB257" s="30" t="str">
        <f t="shared" si="52"/>
        <v/>
      </c>
      <c r="AF257" s="30">
        <v>235</v>
      </c>
      <c r="AG257" s="30" t="str">
        <f t="shared" si="60"/>
        <v/>
      </c>
      <c r="AH257" s="30" t="str">
        <f t="shared" si="53"/>
        <v/>
      </c>
      <c r="AL257" s="30">
        <v>235</v>
      </c>
      <c r="AM257" s="30" t="str">
        <f t="shared" si="61"/>
        <v/>
      </c>
      <c r="AN257" s="30" t="str">
        <f t="shared" si="54"/>
        <v/>
      </c>
      <c r="AR257" s="30">
        <v>235</v>
      </c>
      <c r="AS257" s="30" t="str">
        <f t="shared" si="62"/>
        <v/>
      </c>
      <c r="AT257" s="30" t="str">
        <f t="shared" si="63"/>
        <v/>
      </c>
    </row>
    <row r="258" spans="2:46" x14ac:dyDescent="0.3">
      <c r="B258" s="30">
        <v>236</v>
      </c>
      <c r="C258" s="30" t="str">
        <f t="shared" si="55"/>
        <v/>
      </c>
      <c r="D258" s="30" t="str">
        <f t="shared" si="48"/>
        <v/>
      </c>
      <c r="H258" s="30">
        <v>236</v>
      </c>
      <c r="I258" s="30" t="str">
        <f t="shared" si="56"/>
        <v/>
      </c>
      <c r="J258" s="30" t="str">
        <f t="shared" si="49"/>
        <v/>
      </c>
      <c r="N258" s="30">
        <v>236</v>
      </c>
      <c r="O258" s="30" t="str">
        <f t="shared" si="57"/>
        <v/>
      </c>
      <c r="P258" s="30" t="str">
        <f t="shared" si="50"/>
        <v/>
      </c>
      <c r="T258" s="30">
        <v>236</v>
      </c>
      <c r="U258" s="30" t="str">
        <f t="shared" si="58"/>
        <v/>
      </c>
      <c r="V258" s="30" t="str">
        <f t="shared" si="51"/>
        <v/>
      </c>
      <c r="Z258" s="30">
        <v>236</v>
      </c>
      <c r="AA258" s="30" t="str">
        <f t="shared" si="59"/>
        <v/>
      </c>
      <c r="AB258" s="30" t="str">
        <f t="shared" si="52"/>
        <v/>
      </c>
      <c r="AF258" s="30">
        <v>236</v>
      </c>
      <c r="AG258" s="30" t="str">
        <f t="shared" si="60"/>
        <v/>
      </c>
      <c r="AH258" s="30" t="str">
        <f t="shared" si="53"/>
        <v/>
      </c>
      <c r="AL258" s="30">
        <v>236</v>
      </c>
      <c r="AM258" s="30" t="str">
        <f t="shared" si="61"/>
        <v/>
      </c>
      <c r="AN258" s="30" t="str">
        <f t="shared" si="54"/>
        <v/>
      </c>
      <c r="AR258" s="30">
        <v>236</v>
      </c>
      <c r="AS258" s="30" t="str">
        <f t="shared" si="62"/>
        <v/>
      </c>
      <c r="AT258" s="30" t="str">
        <f t="shared" si="63"/>
        <v/>
      </c>
    </row>
    <row r="259" spans="2:46" x14ac:dyDescent="0.3">
      <c r="B259" s="30">
        <v>237</v>
      </c>
      <c r="C259" s="30" t="str">
        <f t="shared" si="55"/>
        <v/>
      </c>
      <c r="D259" s="30" t="str">
        <f t="shared" si="48"/>
        <v/>
      </c>
      <c r="H259" s="30">
        <v>237</v>
      </c>
      <c r="I259" s="30" t="str">
        <f t="shared" si="56"/>
        <v/>
      </c>
      <c r="J259" s="30" t="str">
        <f t="shared" si="49"/>
        <v/>
      </c>
      <c r="N259" s="30">
        <v>237</v>
      </c>
      <c r="O259" s="30" t="str">
        <f t="shared" si="57"/>
        <v/>
      </c>
      <c r="P259" s="30" t="str">
        <f t="shared" si="50"/>
        <v/>
      </c>
      <c r="T259" s="30">
        <v>237</v>
      </c>
      <c r="U259" s="30" t="str">
        <f t="shared" si="58"/>
        <v/>
      </c>
      <c r="V259" s="30" t="str">
        <f t="shared" si="51"/>
        <v/>
      </c>
      <c r="Z259" s="30">
        <v>237</v>
      </c>
      <c r="AA259" s="30" t="str">
        <f t="shared" si="59"/>
        <v/>
      </c>
      <c r="AB259" s="30" t="str">
        <f t="shared" si="52"/>
        <v/>
      </c>
      <c r="AF259" s="30">
        <v>237</v>
      </c>
      <c r="AG259" s="30" t="str">
        <f t="shared" si="60"/>
        <v/>
      </c>
      <c r="AH259" s="30" t="str">
        <f t="shared" si="53"/>
        <v/>
      </c>
      <c r="AL259" s="30">
        <v>237</v>
      </c>
      <c r="AM259" s="30" t="str">
        <f t="shared" si="61"/>
        <v/>
      </c>
      <c r="AN259" s="30" t="str">
        <f t="shared" si="54"/>
        <v/>
      </c>
      <c r="AR259" s="30">
        <v>237</v>
      </c>
      <c r="AS259" s="30" t="str">
        <f t="shared" si="62"/>
        <v/>
      </c>
      <c r="AT259" s="30" t="str">
        <f t="shared" si="63"/>
        <v/>
      </c>
    </row>
    <row r="260" spans="2:46" x14ac:dyDescent="0.3">
      <c r="B260" s="30">
        <v>238</v>
      </c>
      <c r="C260" s="30" t="str">
        <f t="shared" si="55"/>
        <v/>
      </c>
      <c r="D260" s="30" t="str">
        <f t="shared" si="48"/>
        <v/>
      </c>
      <c r="H260" s="30">
        <v>238</v>
      </c>
      <c r="I260" s="30" t="str">
        <f t="shared" si="56"/>
        <v/>
      </c>
      <c r="J260" s="30" t="str">
        <f t="shared" si="49"/>
        <v/>
      </c>
      <c r="N260" s="30">
        <v>238</v>
      </c>
      <c r="O260" s="30" t="str">
        <f t="shared" si="57"/>
        <v/>
      </c>
      <c r="P260" s="30" t="str">
        <f t="shared" si="50"/>
        <v/>
      </c>
      <c r="T260" s="30">
        <v>238</v>
      </c>
      <c r="U260" s="30" t="str">
        <f t="shared" si="58"/>
        <v/>
      </c>
      <c r="V260" s="30" t="str">
        <f t="shared" si="51"/>
        <v/>
      </c>
      <c r="Z260" s="30">
        <v>238</v>
      </c>
      <c r="AA260" s="30" t="str">
        <f t="shared" si="59"/>
        <v/>
      </c>
      <c r="AB260" s="30" t="str">
        <f t="shared" si="52"/>
        <v/>
      </c>
      <c r="AF260" s="30">
        <v>238</v>
      </c>
      <c r="AG260" s="30" t="str">
        <f t="shared" si="60"/>
        <v/>
      </c>
      <c r="AH260" s="30" t="str">
        <f t="shared" si="53"/>
        <v/>
      </c>
      <c r="AL260" s="30">
        <v>238</v>
      </c>
      <c r="AM260" s="30" t="str">
        <f t="shared" si="61"/>
        <v/>
      </c>
      <c r="AN260" s="30" t="str">
        <f t="shared" si="54"/>
        <v/>
      </c>
      <c r="AR260" s="30">
        <v>238</v>
      </c>
      <c r="AS260" s="30" t="str">
        <f t="shared" si="62"/>
        <v/>
      </c>
      <c r="AT260" s="30" t="str">
        <f t="shared" si="63"/>
        <v/>
      </c>
    </row>
    <row r="261" spans="2:46" x14ac:dyDescent="0.3">
      <c r="B261" s="30">
        <v>239</v>
      </c>
      <c r="C261" s="30" t="str">
        <f t="shared" si="55"/>
        <v/>
      </c>
      <c r="D261" s="30" t="str">
        <f t="shared" si="48"/>
        <v/>
      </c>
      <c r="H261" s="30">
        <v>239</v>
      </c>
      <c r="I261" s="30" t="str">
        <f t="shared" si="56"/>
        <v/>
      </c>
      <c r="J261" s="30" t="str">
        <f t="shared" si="49"/>
        <v/>
      </c>
      <c r="N261" s="30">
        <v>239</v>
      </c>
      <c r="O261" s="30" t="str">
        <f t="shared" si="57"/>
        <v/>
      </c>
      <c r="P261" s="30" t="str">
        <f t="shared" si="50"/>
        <v/>
      </c>
      <c r="T261" s="30">
        <v>239</v>
      </c>
      <c r="U261" s="30" t="str">
        <f t="shared" si="58"/>
        <v/>
      </c>
      <c r="V261" s="30" t="str">
        <f t="shared" si="51"/>
        <v/>
      </c>
      <c r="Z261" s="30">
        <v>239</v>
      </c>
      <c r="AA261" s="30" t="str">
        <f t="shared" si="59"/>
        <v/>
      </c>
      <c r="AB261" s="30" t="str">
        <f t="shared" si="52"/>
        <v/>
      </c>
      <c r="AF261" s="30">
        <v>239</v>
      </c>
      <c r="AG261" s="30" t="str">
        <f t="shared" si="60"/>
        <v/>
      </c>
      <c r="AH261" s="30" t="str">
        <f t="shared" si="53"/>
        <v/>
      </c>
      <c r="AL261" s="30">
        <v>239</v>
      </c>
      <c r="AM261" s="30" t="str">
        <f t="shared" si="61"/>
        <v/>
      </c>
      <c r="AN261" s="30" t="str">
        <f t="shared" si="54"/>
        <v/>
      </c>
      <c r="AR261" s="30">
        <v>239</v>
      </c>
      <c r="AS261" s="30" t="str">
        <f t="shared" si="62"/>
        <v/>
      </c>
      <c r="AT261" s="30" t="str">
        <f t="shared" si="63"/>
        <v/>
      </c>
    </row>
    <row r="262" spans="2:46" x14ac:dyDescent="0.3">
      <c r="B262" s="30">
        <v>240</v>
      </c>
      <c r="C262" s="30" t="str">
        <f t="shared" si="55"/>
        <v/>
      </c>
      <c r="D262" s="30" t="str">
        <f t="shared" si="48"/>
        <v/>
      </c>
      <c r="H262" s="30">
        <v>240</v>
      </c>
      <c r="I262" s="30" t="str">
        <f t="shared" si="56"/>
        <v/>
      </c>
      <c r="J262" s="30" t="str">
        <f t="shared" si="49"/>
        <v/>
      </c>
      <c r="N262" s="30">
        <v>240</v>
      </c>
      <c r="O262" s="30" t="str">
        <f t="shared" si="57"/>
        <v/>
      </c>
      <c r="P262" s="30" t="str">
        <f t="shared" si="50"/>
        <v/>
      </c>
      <c r="T262" s="30">
        <v>240</v>
      </c>
      <c r="U262" s="30" t="str">
        <f t="shared" si="58"/>
        <v/>
      </c>
      <c r="V262" s="30" t="str">
        <f t="shared" si="51"/>
        <v/>
      </c>
      <c r="Z262" s="30">
        <v>240</v>
      </c>
      <c r="AA262" s="30" t="str">
        <f t="shared" si="59"/>
        <v/>
      </c>
      <c r="AB262" s="30" t="str">
        <f t="shared" si="52"/>
        <v/>
      </c>
      <c r="AF262" s="30">
        <v>240</v>
      </c>
      <c r="AG262" s="30" t="str">
        <f t="shared" si="60"/>
        <v/>
      </c>
      <c r="AH262" s="30" t="str">
        <f t="shared" si="53"/>
        <v/>
      </c>
      <c r="AL262" s="30">
        <v>240</v>
      </c>
      <c r="AM262" s="30" t="str">
        <f t="shared" si="61"/>
        <v/>
      </c>
      <c r="AN262" s="30" t="str">
        <f t="shared" si="54"/>
        <v/>
      </c>
      <c r="AR262" s="30">
        <v>240</v>
      </c>
      <c r="AS262" s="30" t="str">
        <f t="shared" si="62"/>
        <v/>
      </c>
      <c r="AT262" s="30" t="str">
        <f t="shared" si="63"/>
        <v/>
      </c>
    </row>
    <row r="263" spans="2:46" x14ac:dyDescent="0.3">
      <c r="B263" s="30">
        <v>241</v>
      </c>
      <c r="C263" s="30" t="str">
        <f t="shared" si="55"/>
        <v/>
      </c>
      <c r="D263" s="30" t="str">
        <f t="shared" si="48"/>
        <v/>
      </c>
      <c r="H263" s="30">
        <v>241</v>
      </c>
      <c r="I263" s="30" t="str">
        <f t="shared" si="56"/>
        <v/>
      </c>
      <c r="J263" s="30" t="str">
        <f t="shared" si="49"/>
        <v/>
      </c>
      <c r="N263" s="30">
        <v>241</v>
      </c>
      <c r="O263" s="30" t="str">
        <f t="shared" si="57"/>
        <v/>
      </c>
      <c r="P263" s="30" t="str">
        <f t="shared" si="50"/>
        <v/>
      </c>
      <c r="T263" s="30">
        <v>241</v>
      </c>
      <c r="U263" s="30" t="str">
        <f t="shared" si="58"/>
        <v/>
      </c>
      <c r="V263" s="30" t="str">
        <f t="shared" si="51"/>
        <v/>
      </c>
      <c r="Z263" s="30">
        <v>241</v>
      </c>
      <c r="AA263" s="30" t="str">
        <f t="shared" si="59"/>
        <v/>
      </c>
      <c r="AB263" s="30" t="str">
        <f t="shared" si="52"/>
        <v/>
      </c>
      <c r="AF263" s="30">
        <v>241</v>
      </c>
      <c r="AG263" s="30" t="str">
        <f t="shared" si="60"/>
        <v/>
      </c>
      <c r="AH263" s="30" t="str">
        <f t="shared" si="53"/>
        <v/>
      </c>
      <c r="AL263" s="30">
        <v>241</v>
      </c>
      <c r="AM263" s="30" t="str">
        <f t="shared" si="61"/>
        <v/>
      </c>
      <c r="AN263" s="30" t="str">
        <f t="shared" si="54"/>
        <v/>
      </c>
      <c r="AR263" s="30">
        <v>241</v>
      </c>
      <c r="AS263" s="30" t="str">
        <f t="shared" si="62"/>
        <v/>
      </c>
      <c r="AT263" s="30" t="str">
        <f t="shared" si="63"/>
        <v/>
      </c>
    </row>
    <row r="264" spans="2:46" x14ac:dyDescent="0.3">
      <c r="B264" s="30">
        <v>242</v>
      </c>
      <c r="C264" s="30" t="str">
        <f t="shared" si="55"/>
        <v/>
      </c>
      <c r="D264" s="30" t="str">
        <f t="shared" si="48"/>
        <v/>
      </c>
      <c r="H264" s="30">
        <v>242</v>
      </c>
      <c r="I264" s="30" t="str">
        <f t="shared" si="56"/>
        <v/>
      </c>
      <c r="J264" s="30" t="str">
        <f t="shared" si="49"/>
        <v/>
      </c>
      <c r="N264" s="30">
        <v>242</v>
      </c>
      <c r="O264" s="30" t="str">
        <f t="shared" si="57"/>
        <v/>
      </c>
      <c r="P264" s="30" t="str">
        <f t="shared" si="50"/>
        <v/>
      </c>
      <c r="T264" s="30">
        <v>242</v>
      </c>
      <c r="U264" s="30" t="str">
        <f t="shared" si="58"/>
        <v/>
      </c>
      <c r="V264" s="30" t="str">
        <f t="shared" si="51"/>
        <v/>
      </c>
      <c r="Z264" s="30">
        <v>242</v>
      </c>
      <c r="AA264" s="30" t="str">
        <f t="shared" si="59"/>
        <v/>
      </c>
      <c r="AB264" s="30" t="str">
        <f t="shared" si="52"/>
        <v/>
      </c>
      <c r="AF264" s="30">
        <v>242</v>
      </c>
      <c r="AG264" s="30" t="str">
        <f t="shared" si="60"/>
        <v/>
      </c>
      <c r="AH264" s="30" t="str">
        <f t="shared" si="53"/>
        <v/>
      </c>
      <c r="AL264" s="30">
        <v>242</v>
      </c>
      <c r="AM264" s="30" t="str">
        <f t="shared" si="61"/>
        <v/>
      </c>
      <c r="AN264" s="30" t="str">
        <f t="shared" si="54"/>
        <v/>
      </c>
      <c r="AR264" s="30">
        <v>242</v>
      </c>
      <c r="AS264" s="30" t="str">
        <f t="shared" si="62"/>
        <v/>
      </c>
      <c r="AT264" s="30" t="str">
        <f t="shared" si="63"/>
        <v/>
      </c>
    </row>
    <row r="265" spans="2:46" x14ac:dyDescent="0.3">
      <c r="B265" s="30">
        <v>243</v>
      </c>
      <c r="C265" s="30" t="str">
        <f t="shared" si="55"/>
        <v/>
      </c>
      <c r="D265" s="30" t="str">
        <f t="shared" si="48"/>
        <v/>
      </c>
      <c r="H265" s="30">
        <v>243</v>
      </c>
      <c r="I265" s="30" t="str">
        <f t="shared" si="56"/>
        <v/>
      </c>
      <c r="J265" s="30" t="str">
        <f t="shared" si="49"/>
        <v/>
      </c>
      <c r="N265" s="30">
        <v>243</v>
      </c>
      <c r="O265" s="30" t="str">
        <f t="shared" si="57"/>
        <v/>
      </c>
      <c r="P265" s="30" t="str">
        <f t="shared" si="50"/>
        <v/>
      </c>
      <c r="T265" s="30">
        <v>243</v>
      </c>
      <c r="U265" s="30" t="str">
        <f t="shared" si="58"/>
        <v/>
      </c>
      <c r="V265" s="30" t="str">
        <f t="shared" si="51"/>
        <v/>
      </c>
      <c r="Z265" s="30">
        <v>243</v>
      </c>
      <c r="AA265" s="30" t="str">
        <f t="shared" si="59"/>
        <v/>
      </c>
      <c r="AB265" s="30" t="str">
        <f t="shared" si="52"/>
        <v/>
      </c>
      <c r="AF265" s="30">
        <v>243</v>
      </c>
      <c r="AG265" s="30" t="str">
        <f t="shared" si="60"/>
        <v/>
      </c>
      <c r="AH265" s="30" t="str">
        <f t="shared" si="53"/>
        <v/>
      </c>
      <c r="AL265" s="30">
        <v>243</v>
      </c>
      <c r="AM265" s="30" t="str">
        <f t="shared" si="61"/>
        <v/>
      </c>
      <c r="AN265" s="30" t="str">
        <f t="shared" si="54"/>
        <v/>
      </c>
      <c r="AR265" s="30">
        <v>243</v>
      </c>
      <c r="AS265" s="30" t="str">
        <f t="shared" si="62"/>
        <v/>
      </c>
      <c r="AT265" s="30" t="str">
        <f t="shared" si="63"/>
        <v/>
      </c>
    </row>
    <row r="266" spans="2:46" x14ac:dyDescent="0.3">
      <c r="B266" s="30">
        <v>244</v>
      </c>
      <c r="C266" s="30" t="str">
        <f t="shared" si="55"/>
        <v/>
      </c>
      <c r="D266" s="30" t="str">
        <f t="shared" si="48"/>
        <v/>
      </c>
      <c r="H266" s="30">
        <v>244</v>
      </c>
      <c r="I266" s="30" t="str">
        <f t="shared" si="56"/>
        <v/>
      </c>
      <c r="J266" s="30" t="str">
        <f t="shared" si="49"/>
        <v/>
      </c>
      <c r="N266" s="30">
        <v>244</v>
      </c>
      <c r="O266" s="30" t="str">
        <f t="shared" si="57"/>
        <v/>
      </c>
      <c r="P266" s="30" t="str">
        <f t="shared" si="50"/>
        <v/>
      </c>
      <c r="T266" s="30">
        <v>244</v>
      </c>
      <c r="U266" s="30" t="str">
        <f t="shared" si="58"/>
        <v/>
      </c>
      <c r="V266" s="30" t="str">
        <f t="shared" si="51"/>
        <v/>
      </c>
      <c r="Z266" s="30">
        <v>244</v>
      </c>
      <c r="AA266" s="30" t="str">
        <f t="shared" si="59"/>
        <v/>
      </c>
      <c r="AB266" s="30" t="str">
        <f t="shared" si="52"/>
        <v/>
      </c>
      <c r="AF266" s="30">
        <v>244</v>
      </c>
      <c r="AG266" s="30" t="str">
        <f t="shared" si="60"/>
        <v/>
      </c>
      <c r="AH266" s="30" t="str">
        <f t="shared" si="53"/>
        <v/>
      </c>
      <c r="AL266" s="30">
        <v>244</v>
      </c>
      <c r="AM266" s="30" t="str">
        <f t="shared" si="61"/>
        <v/>
      </c>
      <c r="AN266" s="30" t="str">
        <f t="shared" si="54"/>
        <v/>
      </c>
      <c r="AR266" s="30">
        <v>244</v>
      </c>
      <c r="AS266" s="30" t="str">
        <f t="shared" si="62"/>
        <v/>
      </c>
      <c r="AT266" s="30" t="str">
        <f t="shared" si="63"/>
        <v/>
      </c>
    </row>
    <row r="267" spans="2:46" x14ac:dyDescent="0.3">
      <c r="B267" s="30">
        <v>245</v>
      </c>
      <c r="C267" s="30" t="str">
        <f t="shared" si="55"/>
        <v/>
      </c>
      <c r="D267" s="30" t="str">
        <f t="shared" si="48"/>
        <v/>
      </c>
      <c r="H267" s="30">
        <v>245</v>
      </c>
      <c r="I267" s="30" t="str">
        <f t="shared" si="56"/>
        <v/>
      </c>
      <c r="J267" s="30" t="str">
        <f t="shared" si="49"/>
        <v/>
      </c>
      <c r="N267" s="30">
        <v>245</v>
      </c>
      <c r="O267" s="30" t="str">
        <f t="shared" si="57"/>
        <v/>
      </c>
      <c r="P267" s="30" t="str">
        <f t="shared" si="50"/>
        <v/>
      </c>
      <c r="T267" s="30">
        <v>245</v>
      </c>
      <c r="U267" s="30" t="str">
        <f t="shared" si="58"/>
        <v/>
      </c>
      <c r="V267" s="30" t="str">
        <f t="shared" si="51"/>
        <v/>
      </c>
      <c r="Z267" s="30">
        <v>245</v>
      </c>
      <c r="AA267" s="30" t="str">
        <f t="shared" si="59"/>
        <v/>
      </c>
      <c r="AB267" s="30" t="str">
        <f t="shared" si="52"/>
        <v/>
      </c>
      <c r="AF267" s="30">
        <v>245</v>
      </c>
      <c r="AG267" s="30" t="str">
        <f t="shared" si="60"/>
        <v/>
      </c>
      <c r="AH267" s="30" t="str">
        <f t="shared" si="53"/>
        <v/>
      </c>
      <c r="AL267" s="30">
        <v>245</v>
      </c>
      <c r="AM267" s="30" t="str">
        <f t="shared" si="61"/>
        <v/>
      </c>
      <c r="AN267" s="30" t="str">
        <f t="shared" si="54"/>
        <v/>
      </c>
      <c r="AR267" s="30">
        <v>245</v>
      </c>
      <c r="AS267" s="30" t="str">
        <f t="shared" si="62"/>
        <v/>
      </c>
      <c r="AT267" s="30" t="str">
        <f t="shared" si="63"/>
        <v/>
      </c>
    </row>
    <row r="268" spans="2:46" x14ac:dyDescent="0.3">
      <c r="B268" s="30">
        <v>246</v>
      </c>
      <c r="C268" s="30" t="str">
        <f t="shared" si="55"/>
        <v/>
      </c>
      <c r="D268" s="30" t="str">
        <f t="shared" si="48"/>
        <v/>
      </c>
      <c r="H268" s="30">
        <v>246</v>
      </c>
      <c r="I268" s="30" t="str">
        <f t="shared" si="56"/>
        <v/>
      </c>
      <c r="J268" s="30" t="str">
        <f t="shared" si="49"/>
        <v/>
      </c>
      <c r="N268" s="30">
        <v>246</v>
      </c>
      <c r="O268" s="30" t="str">
        <f t="shared" si="57"/>
        <v/>
      </c>
      <c r="P268" s="30" t="str">
        <f t="shared" si="50"/>
        <v/>
      </c>
      <c r="T268" s="30">
        <v>246</v>
      </c>
      <c r="U268" s="30" t="str">
        <f t="shared" si="58"/>
        <v/>
      </c>
      <c r="V268" s="30" t="str">
        <f t="shared" si="51"/>
        <v/>
      </c>
      <c r="Z268" s="30">
        <v>246</v>
      </c>
      <c r="AA268" s="30" t="str">
        <f t="shared" si="59"/>
        <v/>
      </c>
      <c r="AB268" s="30" t="str">
        <f t="shared" si="52"/>
        <v/>
      </c>
      <c r="AF268" s="30">
        <v>246</v>
      </c>
      <c r="AG268" s="30" t="str">
        <f t="shared" si="60"/>
        <v/>
      </c>
      <c r="AH268" s="30" t="str">
        <f t="shared" si="53"/>
        <v/>
      </c>
      <c r="AL268" s="30">
        <v>246</v>
      </c>
      <c r="AM268" s="30" t="str">
        <f t="shared" si="61"/>
        <v/>
      </c>
      <c r="AN268" s="30" t="str">
        <f t="shared" si="54"/>
        <v/>
      </c>
      <c r="AR268" s="30">
        <v>246</v>
      </c>
      <c r="AS268" s="30" t="str">
        <f t="shared" si="62"/>
        <v/>
      </c>
      <c r="AT268" s="30" t="str">
        <f t="shared" si="63"/>
        <v/>
      </c>
    </row>
    <row r="269" spans="2:46" x14ac:dyDescent="0.3">
      <c r="B269" s="30">
        <v>247</v>
      </c>
      <c r="C269" s="30" t="str">
        <f t="shared" si="55"/>
        <v/>
      </c>
      <c r="D269" s="30" t="str">
        <f t="shared" si="48"/>
        <v/>
      </c>
      <c r="H269" s="30">
        <v>247</v>
      </c>
      <c r="I269" s="30" t="str">
        <f t="shared" si="56"/>
        <v/>
      </c>
      <c r="J269" s="30" t="str">
        <f t="shared" si="49"/>
        <v/>
      </c>
      <c r="N269" s="30">
        <v>247</v>
      </c>
      <c r="O269" s="30" t="str">
        <f t="shared" si="57"/>
        <v/>
      </c>
      <c r="P269" s="30" t="str">
        <f t="shared" si="50"/>
        <v/>
      </c>
      <c r="T269" s="30">
        <v>247</v>
      </c>
      <c r="U269" s="30" t="str">
        <f t="shared" si="58"/>
        <v/>
      </c>
      <c r="V269" s="30" t="str">
        <f t="shared" si="51"/>
        <v/>
      </c>
      <c r="Z269" s="30">
        <v>247</v>
      </c>
      <c r="AA269" s="30" t="str">
        <f t="shared" si="59"/>
        <v/>
      </c>
      <c r="AB269" s="30" t="str">
        <f t="shared" si="52"/>
        <v/>
      </c>
      <c r="AF269" s="30">
        <v>247</v>
      </c>
      <c r="AG269" s="30" t="str">
        <f t="shared" si="60"/>
        <v/>
      </c>
      <c r="AH269" s="30" t="str">
        <f t="shared" si="53"/>
        <v/>
      </c>
      <c r="AL269" s="30">
        <v>247</v>
      </c>
      <c r="AM269" s="30" t="str">
        <f t="shared" si="61"/>
        <v/>
      </c>
      <c r="AN269" s="30" t="str">
        <f t="shared" si="54"/>
        <v/>
      </c>
      <c r="AR269" s="30">
        <v>247</v>
      </c>
      <c r="AS269" s="30" t="str">
        <f t="shared" si="62"/>
        <v/>
      </c>
      <c r="AT269" s="30" t="str">
        <f t="shared" si="63"/>
        <v/>
      </c>
    </row>
    <row r="270" spans="2:46" x14ac:dyDescent="0.3">
      <c r="B270" s="30">
        <v>248</v>
      </c>
      <c r="C270" s="30" t="str">
        <f t="shared" si="55"/>
        <v/>
      </c>
      <c r="D270" s="30" t="str">
        <f t="shared" si="48"/>
        <v/>
      </c>
      <c r="H270" s="30">
        <v>248</v>
      </c>
      <c r="I270" s="30" t="str">
        <f t="shared" si="56"/>
        <v/>
      </c>
      <c r="J270" s="30" t="str">
        <f t="shared" si="49"/>
        <v/>
      </c>
      <c r="N270" s="30">
        <v>248</v>
      </c>
      <c r="O270" s="30" t="str">
        <f t="shared" si="57"/>
        <v/>
      </c>
      <c r="P270" s="30" t="str">
        <f t="shared" si="50"/>
        <v/>
      </c>
      <c r="T270" s="30">
        <v>248</v>
      </c>
      <c r="U270" s="30" t="str">
        <f t="shared" si="58"/>
        <v/>
      </c>
      <c r="V270" s="30" t="str">
        <f t="shared" si="51"/>
        <v/>
      </c>
      <c r="Z270" s="30">
        <v>248</v>
      </c>
      <c r="AA270" s="30" t="str">
        <f t="shared" si="59"/>
        <v/>
      </c>
      <c r="AB270" s="30" t="str">
        <f t="shared" si="52"/>
        <v/>
      </c>
      <c r="AF270" s="30">
        <v>248</v>
      </c>
      <c r="AG270" s="30" t="str">
        <f t="shared" si="60"/>
        <v/>
      </c>
      <c r="AH270" s="30" t="str">
        <f t="shared" si="53"/>
        <v/>
      </c>
      <c r="AL270" s="30">
        <v>248</v>
      </c>
      <c r="AM270" s="30" t="str">
        <f t="shared" si="61"/>
        <v/>
      </c>
      <c r="AN270" s="30" t="str">
        <f t="shared" si="54"/>
        <v/>
      </c>
      <c r="AR270" s="30">
        <v>248</v>
      </c>
      <c r="AS270" s="30" t="str">
        <f t="shared" si="62"/>
        <v/>
      </c>
      <c r="AT270" s="30" t="str">
        <f t="shared" si="63"/>
        <v/>
      </c>
    </row>
    <row r="271" spans="2:46" x14ac:dyDescent="0.3">
      <c r="B271" s="30">
        <v>249</v>
      </c>
      <c r="C271" s="30" t="str">
        <f t="shared" si="55"/>
        <v/>
      </c>
      <c r="D271" s="30" t="str">
        <f t="shared" si="48"/>
        <v/>
      </c>
      <c r="H271" s="30">
        <v>249</v>
      </c>
      <c r="I271" s="30" t="str">
        <f t="shared" si="56"/>
        <v/>
      </c>
      <c r="J271" s="30" t="str">
        <f t="shared" si="49"/>
        <v/>
      </c>
      <c r="N271" s="30">
        <v>249</v>
      </c>
      <c r="O271" s="30" t="str">
        <f t="shared" si="57"/>
        <v/>
      </c>
      <c r="P271" s="30" t="str">
        <f t="shared" si="50"/>
        <v/>
      </c>
      <c r="T271" s="30">
        <v>249</v>
      </c>
      <c r="U271" s="30" t="str">
        <f t="shared" si="58"/>
        <v/>
      </c>
      <c r="V271" s="30" t="str">
        <f t="shared" si="51"/>
        <v/>
      </c>
      <c r="Z271" s="30">
        <v>249</v>
      </c>
      <c r="AA271" s="30" t="str">
        <f t="shared" si="59"/>
        <v/>
      </c>
      <c r="AB271" s="30" t="str">
        <f t="shared" si="52"/>
        <v/>
      </c>
      <c r="AF271" s="30">
        <v>249</v>
      </c>
      <c r="AG271" s="30" t="str">
        <f t="shared" si="60"/>
        <v/>
      </c>
      <c r="AH271" s="30" t="str">
        <f t="shared" si="53"/>
        <v/>
      </c>
      <c r="AL271" s="30">
        <v>249</v>
      </c>
      <c r="AM271" s="30" t="str">
        <f t="shared" si="61"/>
        <v/>
      </c>
      <c r="AN271" s="30" t="str">
        <f t="shared" si="54"/>
        <v/>
      </c>
      <c r="AR271" s="30">
        <v>249</v>
      </c>
      <c r="AS271" s="30" t="str">
        <f t="shared" si="62"/>
        <v/>
      </c>
      <c r="AT271" s="30" t="str">
        <f t="shared" si="63"/>
        <v/>
      </c>
    </row>
    <row r="272" spans="2:46" x14ac:dyDescent="0.3">
      <c r="B272" s="30">
        <v>250</v>
      </c>
      <c r="C272" s="30" t="str">
        <f t="shared" si="55"/>
        <v/>
      </c>
      <c r="D272" s="30" t="str">
        <f t="shared" si="48"/>
        <v/>
      </c>
      <c r="H272" s="30">
        <v>250</v>
      </c>
      <c r="I272" s="30" t="str">
        <f t="shared" si="56"/>
        <v/>
      </c>
      <c r="J272" s="30" t="str">
        <f t="shared" si="49"/>
        <v/>
      </c>
      <c r="N272" s="30">
        <v>250</v>
      </c>
      <c r="O272" s="30" t="str">
        <f t="shared" si="57"/>
        <v/>
      </c>
      <c r="P272" s="30" t="str">
        <f t="shared" si="50"/>
        <v/>
      </c>
      <c r="T272" s="30">
        <v>250</v>
      </c>
      <c r="U272" s="30" t="str">
        <f t="shared" si="58"/>
        <v/>
      </c>
      <c r="V272" s="30" t="str">
        <f t="shared" si="51"/>
        <v/>
      </c>
      <c r="Z272" s="30">
        <v>250</v>
      </c>
      <c r="AA272" s="30" t="str">
        <f t="shared" si="59"/>
        <v/>
      </c>
      <c r="AB272" s="30" t="str">
        <f t="shared" si="52"/>
        <v/>
      </c>
      <c r="AF272" s="30">
        <v>250</v>
      </c>
      <c r="AG272" s="30" t="str">
        <f t="shared" si="60"/>
        <v/>
      </c>
      <c r="AH272" s="30" t="str">
        <f t="shared" si="53"/>
        <v/>
      </c>
      <c r="AL272" s="30">
        <v>250</v>
      </c>
      <c r="AM272" s="30" t="str">
        <f t="shared" si="61"/>
        <v/>
      </c>
      <c r="AN272" s="30" t="str">
        <f t="shared" si="54"/>
        <v/>
      </c>
      <c r="AR272" s="30">
        <v>250</v>
      </c>
      <c r="AS272" s="30" t="str">
        <f t="shared" si="62"/>
        <v/>
      </c>
      <c r="AT272" s="30" t="str">
        <f t="shared" si="63"/>
        <v/>
      </c>
    </row>
    <row r="273" spans="2:46" x14ac:dyDescent="0.3">
      <c r="B273" s="30">
        <v>251</v>
      </c>
      <c r="C273" s="30" t="str">
        <f t="shared" si="55"/>
        <v/>
      </c>
      <c r="D273" s="30" t="str">
        <f t="shared" si="48"/>
        <v/>
      </c>
      <c r="H273" s="30">
        <v>251</v>
      </c>
      <c r="I273" s="30" t="str">
        <f t="shared" si="56"/>
        <v/>
      </c>
      <c r="J273" s="30" t="str">
        <f t="shared" si="49"/>
        <v/>
      </c>
      <c r="N273" s="30">
        <v>251</v>
      </c>
      <c r="O273" s="30" t="str">
        <f t="shared" si="57"/>
        <v/>
      </c>
      <c r="P273" s="30" t="str">
        <f t="shared" si="50"/>
        <v/>
      </c>
      <c r="T273" s="30">
        <v>251</v>
      </c>
      <c r="U273" s="30" t="str">
        <f t="shared" si="58"/>
        <v/>
      </c>
      <c r="V273" s="30" t="str">
        <f t="shared" si="51"/>
        <v/>
      </c>
      <c r="Z273" s="30">
        <v>251</v>
      </c>
      <c r="AA273" s="30" t="str">
        <f t="shared" si="59"/>
        <v/>
      </c>
      <c r="AB273" s="30" t="str">
        <f t="shared" si="52"/>
        <v/>
      </c>
      <c r="AF273" s="30">
        <v>251</v>
      </c>
      <c r="AG273" s="30" t="str">
        <f t="shared" si="60"/>
        <v/>
      </c>
      <c r="AH273" s="30" t="str">
        <f t="shared" si="53"/>
        <v/>
      </c>
      <c r="AL273" s="30">
        <v>251</v>
      </c>
      <c r="AM273" s="30" t="str">
        <f t="shared" si="61"/>
        <v/>
      </c>
      <c r="AN273" s="30" t="str">
        <f t="shared" si="54"/>
        <v/>
      </c>
      <c r="AR273" s="30">
        <v>251</v>
      </c>
      <c r="AS273" s="30" t="str">
        <f t="shared" si="62"/>
        <v/>
      </c>
      <c r="AT273" s="30" t="str">
        <f t="shared" si="63"/>
        <v/>
      </c>
    </row>
    <row r="274" spans="2:46" x14ac:dyDescent="0.3">
      <c r="B274" s="30">
        <v>252</v>
      </c>
      <c r="C274" s="30" t="str">
        <f t="shared" si="55"/>
        <v/>
      </c>
      <c r="D274" s="30" t="str">
        <f t="shared" si="48"/>
        <v/>
      </c>
      <c r="H274" s="30">
        <v>252</v>
      </c>
      <c r="I274" s="30" t="str">
        <f t="shared" si="56"/>
        <v/>
      </c>
      <c r="J274" s="30" t="str">
        <f t="shared" si="49"/>
        <v/>
      </c>
      <c r="N274" s="30">
        <v>252</v>
      </c>
      <c r="O274" s="30" t="str">
        <f t="shared" si="57"/>
        <v/>
      </c>
      <c r="P274" s="30" t="str">
        <f t="shared" si="50"/>
        <v/>
      </c>
      <c r="T274" s="30">
        <v>252</v>
      </c>
      <c r="U274" s="30" t="str">
        <f t="shared" si="58"/>
        <v/>
      </c>
      <c r="V274" s="30" t="str">
        <f t="shared" si="51"/>
        <v/>
      </c>
      <c r="Z274" s="30">
        <v>252</v>
      </c>
      <c r="AA274" s="30" t="str">
        <f t="shared" si="59"/>
        <v/>
      </c>
      <c r="AB274" s="30" t="str">
        <f t="shared" si="52"/>
        <v/>
      </c>
      <c r="AF274" s="30">
        <v>252</v>
      </c>
      <c r="AG274" s="30" t="str">
        <f t="shared" si="60"/>
        <v/>
      </c>
      <c r="AH274" s="30" t="str">
        <f t="shared" si="53"/>
        <v/>
      </c>
      <c r="AL274" s="30">
        <v>252</v>
      </c>
      <c r="AM274" s="30" t="str">
        <f t="shared" si="61"/>
        <v/>
      </c>
      <c r="AN274" s="30" t="str">
        <f t="shared" si="54"/>
        <v/>
      </c>
      <c r="AR274" s="30">
        <v>252</v>
      </c>
      <c r="AS274" s="30" t="str">
        <f t="shared" si="62"/>
        <v/>
      </c>
      <c r="AT274" s="30" t="str">
        <f t="shared" si="63"/>
        <v/>
      </c>
    </row>
    <row r="275" spans="2:46" x14ac:dyDescent="0.3">
      <c r="B275" s="30">
        <v>253</v>
      </c>
      <c r="C275" s="30" t="str">
        <f t="shared" si="55"/>
        <v/>
      </c>
      <c r="D275" s="30" t="str">
        <f t="shared" si="48"/>
        <v/>
      </c>
      <c r="H275" s="30">
        <v>253</v>
      </c>
      <c r="I275" s="30" t="str">
        <f t="shared" si="56"/>
        <v/>
      </c>
      <c r="J275" s="30" t="str">
        <f t="shared" si="49"/>
        <v/>
      </c>
      <c r="N275" s="30">
        <v>253</v>
      </c>
      <c r="O275" s="30" t="str">
        <f t="shared" si="57"/>
        <v/>
      </c>
      <c r="P275" s="30" t="str">
        <f t="shared" si="50"/>
        <v/>
      </c>
      <c r="T275" s="30">
        <v>253</v>
      </c>
      <c r="U275" s="30" t="str">
        <f t="shared" si="58"/>
        <v/>
      </c>
      <c r="V275" s="30" t="str">
        <f t="shared" si="51"/>
        <v/>
      </c>
      <c r="Z275" s="30">
        <v>253</v>
      </c>
      <c r="AA275" s="30" t="str">
        <f t="shared" si="59"/>
        <v/>
      </c>
      <c r="AB275" s="30" t="str">
        <f t="shared" si="52"/>
        <v/>
      </c>
      <c r="AF275" s="30">
        <v>253</v>
      </c>
      <c r="AG275" s="30" t="str">
        <f t="shared" si="60"/>
        <v/>
      </c>
      <c r="AH275" s="30" t="str">
        <f t="shared" si="53"/>
        <v/>
      </c>
      <c r="AL275" s="30">
        <v>253</v>
      </c>
      <c r="AM275" s="30" t="str">
        <f t="shared" si="61"/>
        <v/>
      </c>
      <c r="AN275" s="30" t="str">
        <f t="shared" si="54"/>
        <v/>
      </c>
      <c r="AR275" s="30">
        <v>253</v>
      </c>
      <c r="AS275" s="30" t="str">
        <f t="shared" si="62"/>
        <v/>
      </c>
      <c r="AT275" s="30" t="str">
        <f t="shared" si="63"/>
        <v/>
      </c>
    </row>
    <row r="276" spans="2:46" x14ac:dyDescent="0.3">
      <c r="B276" s="30">
        <v>254</v>
      </c>
      <c r="C276" s="30" t="str">
        <f t="shared" si="55"/>
        <v/>
      </c>
      <c r="D276" s="30" t="str">
        <f t="shared" si="48"/>
        <v/>
      </c>
      <c r="H276" s="30">
        <v>254</v>
      </c>
      <c r="I276" s="30" t="str">
        <f t="shared" si="56"/>
        <v/>
      </c>
      <c r="J276" s="30" t="str">
        <f t="shared" si="49"/>
        <v/>
      </c>
      <c r="N276" s="30">
        <v>254</v>
      </c>
      <c r="O276" s="30" t="str">
        <f t="shared" si="57"/>
        <v/>
      </c>
      <c r="P276" s="30" t="str">
        <f t="shared" si="50"/>
        <v/>
      </c>
      <c r="T276" s="30">
        <v>254</v>
      </c>
      <c r="U276" s="30" t="str">
        <f t="shared" si="58"/>
        <v/>
      </c>
      <c r="V276" s="30" t="str">
        <f t="shared" si="51"/>
        <v/>
      </c>
      <c r="Z276" s="30">
        <v>254</v>
      </c>
      <c r="AA276" s="30" t="str">
        <f t="shared" si="59"/>
        <v/>
      </c>
      <c r="AB276" s="30" t="str">
        <f t="shared" si="52"/>
        <v/>
      </c>
      <c r="AF276" s="30">
        <v>254</v>
      </c>
      <c r="AG276" s="30" t="str">
        <f t="shared" si="60"/>
        <v/>
      </c>
      <c r="AH276" s="30" t="str">
        <f t="shared" si="53"/>
        <v/>
      </c>
      <c r="AL276" s="30">
        <v>254</v>
      </c>
      <c r="AM276" s="30" t="str">
        <f t="shared" si="61"/>
        <v/>
      </c>
      <c r="AN276" s="30" t="str">
        <f t="shared" si="54"/>
        <v/>
      </c>
      <c r="AR276" s="30">
        <v>254</v>
      </c>
      <c r="AS276" s="30" t="str">
        <f t="shared" si="62"/>
        <v/>
      </c>
      <c r="AT276" s="30" t="str">
        <f t="shared" si="63"/>
        <v/>
      </c>
    </row>
    <row r="277" spans="2:46" x14ac:dyDescent="0.3">
      <c r="B277" s="30">
        <v>255</v>
      </c>
      <c r="C277" s="30" t="str">
        <f t="shared" si="55"/>
        <v/>
      </c>
      <c r="D277" s="30" t="str">
        <f t="shared" si="48"/>
        <v/>
      </c>
      <c r="H277" s="30">
        <v>255</v>
      </c>
      <c r="I277" s="30" t="str">
        <f t="shared" si="56"/>
        <v/>
      </c>
      <c r="J277" s="30" t="str">
        <f t="shared" si="49"/>
        <v/>
      </c>
      <c r="N277" s="30">
        <v>255</v>
      </c>
      <c r="O277" s="30" t="str">
        <f t="shared" si="57"/>
        <v/>
      </c>
      <c r="P277" s="30" t="str">
        <f t="shared" si="50"/>
        <v/>
      </c>
      <c r="T277" s="30">
        <v>255</v>
      </c>
      <c r="U277" s="30" t="str">
        <f t="shared" si="58"/>
        <v/>
      </c>
      <c r="V277" s="30" t="str">
        <f t="shared" si="51"/>
        <v/>
      </c>
      <c r="Z277" s="30">
        <v>255</v>
      </c>
      <c r="AA277" s="30" t="str">
        <f t="shared" si="59"/>
        <v/>
      </c>
      <c r="AB277" s="30" t="str">
        <f t="shared" si="52"/>
        <v/>
      </c>
      <c r="AF277" s="30">
        <v>255</v>
      </c>
      <c r="AG277" s="30" t="str">
        <f t="shared" si="60"/>
        <v/>
      </c>
      <c r="AH277" s="30" t="str">
        <f t="shared" si="53"/>
        <v/>
      </c>
      <c r="AL277" s="30">
        <v>255</v>
      </c>
      <c r="AM277" s="30" t="str">
        <f t="shared" si="61"/>
        <v/>
      </c>
      <c r="AN277" s="30" t="str">
        <f t="shared" si="54"/>
        <v/>
      </c>
      <c r="AR277" s="30">
        <v>255</v>
      </c>
      <c r="AS277" s="30" t="str">
        <f t="shared" si="62"/>
        <v/>
      </c>
      <c r="AT277" s="30" t="str">
        <f t="shared" si="63"/>
        <v/>
      </c>
    </row>
    <row r="278" spans="2:46" x14ac:dyDescent="0.3">
      <c r="B278" s="30">
        <v>256</v>
      </c>
      <c r="C278" s="30" t="str">
        <f t="shared" si="55"/>
        <v/>
      </c>
      <c r="D278" s="30" t="str">
        <f t="shared" ref="D278:D341" si="64">IF(C278&lt;E$20*1.00001,C278,"")</f>
        <v/>
      </c>
      <c r="H278" s="30">
        <v>256</v>
      </c>
      <c r="I278" s="30" t="str">
        <f t="shared" si="56"/>
        <v/>
      </c>
      <c r="J278" s="30" t="str">
        <f t="shared" ref="J278:J341" si="65">IF(I278&lt;K$20*1.00001,I278,"")</f>
        <v/>
      </c>
      <c r="N278" s="30">
        <v>256</v>
      </c>
      <c r="O278" s="30" t="str">
        <f t="shared" si="57"/>
        <v/>
      </c>
      <c r="P278" s="30" t="str">
        <f t="shared" ref="P278:P341" si="66">IF(O278&lt;Q$20*1.00001,O278,"")</f>
        <v/>
      </c>
      <c r="T278" s="30">
        <v>256</v>
      </c>
      <c r="U278" s="30" t="str">
        <f t="shared" si="58"/>
        <v/>
      </c>
      <c r="V278" s="30" t="str">
        <f t="shared" ref="V278:V341" si="67">IF(U278&lt;W$20*1.00001,U278,"")</f>
        <v/>
      </c>
      <c r="Z278" s="30">
        <v>256</v>
      </c>
      <c r="AA278" s="30" t="str">
        <f t="shared" si="59"/>
        <v/>
      </c>
      <c r="AB278" s="30" t="str">
        <f t="shared" ref="AB278:AB341" si="68">IF(AA278&lt;AC$20*1.00001,AA278,"")</f>
        <v/>
      </c>
      <c r="AF278" s="30">
        <v>256</v>
      </c>
      <c r="AG278" s="30" t="str">
        <f t="shared" si="60"/>
        <v/>
      </c>
      <c r="AH278" s="30" t="str">
        <f t="shared" ref="AH278:AH341" si="69">IF(AG278&lt;AI$20*1.00001,AG278,"")</f>
        <v/>
      </c>
      <c r="AL278" s="30">
        <v>256</v>
      </c>
      <c r="AM278" s="30" t="str">
        <f t="shared" si="61"/>
        <v/>
      </c>
      <c r="AN278" s="30" t="str">
        <f t="shared" ref="AN278:AN341" si="70">IF(AM278&lt;AO$20*1.00001,AM278,"")</f>
        <v/>
      </c>
      <c r="AR278" s="30">
        <v>256</v>
      </c>
      <c r="AS278" s="30" t="str">
        <f t="shared" si="62"/>
        <v/>
      </c>
      <c r="AT278" s="30" t="str">
        <f t="shared" si="63"/>
        <v/>
      </c>
    </row>
    <row r="279" spans="2:46" x14ac:dyDescent="0.3">
      <c r="B279" s="30">
        <v>257</v>
      </c>
      <c r="C279" s="30" t="str">
        <f t="shared" ref="C279:C342" si="71">IF(AND(B279&lt;=E$12,B279&lt;=D$20),HYPGEOMDIST(B279,D$20,E$12,E$15),"")</f>
        <v/>
      </c>
      <c r="D279" s="30" t="str">
        <f t="shared" si="64"/>
        <v/>
      </c>
      <c r="H279" s="30">
        <v>257</v>
      </c>
      <c r="I279" s="30" t="str">
        <f t="shared" ref="I279:I342" si="72">IF(AND(H279&lt;=K$12,H279&lt;=J$20),HYPGEOMDIST(H279,J$20,K$12,K$15),"")</f>
        <v/>
      </c>
      <c r="J279" s="30" t="str">
        <f t="shared" si="65"/>
        <v/>
      </c>
      <c r="N279" s="30">
        <v>257</v>
      </c>
      <c r="O279" s="30" t="str">
        <f t="shared" ref="O279:O342" si="73">IF(AND(N279&lt;=Q$12,N279&lt;=P$20),HYPGEOMDIST(N279,P$20,Q$12,Q$15),"")</f>
        <v/>
      </c>
      <c r="P279" s="30" t="str">
        <f t="shared" si="66"/>
        <v/>
      </c>
      <c r="T279" s="30">
        <v>257</v>
      </c>
      <c r="U279" s="30" t="str">
        <f t="shared" ref="U279:U342" si="74">IF(AND(T279&lt;=W$12,T279&lt;=V$20),HYPGEOMDIST(T279,V$20,W$12,W$15),"")</f>
        <v/>
      </c>
      <c r="V279" s="30" t="str">
        <f t="shared" si="67"/>
        <v/>
      </c>
      <c r="Z279" s="30">
        <v>257</v>
      </c>
      <c r="AA279" s="30" t="str">
        <f t="shared" ref="AA279:AA342" si="75">IF(AND(Z279&lt;=AC$12,Z279&lt;=AB$20),HYPGEOMDIST(Z279,AB$20,AC$12,AC$15),"")</f>
        <v/>
      </c>
      <c r="AB279" s="30" t="str">
        <f t="shared" si="68"/>
        <v/>
      </c>
      <c r="AF279" s="30">
        <v>257</v>
      </c>
      <c r="AG279" s="30" t="str">
        <f t="shared" ref="AG279:AG342" si="76">IF(AND(AF279&lt;=AI$12,AF279&lt;=AH$20),HYPGEOMDIST(AF279,AH$20,AI$12,AI$15),"")</f>
        <v/>
      </c>
      <c r="AH279" s="30" t="str">
        <f t="shared" si="69"/>
        <v/>
      </c>
      <c r="AL279" s="30">
        <v>257</v>
      </c>
      <c r="AM279" s="30" t="str">
        <f t="shared" ref="AM279:AM342" si="77">IF(AND(AL279&lt;=AO$12,AL279&lt;=AN$20),HYPGEOMDIST(AL279,AN$20,AO$12,AO$15),"")</f>
        <v/>
      </c>
      <c r="AN279" s="30" t="str">
        <f t="shared" si="70"/>
        <v/>
      </c>
      <c r="AR279" s="30">
        <v>257</v>
      </c>
      <c r="AS279" s="30" t="str">
        <f t="shared" ref="AS279:AS342" si="78">IF(AND(AR279&lt;=AU$12,AR279&lt;=AT$20),HYPGEOMDIST(AR279,AT$20,AU$12,AU$15),"")</f>
        <v/>
      </c>
      <c r="AT279" s="30" t="str">
        <f t="shared" ref="AT279:AT342" si="79">IF(AS279&lt;AU$20*1.00001,AS279,"")</f>
        <v/>
      </c>
    </row>
    <row r="280" spans="2:46" x14ac:dyDescent="0.3">
      <c r="B280" s="30">
        <v>258</v>
      </c>
      <c r="C280" s="30" t="str">
        <f t="shared" si="71"/>
        <v/>
      </c>
      <c r="D280" s="30" t="str">
        <f t="shared" si="64"/>
        <v/>
      </c>
      <c r="H280" s="30">
        <v>258</v>
      </c>
      <c r="I280" s="30" t="str">
        <f t="shared" si="72"/>
        <v/>
      </c>
      <c r="J280" s="30" t="str">
        <f t="shared" si="65"/>
        <v/>
      </c>
      <c r="N280" s="30">
        <v>258</v>
      </c>
      <c r="O280" s="30" t="str">
        <f t="shared" si="73"/>
        <v/>
      </c>
      <c r="P280" s="30" t="str">
        <f t="shared" si="66"/>
        <v/>
      </c>
      <c r="T280" s="30">
        <v>258</v>
      </c>
      <c r="U280" s="30" t="str">
        <f t="shared" si="74"/>
        <v/>
      </c>
      <c r="V280" s="30" t="str">
        <f t="shared" si="67"/>
        <v/>
      </c>
      <c r="Z280" s="30">
        <v>258</v>
      </c>
      <c r="AA280" s="30" t="str">
        <f t="shared" si="75"/>
        <v/>
      </c>
      <c r="AB280" s="30" t="str">
        <f t="shared" si="68"/>
        <v/>
      </c>
      <c r="AF280" s="30">
        <v>258</v>
      </c>
      <c r="AG280" s="30" t="str">
        <f t="shared" si="76"/>
        <v/>
      </c>
      <c r="AH280" s="30" t="str">
        <f t="shared" si="69"/>
        <v/>
      </c>
      <c r="AL280" s="30">
        <v>258</v>
      </c>
      <c r="AM280" s="30" t="str">
        <f t="shared" si="77"/>
        <v/>
      </c>
      <c r="AN280" s="30" t="str">
        <f t="shared" si="70"/>
        <v/>
      </c>
      <c r="AR280" s="30">
        <v>258</v>
      </c>
      <c r="AS280" s="30" t="str">
        <f t="shared" si="78"/>
        <v/>
      </c>
      <c r="AT280" s="30" t="str">
        <f t="shared" si="79"/>
        <v/>
      </c>
    </row>
    <row r="281" spans="2:46" x14ac:dyDescent="0.3">
      <c r="B281" s="30">
        <v>259</v>
      </c>
      <c r="C281" s="30" t="str">
        <f t="shared" si="71"/>
        <v/>
      </c>
      <c r="D281" s="30" t="str">
        <f t="shared" si="64"/>
        <v/>
      </c>
      <c r="H281" s="30">
        <v>259</v>
      </c>
      <c r="I281" s="30" t="str">
        <f t="shared" si="72"/>
        <v/>
      </c>
      <c r="J281" s="30" t="str">
        <f t="shared" si="65"/>
        <v/>
      </c>
      <c r="N281" s="30">
        <v>259</v>
      </c>
      <c r="O281" s="30" t="str">
        <f t="shared" si="73"/>
        <v/>
      </c>
      <c r="P281" s="30" t="str">
        <f t="shared" si="66"/>
        <v/>
      </c>
      <c r="T281" s="30">
        <v>259</v>
      </c>
      <c r="U281" s="30" t="str">
        <f t="shared" si="74"/>
        <v/>
      </c>
      <c r="V281" s="30" t="str">
        <f t="shared" si="67"/>
        <v/>
      </c>
      <c r="Z281" s="30">
        <v>259</v>
      </c>
      <c r="AA281" s="30" t="str">
        <f t="shared" si="75"/>
        <v/>
      </c>
      <c r="AB281" s="30" t="str">
        <f t="shared" si="68"/>
        <v/>
      </c>
      <c r="AF281" s="30">
        <v>259</v>
      </c>
      <c r="AG281" s="30" t="str">
        <f t="shared" si="76"/>
        <v/>
      </c>
      <c r="AH281" s="30" t="str">
        <f t="shared" si="69"/>
        <v/>
      </c>
      <c r="AL281" s="30">
        <v>259</v>
      </c>
      <c r="AM281" s="30" t="str">
        <f t="shared" si="77"/>
        <v/>
      </c>
      <c r="AN281" s="30" t="str">
        <f t="shared" si="70"/>
        <v/>
      </c>
      <c r="AR281" s="30">
        <v>259</v>
      </c>
      <c r="AS281" s="30" t="str">
        <f t="shared" si="78"/>
        <v/>
      </c>
      <c r="AT281" s="30" t="str">
        <f t="shared" si="79"/>
        <v/>
      </c>
    </row>
    <row r="282" spans="2:46" x14ac:dyDescent="0.3">
      <c r="B282" s="30">
        <v>260</v>
      </c>
      <c r="C282" s="30" t="str">
        <f t="shared" si="71"/>
        <v/>
      </c>
      <c r="D282" s="30" t="str">
        <f t="shared" si="64"/>
        <v/>
      </c>
      <c r="H282" s="30">
        <v>260</v>
      </c>
      <c r="I282" s="30" t="str">
        <f t="shared" si="72"/>
        <v/>
      </c>
      <c r="J282" s="30" t="str">
        <f t="shared" si="65"/>
        <v/>
      </c>
      <c r="N282" s="30">
        <v>260</v>
      </c>
      <c r="O282" s="30" t="str">
        <f t="shared" si="73"/>
        <v/>
      </c>
      <c r="P282" s="30" t="str">
        <f t="shared" si="66"/>
        <v/>
      </c>
      <c r="T282" s="30">
        <v>260</v>
      </c>
      <c r="U282" s="30" t="str">
        <f t="shared" si="74"/>
        <v/>
      </c>
      <c r="V282" s="30" t="str">
        <f t="shared" si="67"/>
        <v/>
      </c>
      <c r="Z282" s="30">
        <v>260</v>
      </c>
      <c r="AA282" s="30" t="str">
        <f t="shared" si="75"/>
        <v/>
      </c>
      <c r="AB282" s="30" t="str">
        <f t="shared" si="68"/>
        <v/>
      </c>
      <c r="AF282" s="30">
        <v>260</v>
      </c>
      <c r="AG282" s="30" t="str">
        <f t="shared" si="76"/>
        <v/>
      </c>
      <c r="AH282" s="30" t="str">
        <f t="shared" si="69"/>
        <v/>
      </c>
      <c r="AL282" s="30">
        <v>260</v>
      </c>
      <c r="AM282" s="30" t="str">
        <f t="shared" si="77"/>
        <v/>
      </c>
      <c r="AN282" s="30" t="str">
        <f t="shared" si="70"/>
        <v/>
      </c>
      <c r="AR282" s="30">
        <v>260</v>
      </c>
      <c r="AS282" s="30" t="str">
        <f t="shared" si="78"/>
        <v/>
      </c>
      <c r="AT282" s="30" t="str">
        <f t="shared" si="79"/>
        <v/>
      </c>
    </row>
    <row r="283" spans="2:46" x14ac:dyDescent="0.3">
      <c r="B283" s="30">
        <v>261</v>
      </c>
      <c r="C283" s="30" t="str">
        <f t="shared" si="71"/>
        <v/>
      </c>
      <c r="D283" s="30" t="str">
        <f t="shared" si="64"/>
        <v/>
      </c>
      <c r="H283" s="30">
        <v>261</v>
      </c>
      <c r="I283" s="30" t="str">
        <f t="shared" si="72"/>
        <v/>
      </c>
      <c r="J283" s="30" t="str">
        <f t="shared" si="65"/>
        <v/>
      </c>
      <c r="N283" s="30">
        <v>261</v>
      </c>
      <c r="O283" s="30" t="str">
        <f t="shared" si="73"/>
        <v/>
      </c>
      <c r="P283" s="30" t="str">
        <f t="shared" si="66"/>
        <v/>
      </c>
      <c r="T283" s="30">
        <v>261</v>
      </c>
      <c r="U283" s="30" t="str">
        <f t="shared" si="74"/>
        <v/>
      </c>
      <c r="V283" s="30" t="str">
        <f t="shared" si="67"/>
        <v/>
      </c>
      <c r="Z283" s="30">
        <v>261</v>
      </c>
      <c r="AA283" s="30" t="str">
        <f t="shared" si="75"/>
        <v/>
      </c>
      <c r="AB283" s="30" t="str">
        <f t="shared" si="68"/>
        <v/>
      </c>
      <c r="AF283" s="30">
        <v>261</v>
      </c>
      <c r="AG283" s="30" t="str">
        <f t="shared" si="76"/>
        <v/>
      </c>
      <c r="AH283" s="30" t="str">
        <f t="shared" si="69"/>
        <v/>
      </c>
      <c r="AL283" s="30">
        <v>261</v>
      </c>
      <c r="AM283" s="30" t="str">
        <f t="shared" si="77"/>
        <v/>
      </c>
      <c r="AN283" s="30" t="str">
        <f t="shared" si="70"/>
        <v/>
      </c>
      <c r="AR283" s="30">
        <v>261</v>
      </c>
      <c r="AS283" s="30" t="str">
        <f t="shared" si="78"/>
        <v/>
      </c>
      <c r="AT283" s="30" t="str">
        <f t="shared" si="79"/>
        <v/>
      </c>
    </row>
    <row r="284" spans="2:46" x14ac:dyDescent="0.3">
      <c r="B284" s="30">
        <v>262</v>
      </c>
      <c r="C284" s="30" t="str">
        <f t="shared" si="71"/>
        <v/>
      </c>
      <c r="D284" s="30" t="str">
        <f t="shared" si="64"/>
        <v/>
      </c>
      <c r="H284" s="30">
        <v>262</v>
      </c>
      <c r="I284" s="30" t="str">
        <f t="shared" si="72"/>
        <v/>
      </c>
      <c r="J284" s="30" t="str">
        <f t="shared" si="65"/>
        <v/>
      </c>
      <c r="N284" s="30">
        <v>262</v>
      </c>
      <c r="O284" s="30" t="str">
        <f t="shared" si="73"/>
        <v/>
      </c>
      <c r="P284" s="30" t="str">
        <f t="shared" si="66"/>
        <v/>
      </c>
      <c r="T284" s="30">
        <v>262</v>
      </c>
      <c r="U284" s="30" t="str">
        <f t="shared" si="74"/>
        <v/>
      </c>
      <c r="V284" s="30" t="str">
        <f t="shared" si="67"/>
        <v/>
      </c>
      <c r="Z284" s="30">
        <v>262</v>
      </c>
      <c r="AA284" s="30" t="str">
        <f t="shared" si="75"/>
        <v/>
      </c>
      <c r="AB284" s="30" t="str">
        <f t="shared" si="68"/>
        <v/>
      </c>
      <c r="AF284" s="30">
        <v>262</v>
      </c>
      <c r="AG284" s="30" t="str">
        <f t="shared" si="76"/>
        <v/>
      </c>
      <c r="AH284" s="30" t="str">
        <f t="shared" si="69"/>
        <v/>
      </c>
      <c r="AL284" s="30">
        <v>262</v>
      </c>
      <c r="AM284" s="30" t="str">
        <f t="shared" si="77"/>
        <v/>
      </c>
      <c r="AN284" s="30" t="str">
        <f t="shared" si="70"/>
        <v/>
      </c>
      <c r="AR284" s="30">
        <v>262</v>
      </c>
      <c r="AS284" s="30" t="str">
        <f t="shared" si="78"/>
        <v/>
      </c>
      <c r="AT284" s="30" t="str">
        <f t="shared" si="79"/>
        <v/>
      </c>
    </row>
    <row r="285" spans="2:46" x14ac:dyDescent="0.3">
      <c r="B285" s="30">
        <v>263</v>
      </c>
      <c r="C285" s="30" t="str">
        <f t="shared" si="71"/>
        <v/>
      </c>
      <c r="D285" s="30" t="str">
        <f t="shared" si="64"/>
        <v/>
      </c>
      <c r="H285" s="30">
        <v>263</v>
      </c>
      <c r="I285" s="30" t="str">
        <f t="shared" si="72"/>
        <v/>
      </c>
      <c r="J285" s="30" t="str">
        <f t="shared" si="65"/>
        <v/>
      </c>
      <c r="N285" s="30">
        <v>263</v>
      </c>
      <c r="O285" s="30" t="str">
        <f t="shared" si="73"/>
        <v/>
      </c>
      <c r="P285" s="30" t="str">
        <f t="shared" si="66"/>
        <v/>
      </c>
      <c r="T285" s="30">
        <v>263</v>
      </c>
      <c r="U285" s="30" t="str">
        <f t="shared" si="74"/>
        <v/>
      </c>
      <c r="V285" s="30" t="str">
        <f t="shared" si="67"/>
        <v/>
      </c>
      <c r="Z285" s="30">
        <v>263</v>
      </c>
      <c r="AA285" s="30" t="str">
        <f t="shared" si="75"/>
        <v/>
      </c>
      <c r="AB285" s="30" t="str">
        <f t="shared" si="68"/>
        <v/>
      </c>
      <c r="AF285" s="30">
        <v>263</v>
      </c>
      <c r="AG285" s="30" t="str">
        <f t="shared" si="76"/>
        <v/>
      </c>
      <c r="AH285" s="30" t="str">
        <f t="shared" si="69"/>
        <v/>
      </c>
      <c r="AL285" s="30">
        <v>263</v>
      </c>
      <c r="AM285" s="30" t="str">
        <f t="shared" si="77"/>
        <v/>
      </c>
      <c r="AN285" s="30" t="str">
        <f t="shared" si="70"/>
        <v/>
      </c>
      <c r="AR285" s="30">
        <v>263</v>
      </c>
      <c r="AS285" s="30" t="str">
        <f t="shared" si="78"/>
        <v/>
      </c>
      <c r="AT285" s="30" t="str">
        <f t="shared" si="79"/>
        <v/>
      </c>
    </row>
    <row r="286" spans="2:46" x14ac:dyDescent="0.3">
      <c r="B286" s="30">
        <v>264</v>
      </c>
      <c r="C286" s="30" t="str">
        <f t="shared" si="71"/>
        <v/>
      </c>
      <c r="D286" s="30" t="str">
        <f t="shared" si="64"/>
        <v/>
      </c>
      <c r="H286" s="30">
        <v>264</v>
      </c>
      <c r="I286" s="30" t="str">
        <f t="shared" si="72"/>
        <v/>
      </c>
      <c r="J286" s="30" t="str">
        <f t="shared" si="65"/>
        <v/>
      </c>
      <c r="N286" s="30">
        <v>264</v>
      </c>
      <c r="O286" s="30" t="str">
        <f t="shared" si="73"/>
        <v/>
      </c>
      <c r="P286" s="30" t="str">
        <f t="shared" si="66"/>
        <v/>
      </c>
      <c r="T286" s="30">
        <v>264</v>
      </c>
      <c r="U286" s="30" t="str">
        <f t="shared" si="74"/>
        <v/>
      </c>
      <c r="V286" s="30" t="str">
        <f t="shared" si="67"/>
        <v/>
      </c>
      <c r="Z286" s="30">
        <v>264</v>
      </c>
      <c r="AA286" s="30" t="str">
        <f t="shared" si="75"/>
        <v/>
      </c>
      <c r="AB286" s="30" t="str">
        <f t="shared" si="68"/>
        <v/>
      </c>
      <c r="AF286" s="30">
        <v>264</v>
      </c>
      <c r="AG286" s="30" t="str">
        <f t="shared" si="76"/>
        <v/>
      </c>
      <c r="AH286" s="30" t="str">
        <f t="shared" si="69"/>
        <v/>
      </c>
      <c r="AL286" s="30">
        <v>264</v>
      </c>
      <c r="AM286" s="30" t="str">
        <f t="shared" si="77"/>
        <v/>
      </c>
      <c r="AN286" s="30" t="str">
        <f t="shared" si="70"/>
        <v/>
      </c>
      <c r="AR286" s="30">
        <v>264</v>
      </c>
      <c r="AS286" s="30" t="str">
        <f t="shared" si="78"/>
        <v/>
      </c>
      <c r="AT286" s="30" t="str">
        <f t="shared" si="79"/>
        <v/>
      </c>
    </row>
    <row r="287" spans="2:46" x14ac:dyDescent="0.3">
      <c r="B287" s="30">
        <v>265</v>
      </c>
      <c r="C287" s="30" t="str">
        <f t="shared" si="71"/>
        <v/>
      </c>
      <c r="D287" s="30" t="str">
        <f t="shared" si="64"/>
        <v/>
      </c>
      <c r="H287" s="30">
        <v>265</v>
      </c>
      <c r="I287" s="30" t="str">
        <f t="shared" si="72"/>
        <v/>
      </c>
      <c r="J287" s="30" t="str">
        <f t="shared" si="65"/>
        <v/>
      </c>
      <c r="N287" s="30">
        <v>265</v>
      </c>
      <c r="O287" s="30" t="str">
        <f t="shared" si="73"/>
        <v/>
      </c>
      <c r="P287" s="30" t="str">
        <f t="shared" si="66"/>
        <v/>
      </c>
      <c r="T287" s="30">
        <v>265</v>
      </c>
      <c r="U287" s="30" t="str">
        <f t="shared" si="74"/>
        <v/>
      </c>
      <c r="V287" s="30" t="str">
        <f t="shared" si="67"/>
        <v/>
      </c>
      <c r="Z287" s="30">
        <v>265</v>
      </c>
      <c r="AA287" s="30" t="str">
        <f t="shared" si="75"/>
        <v/>
      </c>
      <c r="AB287" s="30" t="str">
        <f t="shared" si="68"/>
        <v/>
      </c>
      <c r="AF287" s="30">
        <v>265</v>
      </c>
      <c r="AG287" s="30" t="str">
        <f t="shared" si="76"/>
        <v/>
      </c>
      <c r="AH287" s="30" t="str">
        <f t="shared" si="69"/>
        <v/>
      </c>
      <c r="AL287" s="30">
        <v>265</v>
      </c>
      <c r="AM287" s="30" t="str">
        <f t="shared" si="77"/>
        <v/>
      </c>
      <c r="AN287" s="30" t="str">
        <f t="shared" si="70"/>
        <v/>
      </c>
      <c r="AR287" s="30">
        <v>265</v>
      </c>
      <c r="AS287" s="30" t="str">
        <f t="shared" si="78"/>
        <v/>
      </c>
      <c r="AT287" s="30" t="str">
        <f t="shared" si="79"/>
        <v/>
      </c>
    </row>
    <row r="288" spans="2:46" x14ac:dyDescent="0.3">
      <c r="B288" s="30">
        <v>266</v>
      </c>
      <c r="C288" s="30" t="str">
        <f t="shared" si="71"/>
        <v/>
      </c>
      <c r="D288" s="30" t="str">
        <f t="shared" si="64"/>
        <v/>
      </c>
      <c r="H288" s="30">
        <v>266</v>
      </c>
      <c r="I288" s="30" t="str">
        <f t="shared" si="72"/>
        <v/>
      </c>
      <c r="J288" s="30" t="str">
        <f t="shared" si="65"/>
        <v/>
      </c>
      <c r="N288" s="30">
        <v>266</v>
      </c>
      <c r="O288" s="30" t="str">
        <f t="shared" si="73"/>
        <v/>
      </c>
      <c r="P288" s="30" t="str">
        <f t="shared" si="66"/>
        <v/>
      </c>
      <c r="T288" s="30">
        <v>266</v>
      </c>
      <c r="U288" s="30" t="str">
        <f t="shared" si="74"/>
        <v/>
      </c>
      <c r="V288" s="30" t="str">
        <f t="shared" si="67"/>
        <v/>
      </c>
      <c r="Z288" s="30">
        <v>266</v>
      </c>
      <c r="AA288" s="30" t="str">
        <f t="shared" si="75"/>
        <v/>
      </c>
      <c r="AB288" s="30" t="str">
        <f t="shared" si="68"/>
        <v/>
      </c>
      <c r="AF288" s="30">
        <v>266</v>
      </c>
      <c r="AG288" s="30" t="str">
        <f t="shared" si="76"/>
        <v/>
      </c>
      <c r="AH288" s="30" t="str">
        <f t="shared" si="69"/>
        <v/>
      </c>
      <c r="AL288" s="30">
        <v>266</v>
      </c>
      <c r="AM288" s="30" t="str">
        <f t="shared" si="77"/>
        <v/>
      </c>
      <c r="AN288" s="30" t="str">
        <f t="shared" si="70"/>
        <v/>
      </c>
      <c r="AR288" s="30">
        <v>266</v>
      </c>
      <c r="AS288" s="30" t="str">
        <f t="shared" si="78"/>
        <v/>
      </c>
      <c r="AT288" s="30" t="str">
        <f t="shared" si="79"/>
        <v/>
      </c>
    </row>
    <row r="289" spans="2:46" x14ac:dyDescent="0.3">
      <c r="B289" s="30">
        <v>267</v>
      </c>
      <c r="C289" s="30" t="str">
        <f t="shared" si="71"/>
        <v/>
      </c>
      <c r="D289" s="30" t="str">
        <f t="shared" si="64"/>
        <v/>
      </c>
      <c r="H289" s="30">
        <v>267</v>
      </c>
      <c r="I289" s="30" t="str">
        <f t="shared" si="72"/>
        <v/>
      </c>
      <c r="J289" s="30" t="str">
        <f t="shared" si="65"/>
        <v/>
      </c>
      <c r="N289" s="30">
        <v>267</v>
      </c>
      <c r="O289" s="30" t="str">
        <f t="shared" si="73"/>
        <v/>
      </c>
      <c r="P289" s="30" t="str">
        <f t="shared" si="66"/>
        <v/>
      </c>
      <c r="T289" s="30">
        <v>267</v>
      </c>
      <c r="U289" s="30" t="str">
        <f t="shared" si="74"/>
        <v/>
      </c>
      <c r="V289" s="30" t="str">
        <f t="shared" si="67"/>
        <v/>
      </c>
      <c r="Z289" s="30">
        <v>267</v>
      </c>
      <c r="AA289" s="30" t="str">
        <f t="shared" si="75"/>
        <v/>
      </c>
      <c r="AB289" s="30" t="str">
        <f t="shared" si="68"/>
        <v/>
      </c>
      <c r="AF289" s="30">
        <v>267</v>
      </c>
      <c r="AG289" s="30" t="str">
        <f t="shared" si="76"/>
        <v/>
      </c>
      <c r="AH289" s="30" t="str">
        <f t="shared" si="69"/>
        <v/>
      </c>
      <c r="AL289" s="30">
        <v>267</v>
      </c>
      <c r="AM289" s="30" t="str">
        <f t="shared" si="77"/>
        <v/>
      </c>
      <c r="AN289" s="30" t="str">
        <f t="shared" si="70"/>
        <v/>
      </c>
      <c r="AR289" s="30">
        <v>267</v>
      </c>
      <c r="AS289" s="30" t="str">
        <f t="shared" si="78"/>
        <v/>
      </c>
      <c r="AT289" s="30" t="str">
        <f t="shared" si="79"/>
        <v/>
      </c>
    </row>
    <row r="290" spans="2:46" x14ac:dyDescent="0.3">
      <c r="B290" s="30">
        <v>268</v>
      </c>
      <c r="C290" s="30" t="str">
        <f t="shared" si="71"/>
        <v/>
      </c>
      <c r="D290" s="30" t="str">
        <f t="shared" si="64"/>
        <v/>
      </c>
      <c r="H290" s="30">
        <v>268</v>
      </c>
      <c r="I290" s="30" t="str">
        <f t="shared" si="72"/>
        <v/>
      </c>
      <c r="J290" s="30" t="str">
        <f t="shared" si="65"/>
        <v/>
      </c>
      <c r="N290" s="30">
        <v>268</v>
      </c>
      <c r="O290" s="30" t="str">
        <f t="shared" si="73"/>
        <v/>
      </c>
      <c r="P290" s="30" t="str">
        <f t="shared" si="66"/>
        <v/>
      </c>
      <c r="T290" s="30">
        <v>268</v>
      </c>
      <c r="U290" s="30" t="str">
        <f t="shared" si="74"/>
        <v/>
      </c>
      <c r="V290" s="30" t="str">
        <f t="shared" si="67"/>
        <v/>
      </c>
      <c r="Z290" s="30">
        <v>268</v>
      </c>
      <c r="AA290" s="30" t="str">
        <f t="shared" si="75"/>
        <v/>
      </c>
      <c r="AB290" s="30" t="str">
        <f t="shared" si="68"/>
        <v/>
      </c>
      <c r="AF290" s="30">
        <v>268</v>
      </c>
      <c r="AG290" s="30" t="str">
        <f t="shared" si="76"/>
        <v/>
      </c>
      <c r="AH290" s="30" t="str">
        <f t="shared" si="69"/>
        <v/>
      </c>
      <c r="AL290" s="30">
        <v>268</v>
      </c>
      <c r="AM290" s="30" t="str">
        <f t="shared" si="77"/>
        <v/>
      </c>
      <c r="AN290" s="30" t="str">
        <f t="shared" si="70"/>
        <v/>
      </c>
      <c r="AR290" s="30">
        <v>268</v>
      </c>
      <c r="AS290" s="30" t="str">
        <f t="shared" si="78"/>
        <v/>
      </c>
      <c r="AT290" s="30" t="str">
        <f t="shared" si="79"/>
        <v/>
      </c>
    </row>
    <row r="291" spans="2:46" x14ac:dyDescent="0.3">
      <c r="B291" s="30">
        <v>269</v>
      </c>
      <c r="C291" s="30" t="str">
        <f t="shared" si="71"/>
        <v/>
      </c>
      <c r="D291" s="30" t="str">
        <f t="shared" si="64"/>
        <v/>
      </c>
      <c r="H291" s="30">
        <v>269</v>
      </c>
      <c r="I291" s="30" t="str">
        <f t="shared" si="72"/>
        <v/>
      </c>
      <c r="J291" s="30" t="str">
        <f t="shared" si="65"/>
        <v/>
      </c>
      <c r="N291" s="30">
        <v>269</v>
      </c>
      <c r="O291" s="30" t="str">
        <f t="shared" si="73"/>
        <v/>
      </c>
      <c r="P291" s="30" t="str">
        <f t="shared" si="66"/>
        <v/>
      </c>
      <c r="T291" s="30">
        <v>269</v>
      </c>
      <c r="U291" s="30" t="str">
        <f t="shared" si="74"/>
        <v/>
      </c>
      <c r="V291" s="30" t="str">
        <f t="shared" si="67"/>
        <v/>
      </c>
      <c r="Z291" s="30">
        <v>269</v>
      </c>
      <c r="AA291" s="30" t="str">
        <f t="shared" si="75"/>
        <v/>
      </c>
      <c r="AB291" s="30" t="str">
        <f t="shared" si="68"/>
        <v/>
      </c>
      <c r="AF291" s="30">
        <v>269</v>
      </c>
      <c r="AG291" s="30" t="str">
        <f t="shared" si="76"/>
        <v/>
      </c>
      <c r="AH291" s="30" t="str">
        <f t="shared" si="69"/>
        <v/>
      </c>
      <c r="AL291" s="30">
        <v>269</v>
      </c>
      <c r="AM291" s="30" t="str">
        <f t="shared" si="77"/>
        <v/>
      </c>
      <c r="AN291" s="30" t="str">
        <f t="shared" si="70"/>
        <v/>
      </c>
      <c r="AR291" s="30">
        <v>269</v>
      </c>
      <c r="AS291" s="30" t="str">
        <f t="shared" si="78"/>
        <v/>
      </c>
      <c r="AT291" s="30" t="str">
        <f t="shared" si="79"/>
        <v/>
      </c>
    </row>
    <row r="292" spans="2:46" x14ac:dyDescent="0.3">
      <c r="B292" s="30">
        <v>270</v>
      </c>
      <c r="C292" s="30" t="str">
        <f t="shared" si="71"/>
        <v/>
      </c>
      <c r="D292" s="30" t="str">
        <f t="shared" si="64"/>
        <v/>
      </c>
      <c r="H292" s="30">
        <v>270</v>
      </c>
      <c r="I292" s="30" t="str">
        <f t="shared" si="72"/>
        <v/>
      </c>
      <c r="J292" s="30" t="str">
        <f t="shared" si="65"/>
        <v/>
      </c>
      <c r="N292" s="30">
        <v>270</v>
      </c>
      <c r="O292" s="30" t="str">
        <f t="shared" si="73"/>
        <v/>
      </c>
      <c r="P292" s="30" t="str">
        <f t="shared" si="66"/>
        <v/>
      </c>
      <c r="T292" s="30">
        <v>270</v>
      </c>
      <c r="U292" s="30" t="str">
        <f t="shared" si="74"/>
        <v/>
      </c>
      <c r="V292" s="30" t="str">
        <f t="shared" si="67"/>
        <v/>
      </c>
      <c r="Z292" s="30">
        <v>270</v>
      </c>
      <c r="AA292" s="30" t="str">
        <f t="shared" si="75"/>
        <v/>
      </c>
      <c r="AB292" s="30" t="str">
        <f t="shared" si="68"/>
        <v/>
      </c>
      <c r="AF292" s="30">
        <v>270</v>
      </c>
      <c r="AG292" s="30" t="str">
        <f t="shared" si="76"/>
        <v/>
      </c>
      <c r="AH292" s="30" t="str">
        <f t="shared" si="69"/>
        <v/>
      </c>
      <c r="AL292" s="30">
        <v>270</v>
      </c>
      <c r="AM292" s="30" t="str">
        <f t="shared" si="77"/>
        <v/>
      </c>
      <c r="AN292" s="30" t="str">
        <f t="shared" si="70"/>
        <v/>
      </c>
      <c r="AR292" s="30">
        <v>270</v>
      </c>
      <c r="AS292" s="30" t="str">
        <f t="shared" si="78"/>
        <v/>
      </c>
      <c r="AT292" s="30" t="str">
        <f t="shared" si="79"/>
        <v/>
      </c>
    </row>
    <row r="293" spans="2:46" x14ac:dyDescent="0.3">
      <c r="B293" s="30">
        <v>271</v>
      </c>
      <c r="C293" s="30" t="str">
        <f t="shared" si="71"/>
        <v/>
      </c>
      <c r="D293" s="30" t="str">
        <f t="shared" si="64"/>
        <v/>
      </c>
      <c r="H293" s="30">
        <v>271</v>
      </c>
      <c r="I293" s="30" t="str">
        <f t="shared" si="72"/>
        <v/>
      </c>
      <c r="J293" s="30" t="str">
        <f t="shared" si="65"/>
        <v/>
      </c>
      <c r="N293" s="30">
        <v>271</v>
      </c>
      <c r="O293" s="30" t="str">
        <f t="shared" si="73"/>
        <v/>
      </c>
      <c r="P293" s="30" t="str">
        <f t="shared" si="66"/>
        <v/>
      </c>
      <c r="T293" s="30">
        <v>271</v>
      </c>
      <c r="U293" s="30" t="str">
        <f t="shared" si="74"/>
        <v/>
      </c>
      <c r="V293" s="30" t="str">
        <f t="shared" si="67"/>
        <v/>
      </c>
      <c r="Z293" s="30">
        <v>271</v>
      </c>
      <c r="AA293" s="30" t="str">
        <f t="shared" si="75"/>
        <v/>
      </c>
      <c r="AB293" s="30" t="str">
        <f t="shared" si="68"/>
        <v/>
      </c>
      <c r="AF293" s="30">
        <v>271</v>
      </c>
      <c r="AG293" s="30" t="str">
        <f t="shared" si="76"/>
        <v/>
      </c>
      <c r="AH293" s="30" t="str">
        <f t="shared" si="69"/>
        <v/>
      </c>
      <c r="AL293" s="30">
        <v>271</v>
      </c>
      <c r="AM293" s="30" t="str">
        <f t="shared" si="77"/>
        <v/>
      </c>
      <c r="AN293" s="30" t="str">
        <f t="shared" si="70"/>
        <v/>
      </c>
      <c r="AR293" s="30">
        <v>271</v>
      </c>
      <c r="AS293" s="30" t="str">
        <f t="shared" si="78"/>
        <v/>
      </c>
      <c r="AT293" s="30" t="str">
        <f t="shared" si="79"/>
        <v/>
      </c>
    </row>
    <row r="294" spans="2:46" x14ac:dyDescent="0.3">
      <c r="B294" s="30">
        <v>272</v>
      </c>
      <c r="C294" s="30" t="str">
        <f t="shared" si="71"/>
        <v/>
      </c>
      <c r="D294" s="30" t="str">
        <f t="shared" si="64"/>
        <v/>
      </c>
      <c r="H294" s="30">
        <v>272</v>
      </c>
      <c r="I294" s="30" t="str">
        <f t="shared" si="72"/>
        <v/>
      </c>
      <c r="J294" s="30" t="str">
        <f t="shared" si="65"/>
        <v/>
      </c>
      <c r="N294" s="30">
        <v>272</v>
      </c>
      <c r="O294" s="30" t="str">
        <f t="shared" si="73"/>
        <v/>
      </c>
      <c r="P294" s="30" t="str">
        <f t="shared" si="66"/>
        <v/>
      </c>
      <c r="T294" s="30">
        <v>272</v>
      </c>
      <c r="U294" s="30" t="str">
        <f t="shared" si="74"/>
        <v/>
      </c>
      <c r="V294" s="30" t="str">
        <f t="shared" si="67"/>
        <v/>
      </c>
      <c r="Z294" s="30">
        <v>272</v>
      </c>
      <c r="AA294" s="30" t="str">
        <f t="shared" si="75"/>
        <v/>
      </c>
      <c r="AB294" s="30" t="str">
        <f t="shared" si="68"/>
        <v/>
      </c>
      <c r="AF294" s="30">
        <v>272</v>
      </c>
      <c r="AG294" s="30" t="str">
        <f t="shared" si="76"/>
        <v/>
      </c>
      <c r="AH294" s="30" t="str">
        <f t="shared" si="69"/>
        <v/>
      </c>
      <c r="AL294" s="30">
        <v>272</v>
      </c>
      <c r="AM294" s="30" t="str">
        <f t="shared" si="77"/>
        <v/>
      </c>
      <c r="AN294" s="30" t="str">
        <f t="shared" si="70"/>
        <v/>
      </c>
      <c r="AR294" s="30">
        <v>272</v>
      </c>
      <c r="AS294" s="30" t="str">
        <f t="shared" si="78"/>
        <v/>
      </c>
      <c r="AT294" s="30" t="str">
        <f t="shared" si="79"/>
        <v/>
      </c>
    </row>
    <row r="295" spans="2:46" x14ac:dyDescent="0.3">
      <c r="B295" s="30">
        <v>273</v>
      </c>
      <c r="C295" s="30" t="str">
        <f t="shared" si="71"/>
        <v/>
      </c>
      <c r="D295" s="30" t="str">
        <f t="shared" si="64"/>
        <v/>
      </c>
      <c r="H295" s="30">
        <v>273</v>
      </c>
      <c r="I295" s="30" t="str">
        <f t="shared" si="72"/>
        <v/>
      </c>
      <c r="J295" s="30" t="str">
        <f t="shared" si="65"/>
        <v/>
      </c>
      <c r="N295" s="30">
        <v>273</v>
      </c>
      <c r="O295" s="30" t="str">
        <f t="shared" si="73"/>
        <v/>
      </c>
      <c r="P295" s="30" t="str">
        <f t="shared" si="66"/>
        <v/>
      </c>
      <c r="T295" s="30">
        <v>273</v>
      </c>
      <c r="U295" s="30" t="str">
        <f t="shared" si="74"/>
        <v/>
      </c>
      <c r="V295" s="30" t="str">
        <f t="shared" si="67"/>
        <v/>
      </c>
      <c r="Z295" s="30">
        <v>273</v>
      </c>
      <c r="AA295" s="30" t="str">
        <f t="shared" si="75"/>
        <v/>
      </c>
      <c r="AB295" s="30" t="str">
        <f t="shared" si="68"/>
        <v/>
      </c>
      <c r="AF295" s="30">
        <v>273</v>
      </c>
      <c r="AG295" s="30" t="str">
        <f t="shared" si="76"/>
        <v/>
      </c>
      <c r="AH295" s="30" t="str">
        <f t="shared" si="69"/>
        <v/>
      </c>
      <c r="AL295" s="30">
        <v>273</v>
      </c>
      <c r="AM295" s="30" t="str">
        <f t="shared" si="77"/>
        <v/>
      </c>
      <c r="AN295" s="30" t="str">
        <f t="shared" si="70"/>
        <v/>
      </c>
      <c r="AR295" s="30">
        <v>273</v>
      </c>
      <c r="AS295" s="30" t="str">
        <f t="shared" si="78"/>
        <v/>
      </c>
      <c r="AT295" s="30" t="str">
        <f t="shared" si="79"/>
        <v/>
      </c>
    </row>
    <row r="296" spans="2:46" x14ac:dyDescent="0.3">
      <c r="B296" s="30">
        <v>274</v>
      </c>
      <c r="C296" s="30" t="str">
        <f t="shared" si="71"/>
        <v/>
      </c>
      <c r="D296" s="30" t="str">
        <f t="shared" si="64"/>
        <v/>
      </c>
      <c r="H296" s="30">
        <v>274</v>
      </c>
      <c r="I296" s="30" t="str">
        <f t="shared" si="72"/>
        <v/>
      </c>
      <c r="J296" s="30" t="str">
        <f t="shared" si="65"/>
        <v/>
      </c>
      <c r="N296" s="30">
        <v>274</v>
      </c>
      <c r="O296" s="30" t="str">
        <f t="shared" si="73"/>
        <v/>
      </c>
      <c r="P296" s="30" t="str">
        <f t="shared" si="66"/>
        <v/>
      </c>
      <c r="T296" s="30">
        <v>274</v>
      </c>
      <c r="U296" s="30" t="str">
        <f t="shared" si="74"/>
        <v/>
      </c>
      <c r="V296" s="30" t="str">
        <f t="shared" si="67"/>
        <v/>
      </c>
      <c r="Z296" s="30">
        <v>274</v>
      </c>
      <c r="AA296" s="30" t="str">
        <f t="shared" si="75"/>
        <v/>
      </c>
      <c r="AB296" s="30" t="str">
        <f t="shared" si="68"/>
        <v/>
      </c>
      <c r="AF296" s="30">
        <v>274</v>
      </c>
      <c r="AG296" s="30" t="str">
        <f t="shared" si="76"/>
        <v/>
      </c>
      <c r="AH296" s="30" t="str">
        <f t="shared" si="69"/>
        <v/>
      </c>
      <c r="AL296" s="30">
        <v>274</v>
      </c>
      <c r="AM296" s="30" t="str">
        <f t="shared" si="77"/>
        <v/>
      </c>
      <c r="AN296" s="30" t="str">
        <f t="shared" si="70"/>
        <v/>
      </c>
      <c r="AR296" s="30">
        <v>274</v>
      </c>
      <c r="AS296" s="30" t="str">
        <f t="shared" si="78"/>
        <v/>
      </c>
      <c r="AT296" s="30" t="str">
        <f t="shared" si="79"/>
        <v/>
      </c>
    </row>
    <row r="297" spans="2:46" x14ac:dyDescent="0.3">
      <c r="B297" s="30">
        <v>275</v>
      </c>
      <c r="C297" s="30" t="str">
        <f t="shared" si="71"/>
        <v/>
      </c>
      <c r="D297" s="30" t="str">
        <f t="shared" si="64"/>
        <v/>
      </c>
      <c r="H297" s="30">
        <v>275</v>
      </c>
      <c r="I297" s="30" t="str">
        <f t="shared" si="72"/>
        <v/>
      </c>
      <c r="J297" s="30" t="str">
        <f t="shared" si="65"/>
        <v/>
      </c>
      <c r="N297" s="30">
        <v>275</v>
      </c>
      <c r="O297" s="30" t="str">
        <f t="shared" si="73"/>
        <v/>
      </c>
      <c r="P297" s="30" t="str">
        <f t="shared" si="66"/>
        <v/>
      </c>
      <c r="T297" s="30">
        <v>275</v>
      </c>
      <c r="U297" s="30" t="str">
        <f t="shared" si="74"/>
        <v/>
      </c>
      <c r="V297" s="30" t="str">
        <f t="shared" si="67"/>
        <v/>
      </c>
      <c r="Z297" s="30">
        <v>275</v>
      </c>
      <c r="AA297" s="30" t="str">
        <f t="shared" si="75"/>
        <v/>
      </c>
      <c r="AB297" s="30" t="str">
        <f t="shared" si="68"/>
        <v/>
      </c>
      <c r="AF297" s="30">
        <v>275</v>
      </c>
      <c r="AG297" s="30" t="str">
        <f t="shared" si="76"/>
        <v/>
      </c>
      <c r="AH297" s="30" t="str">
        <f t="shared" si="69"/>
        <v/>
      </c>
      <c r="AL297" s="30">
        <v>275</v>
      </c>
      <c r="AM297" s="30" t="str">
        <f t="shared" si="77"/>
        <v/>
      </c>
      <c r="AN297" s="30" t="str">
        <f t="shared" si="70"/>
        <v/>
      </c>
      <c r="AR297" s="30">
        <v>275</v>
      </c>
      <c r="AS297" s="30" t="str">
        <f t="shared" si="78"/>
        <v/>
      </c>
      <c r="AT297" s="30" t="str">
        <f t="shared" si="79"/>
        <v/>
      </c>
    </row>
    <row r="298" spans="2:46" x14ac:dyDescent="0.3">
      <c r="B298" s="30">
        <v>276</v>
      </c>
      <c r="C298" s="30" t="str">
        <f t="shared" si="71"/>
        <v/>
      </c>
      <c r="D298" s="30" t="str">
        <f t="shared" si="64"/>
        <v/>
      </c>
      <c r="H298" s="30">
        <v>276</v>
      </c>
      <c r="I298" s="30" t="str">
        <f t="shared" si="72"/>
        <v/>
      </c>
      <c r="J298" s="30" t="str">
        <f t="shared" si="65"/>
        <v/>
      </c>
      <c r="N298" s="30">
        <v>276</v>
      </c>
      <c r="O298" s="30" t="str">
        <f t="shared" si="73"/>
        <v/>
      </c>
      <c r="P298" s="30" t="str">
        <f t="shared" si="66"/>
        <v/>
      </c>
      <c r="T298" s="30">
        <v>276</v>
      </c>
      <c r="U298" s="30" t="str">
        <f t="shared" si="74"/>
        <v/>
      </c>
      <c r="V298" s="30" t="str">
        <f t="shared" si="67"/>
        <v/>
      </c>
      <c r="Z298" s="30">
        <v>276</v>
      </c>
      <c r="AA298" s="30" t="str">
        <f t="shared" si="75"/>
        <v/>
      </c>
      <c r="AB298" s="30" t="str">
        <f t="shared" si="68"/>
        <v/>
      </c>
      <c r="AF298" s="30">
        <v>276</v>
      </c>
      <c r="AG298" s="30" t="str">
        <f t="shared" si="76"/>
        <v/>
      </c>
      <c r="AH298" s="30" t="str">
        <f t="shared" si="69"/>
        <v/>
      </c>
      <c r="AL298" s="30">
        <v>276</v>
      </c>
      <c r="AM298" s="30" t="str">
        <f t="shared" si="77"/>
        <v/>
      </c>
      <c r="AN298" s="30" t="str">
        <f t="shared" si="70"/>
        <v/>
      </c>
      <c r="AR298" s="30">
        <v>276</v>
      </c>
      <c r="AS298" s="30" t="str">
        <f t="shared" si="78"/>
        <v/>
      </c>
      <c r="AT298" s="30" t="str">
        <f t="shared" si="79"/>
        <v/>
      </c>
    </row>
    <row r="299" spans="2:46" x14ac:dyDescent="0.3">
      <c r="B299" s="30">
        <v>277</v>
      </c>
      <c r="C299" s="30" t="str">
        <f t="shared" si="71"/>
        <v/>
      </c>
      <c r="D299" s="30" t="str">
        <f t="shared" si="64"/>
        <v/>
      </c>
      <c r="H299" s="30">
        <v>277</v>
      </c>
      <c r="I299" s="30" t="str">
        <f t="shared" si="72"/>
        <v/>
      </c>
      <c r="J299" s="30" t="str">
        <f t="shared" si="65"/>
        <v/>
      </c>
      <c r="N299" s="30">
        <v>277</v>
      </c>
      <c r="O299" s="30" t="str">
        <f t="shared" si="73"/>
        <v/>
      </c>
      <c r="P299" s="30" t="str">
        <f t="shared" si="66"/>
        <v/>
      </c>
      <c r="T299" s="30">
        <v>277</v>
      </c>
      <c r="U299" s="30" t="str">
        <f t="shared" si="74"/>
        <v/>
      </c>
      <c r="V299" s="30" t="str">
        <f t="shared" si="67"/>
        <v/>
      </c>
      <c r="Z299" s="30">
        <v>277</v>
      </c>
      <c r="AA299" s="30" t="str">
        <f t="shared" si="75"/>
        <v/>
      </c>
      <c r="AB299" s="30" t="str">
        <f t="shared" si="68"/>
        <v/>
      </c>
      <c r="AF299" s="30">
        <v>277</v>
      </c>
      <c r="AG299" s="30" t="str">
        <f t="shared" si="76"/>
        <v/>
      </c>
      <c r="AH299" s="30" t="str">
        <f t="shared" si="69"/>
        <v/>
      </c>
      <c r="AL299" s="30">
        <v>277</v>
      </c>
      <c r="AM299" s="30" t="str">
        <f t="shared" si="77"/>
        <v/>
      </c>
      <c r="AN299" s="30" t="str">
        <f t="shared" si="70"/>
        <v/>
      </c>
      <c r="AR299" s="30">
        <v>277</v>
      </c>
      <c r="AS299" s="30" t="str">
        <f t="shared" si="78"/>
        <v/>
      </c>
      <c r="AT299" s="30" t="str">
        <f t="shared" si="79"/>
        <v/>
      </c>
    </row>
    <row r="300" spans="2:46" x14ac:dyDescent="0.3">
      <c r="B300" s="30">
        <v>278</v>
      </c>
      <c r="C300" s="30" t="str">
        <f t="shared" si="71"/>
        <v/>
      </c>
      <c r="D300" s="30" t="str">
        <f t="shared" si="64"/>
        <v/>
      </c>
      <c r="H300" s="30">
        <v>278</v>
      </c>
      <c r="I300" s="30" t="str">
        <f t="shared" si="72"/>
        <v/>
      </c>
      <c r="J300" s="30" t="str">
        <f t="shared" si="65"/>
        <v/>
      </c>
      <c r="N300" s="30">
        <v>278</v>
      </c>
      <c r="O300" s="30" t="str">
        <f t="shared" si="73"/>
        <v/>
      </c>
      <c r="P300" s="30" t="str">
        <f t="shared" si="66"/>
        <v/>
      </c>
      <c r="T300" s="30">
        <v>278</v>
      </c>
      <c r="U300" s="30" t="str">
        <f t="shared" si="74"/>
        <v/>
      </c>
      <c r="V300" s="30" t="str">
        <f t="shared" si="67"/>
        <v/>
      </c>
      <c r="Z300" s="30">
        <v>278</v>
      </c>
      <c r="AA300" s="30" t="str">
        <f t="shared" si="75"/>
        <v/>
      </c>
      <c r="AB300" s="30" t="str">
        <f t="shared" si="68"/>
        <v/>
      </c>
      <c r="AF300" s="30">
        <v>278</v>
      </c>
      <c r="AG300" s="30" t="str">
        <f t="shared" si="76"/>
        <v/>
      </c>
      <c r="AH300" s="30" t="str">
        <f t="shared" si="69"/>
        <v/>
      </c>
      <c r="AL300" s="30">
        <v>278</v>
      </c>
      <c r="AM300" s="30" t="str">
        <f t="shared" si="77"/>
        <v/>
      </c>
      <c r="AN300" s="30" t="str">
        <f t="shared" si="70"/>
        <v/>
      </c>
      <c r="AR300" s="30">
        <v>278</v>
      </c>
      <c r="AS300" s="30" t="str">
        <f t="shared" si="78"/>
        <v/>
      </c>
      <c r="AT300" s="30" t="str">
        <f t="shared" si="79"/>
        <v/>
      </c>
    </row>
    <row r="301" spans="2:46" x14ac:dyDescent="0.3">
      <c r="B301" s="30">
        <v>279</v>
      </c>
      <c r="C301" s="30" t="str">
        <f t="shared" si="71"/>
        <v/>
      </c>
      <c r="D301" s="30" t="str">
        <f t="shared" si="64"/>
        <v/>
      </c>
      <c r="H301" s="30">
        <v>279</v>
      </c>
      <c r="I301" s="30" t="str">
        <f t="shared" si="72"/>
        <v/>
      </c>
      <c r="J301" s="30" t="str">
        <f t="shared" si="65"/>
        <v/>
      </c>
      <c r="N301" s="30">
        <v>279</v>
      </c>
      <c r="O301" s="30" t="str">
        <f t="shared" si="73"/>
        <v/>
      </c>
      <c r="P301" s="30" t="str">
        <f t="shared" si="66"/>
        <v/>
      </c>
      <c r="T301" s="30">
        <v>279</v>
      </c>
      <c r="U301" s="30" t="str">
        <f t="shared" si="74"/>
        <v/>
      </c>
      <c r="V301" s="30" t="str">
        <f t="shared" si="67"/>
        <v/>
      </c>
      <c r="Z301" s="30">
        <v>279</v>
      </c>
      <c r="AA301" s="30" t="str">
        <f t="shared" si="75"/>
        <v/>
      </c>
      <c r="AB301" s="30" t="str">
        <f t="shared" si="68"/>
        <v/>
      </c>
      <c r="AF301" s="30">
        <v>279</v>
      </c>
      <c r="AG301" s="30" t="str">
        <f t="shared" si="76"/>
        <v/>
      </c>
      <c r="AH301" s="30" t="str">
        <f t="shared" si="69"/>
        <v/>
      </c>
      <c r="AL301" s="30">
        <v>279</v>
      </c>
      <c r="AM301" s="30" t="str">
        <f t="shared" si="77"/>
        <v/>
      </c>
      <c r="AN301" s="30" t="str">
        <f t="shared" si="70"/>
        <v/>
      </c>
      <c r="AR301" s="30">
        <v>279</v>
      </c>
      <c r="AS301" s="30" t="str">
        <f t="shared" si="78"/>
        <v/>
      </c>
      <c r="AT301" s="30" t="str">
        <f t="shared" si="79"/>
        <v/>
      </c>
    </row>
    <row r="302" spans="2:46" x14ac:dyDescent="0.3">
      <c r="B302" s="30">
        <v>280</v>
      </c>
      <c r="C302" s="30" t="str">
        <f t="shared" si="71"/>
        <v/>
      </c>
      <c r="D302" s="30" t="str">
        <f t="shared" si="64"/>
        <v/>
      </c>
      <c r="H302" s="30">
        <v>280</v>
      </c>
      <c r="I302" s="30" t="str">
        <f t="shared" si="72"/>
        <v/>
      </c>
      <c r="J302" s="30" t="str">
        <f t="shared" si="65"/>
        <v/>
      </c>
      <c r="N302" s="30">
        <v>280</v>
      </c>
      <c r="O302" s="30" t="str">
        <f t="shared" si="73"/>
        <v/>
      </c>
      <c r="P302" s="30" t="str">
        <f t="shared" si="66"/>
        <v/>
      </c>
      <c r="T302" s="30">
        <v>280</v>
      </c>
      <c r="U302" s="30" t="str">
        <f t="shared" si="74"/>
        <v/>
      </c>
      <c r="V302" s="30" t="str">
        <f t="shared" si="67"/>
        <v/>
      </c>
      <c r="Z302" s="30">
        <v>280</v>
      </c>
      <c r="AA302" s="30" t="str">
        <f t="shared" si="75"/>
        <v/>
      </c>
      <c r="AB302" s="30" t="str">
        <f t="shared" si="68"/>
        <v/>
      </c>
      <c r="AF302" s="30">
        <v>280</v>
      </c>
      <c r="AG302" s="30" t="str">
        <f t="shared" si="76"/>
        <v/>
      </c>
      <c r="AH302" s="30" t="str">
        <f t="shared" si="69"/>
        <v/>
      </c>
      <c r="AL302" s="30">
        <v>280</v>
      </c>
      <c r="AM302" s="30" t="str">
        <f t="shared" si="77"/>
        <v/>
      </c>
      <c r="AN302" s="30" t="str">
        <f t="shared" si="70"/>
        <v/>
      </c>
      <c r="AR302" s="30">
        <v>280</v>
      </c>
      <c r="AS302" s="30" t="str">
        <f t="shared" si="78"/>
        <v/>
      </c>
      <c r="AT302" s="30" t="str">
        <f t="shared" si="79"/>
        <v/>
      </c>
    </row>
    <row r="303" spans="2:46" x14ac:dyDescent="0.3">
      <c r="B303" s="30">
        <v>281</v>
      </c>
      <c r="C303" s="30" t="str">
        <f t="shared" si="71"/>
        <v/>
      </c>
      <c r="D303" s="30" t="str">
        <f t="shared" si="64"/>
        <v/>
      </c>
      <c r="H303" s="30">
        <v>281</v>
      </c>
      <c r="I303" s="30" t="str">
        <f t="shared" si="72"/>
        <v/>
      </c>
      <c r="J303" s="30" t="str">
        <f t="shared" si="65"/>
        <v/>
      </c>
      <c r="N303" s="30">
        <v>281</v>
      </c>
      <c r="O303" s="30" t="str">
        <f t="shared" si="73"/>
        <v/>
      </c>
      <c r="P303" s="30" t="str">
        <f t="shared" si="66"/>
        <v/>
      </c>
      <c r="T303" s="30">
        <v>281</v>
      </c>
      <c r="U303" s="30" t="str">
        <f t="shared" si="74"/>
        <v/>
      </c>
      <c r="V303" s="30" t="str">
        <f t="shared" si="67"/>
        <v/>
      </c>
      <c r="Z303" s="30">
        <v>281</v>
      </c>
      <c r="AA303" s="30" t="str">
        <f t="shared" si="75"/>
        <v/>
      </c>
      <c r="AB303" s="30" t="str">
        <f t="shared" si="68"/>
        <v/>
      </c>
      <c r="AF303" s="30">
        <v>281</v>
      </c>
      <c r="AG303" s="30" t="str">
        <f t="shared" si="76"/>
        <v/>
      </c>
      <c r="AH303" s="30" t="str">
        <f t="shared" si="69"/>
        <v/>
      </c>
      <c r="AL303" s="30">
        <v>281</v>
      </c>
      <c r="AM303" s="30" t="str">
        <f t="shared" si="77"/>
        <v/>
      </c>
      <c r="AN303" s="30" t="str">
        <f t="shared" si="70"/>
        <v/>
      </c>
      <c r="AR303" s="30">
        <v>281</v>
      </c>
      <c r="AS303" s="30" t="str">
        <f t="shared" si="78"/>
        <v/>
      </c>
      <c r="AT303" s="30" t="str">
        <f t="shared" si="79"/>
        <v/>
      </c>
    </row>
    <row r="304" spans="2:46" x14ac:dyDescent="0.3">
      <c r="B304" s="30">
        <v>282</v>
      </c>
      <c r="C304" s="30" t="str">
        <f t="shared" si="71"/>
        <v/>
      </c>
      <c r="D304" s="30" t="str">
        <f t="shared" si="64"/>
        <v/>
      </c>
      <c r="H304" s="30">
        <v>282</v>
      </c>
      <c r="I304" s="30" t="str">
        <f t="shared" si="72"/>
        <v/>
      </c>
      <c r="J304" s="30" t="str">
        <f t="shared" si="65"/>
        <v/>
      </c>
      <c r="N304" s="30">
        <v>282</v>
      </c>
      <c r="O304" s="30" t="str">
        <f t="shared" si="73"/>
        <v/>
      </c>
      <c r="P304" s="30" t="str">
        <f t="shared" si="66"/>
        <v/>
      </c>
      <c r="T304" s="30">
        <v>282</v>
      </c>
      <c r="U304" s="30" t="str">
        <f t="shared" si="74"/>
        <v/>
      </c>
      <c r="V304" s="30" t="str">
        <f t="shared" si="67"/>
        <v/>
      </c>
      <c r="Z304" s="30">
        <v>282</v>
      </c>
      <c r="AA304" s="30" t="str">
        <f t="shared" si="75"/>
        <v/>
      </c>
      <c r="AB304" s="30" t="str">
        <f t="shared" si="68"/>
        <v/>
      </c>
      <c r="AF304" s="30">
        <v>282</v>
      </c>
      <c r="AG304" s="30" t="str">
        <f t="shared" si="76"/>
        <v/>
      </c>
      <c r="AH304" s="30" t="str">
        <f t="shared" si="69"/>
        <v/>
      </c>
      <c r="AL304" s="30">
        <v>282</v>
      </c>
      <c r="AM304" s="30" t="str">
        <f t="shared" si="77"/>
        <v/>
      </c>
      <c r="AN304" s="30" t="str">
        <f t="shared" si="70"/>
        <v/>
      </c>
      <c r="AR304" s="30">
        <v>282</v>
      </c>
      <c r="AS304" s="30" t="str">
        <f t="shared" si="78"/>
        <v/>
      </c>
      <c r="AT304" s="30" t="str">
        <f t="shared" si="79"/>
        <v/>
      </c>
    </row>
    <row r="305" spans="2:46" x14ac:dyDescent="0.3">
      <c r="B305" s="30">
        <v>283</v>
      </c>
      <c r="C305" s="30" t="str">
        <f t="shared" si="71"/>
        <v/>
      </c>
      <c r="D305" s="30" t="str">
        <f t="shared" si="64"/>
        <v/>
      </c>
      <c r="H305" s="30">
        <v>283</v>
      </c>
      <c r="I305" s="30" t="str">
        <f t="shared" si="72"/>
        <v/>
      </c>
      <c r="J305" s="30" t="str">
        <f t="shared" si="65"/>
        <v/>
      </c>
      <c r="N305" s="30">
        <v>283</v>
      </c>
      <c r="O305" s="30" t="str">
        <f t="shared" si="73"/>
        <v/>
      </c>
      <c r="P305" s="30" t="str">
        <f t="shared" si="66"/>
        <v/>
      </c>
      <c r="T305" s="30">
        <v>283</v>
      </c>
      <c r="U305" s="30" t="str">
        <f t="shared" si="74"/>
        <v/>
      </c>
      <c r="V305" s="30" t="str">
        <f t="shared" si="67"/>
        <v/>
      </c>
      <c r="Z305" s="30">
        <v>283</v>
      </c>
      <c r="AA305" s="30" t="str">
        <f t="shared" si="75"/>
        <v/>
      </c>
      <c r="AB305" s="30" t="str">
        <f t="shared" si="68"/>
        <v/>
      </c>
      <c r="AF305" s="30">
        <v>283</v>
      </c>
      <c r="AG305" s="30" t="str">
        <f t="shared" si="76"/>
        <v/>
      </c>
      <c r="AH305" s="30" t="str">
        <f t="shared" si="69"/>
        <v/>
      </c>
      <c r="AL305" s="30">
        <v>283</v>
      </c>
      <c r="AM305" s="30" t="str">
        <f t="shared" si="77"/>
        <v/>
      </c>
      <c r="AN305" s="30" t="str">
        <f t="shared" si="70"/>
        <v/>
      </c>
      <c r="AR305" s="30">
        <v>283</v>
      </c>
      <c r="AS305" s="30" t="str">
        <f t="shared" si="78"/>
        <v/>
      </c>
      <c r="AT305" s="30" t="str">
        <f t="shared" si="79"/>
        <v/>
      </c>
    </row>
    <row r="306" spans="2:46" x14ac:dyDescent="0.3">
      <c r="B306" s="30">
        <v>284</v>
      </c>
      <c r="C306" s="30" t="str">
        <f t="shared" si="71"/>
        <v/>
      </c>
      <c r="D306" s="30" t="str">
        <f t="shared" si="64"/>
        <v/>
      </c>
      <c r="H306" s="30">
        <v>284</v>
      </c>
      <c r="I306" s="30" t="str">
        <f t="shared" si="72"/>
        <v/>
      </c>
      <c r="J306" s="30" t="str">
        <f t="shared" si="65"/>
        <v/>
      </c>
      <c r="N306" s="30">
        <v>284</v>
      </c>
      <c r="O306" s="30" t="str">
        <f t="shared" si="73"/>
        <v/>
      </c>
      <c r="P306" s="30" t="str">
        <f t="shared" si="66"/>
        <v/>
      </c>
      <c r="T306" s="30">
        <v>284</v>
      </c>
      <c r="U306" s="30" t="str">
        <f t="shared" si="74"/>
        <v/>
      </c>
      <c r="V306" s="30" t="str">
        <f t="shared" si="67"/>
        <v/>
      </c>
      <c r="Z306" s="30">
        <v>284</v>
      </c>
      <c r="AA306" s="30" t="str">
        <f t="shared" si="75"/>
        <v/>
      </c>
      <c r="AB306" s="30" t="str">
        <f t="shared" si="68"/>
        <v/>
      </c>
      <c r="AF306" s="30">
        <v>284</v>
      </c>
      <c r="AG306" s="30" t="str">
        <f t="shared" si="76"/>
        <v/>
      </c>
      <c r="AH306" s="30" t="str">
        <f t="shared" si="69"/>
        <v/>
      </c>
      <c r="AL306" s="30">
        <v>284</v>
      </c>
      <c r="AM306" s="30" t="str">
        <f t="shared" si="77"/>
        <v/>
      </c>
      <c r="AN306" s="30" t="str">
        <f t="shared" si="70"/>
        <v/>
      </c>
      <c r="AR306" s="30">
        <v>284</v>
      </c>
      <c r="AS306" s="30" t="str">
        <f t="shared" si="78"/>
        <v/>
      </c>
      <c r="AT306" s="30" t="str">
        <f t="shared" si="79"/>
        <v/>
      </c>
    </row>
    <row r="307" spans="2:46" x14ac:dyDescent="0.3">
      <c r="B307" s="30">
        <v>285</v>
      </c>
      <c r="C307" s="30" t="str">
        <f t="shared" si="71"/>
        <v/>
      </c>
      <c r="D307" s="30" t="str">
        <f t="shared" si="64"/>
        <v/>
      </c>
      <c r="H307" s="30">
        <v>285</v>
      </c>
      <c r="I307" s="30" t="str">
        <f t="shared" si="72"/>
        <v/>
      </c>
      <c r="J307" s="30" t="str">
        <f t="shared" si="65"/>
        <v/>
      </c>
      <c r="N307" s="30">
        <v>285</v>
      </c>
      <c r="O307" s="30" t="str">
        <f t="shared" si="73"/>
        <v/>
      </c>
      <c r="P307" s="30" t="str">
        <f t="shared" si="66"/>
        <v/>
      </c>
      <c r="T307" s="30">
        <v>285</v>
      </c>
      <c r="U307" s="30" t="str">
        <f t="shared" si="74"/>
        <v/>
      </c>
      <c r="V307" s="30" t="str">
        <f t="shared" si="67"/>
        <v/>
      </c>
      <c r="Z307" s="30">
        <v>285</v>
      </c>
      <c r="AA307" s="30" t="str">
        <f t="shared" si="75"/>
        <v/>
      </c>
      <c r="AB307" s="30" t="str">
        <f t="shared" si="68"/>
        <v/>
      </c>
      <c r="AF307" s="30">
        <v>285</v>
      </c>
      <c r="AG307" s="30" t="str">
        <f t="shared" si="76"/>
        <v/>
      </c>
      <c r="AH307" s="30" t="str">
        <f t="shared" si="69"/>
        <v/>
      </c>
      <c r="AL307" s="30">
        <v>285</v>
      </c>
      <c r="AM307" s="30" t="str">
        <f t="shared" si="77"/>
        <v/>
      </c>
      <c r="AN307" s="30" t="str">
        <f t="shared" si="70"/>
        <v/>
      </c>
      <c r="AR307" s="30">
        <v>285</v>
      </c>
      <c r="AS307" s="30" t="str">
        <f t="shared" si="78"/>
        <v/>
      </c>
      <c r="AT307" s="30" t="str">
        <f t="shared" si="79"/>
        <v/>
      </c>
    </row>
    <row r="308" spans="2:46" x14ac:dyDescent="0.3">
      <c r="B308" s="30">
        <v>286</v>
      </c>
      <c r="C308" s="30" t="str">
        <f t="shared" si="71"/>
        <v/>
      </c>
      <c r="D308" s="30" t="str">
        <f t="shared" si="64"/>
        <v/>
      </c>
      <c r="H308" s="30">
        <v>286</v>
      </c>
      <c r="I308" s="30" t="str">
        <f t="shared" si="72"/>
        <v/>
      </c>
      <c r="J308" s="30" t="str">
        <f t="shared" si="65"/>
        <v/>
      </c>
      <c r="N308" s="30">
        <v>286</v>
      </c>
      <c r="O308" s="30" t="str">
        <f t="shared" si="73"/>
        <v/>
      </c>
      <c r="P308" s="30" t="str">
        <f t="shared" si="66"/>
        <v/>
      </c>
      <c r="T308" s="30">
        <v>286</v>
      </c>
      <c r="U308" s="30" t="str">
        <f t="shared" si="74"/>
        <v/>
      </c>
      <c r="V308" s="30" t="str">
        <f t="shared" si="67"/>
        <v/>
      </c>
      <c r="Z308" s="30">
        <v>286</v>
      </c>
      <c r="AA308" s="30" t="str">
        <f t="shared" si="75"/>
        <v/>
      </c>
      <c r="AB308" s="30" t="str">
        <f t="shared" si="68"/>
        <v/>
      </c>
      <c r="AF308" s="30">
        <v>286</v>
      </c>
      <c r="AG308" s="30" t="str">
        <f t="shared" si="76"/>
        <v/>
      </c>
      <c r="AH308" s="30" t="str">
        <f t="shared" si="69"/>
        <v/>
      </c>
      <c r="AL308" s="30">
        <v>286</v>
      </c>
      <c r="AM308" s="30" t="str">
        <f t="shared" si="77"/>
        <v/>
      </c>
      <c r="AN308" s="30" t="str">
        <f t="shared" si="70"/>
        <v/>
      </c>
      <c r="AR308" s="30">
        <v>286</v>
      </c>
      <c r="AS308" s="30" t="str">
        <f t="shared" si="78"/>
        <v/>
      </c>
      <c r="AT308" s="30" t="str">
        <f t="shared" si="79"/>
        <v/>
      </c>
    </row>
    <row r="309" spans="2:46" x14ac:dyDescent="0.3">
      <c r="B309" s="30">
        <v>287</v>
      </c>
      <c r="C309" s="30" t="str">
        <f t="shared" si="71"/>
        <v/>
      </c>
      <c r="D309" s="30" t="str">
        <f t="shared" si="64"/>
        <v/>
      </c>
      <c r="H309" s="30">
        <v>287</v>
      </c>
      <c r="I309" s="30" t="str">
        <f t="shared" si="72"/>
        <v/>
      </c>
      <c r="J309" s="30" t="str">
        <f t="shared" si="65"/>
        <v/>
      </c>
      <c r="N309" s="30">
        <v>287</v>
      </c>
      <c r="O309" s="30" t="str">
        <f t="shared" si="73"/>
        <v/>
      </c>
      <c r="P309" s="30" t="str">
        <f t="shared" si="66"/>
        <v/>
      </c>
      <c r="T309" s="30">
        <v>287</v>
      </c>
      <c r="U309" s="30" t="str">
        <f t="shared" si="74"/>
        <v/>
      </c>
      <c r="V309" s="30" t="str">
        <f t="shared" si="67"/>
        <v/>
      </c>
      <c r="Z309" s="30">
        <v>287</v>
      </c>
      <c r="AA309" s="30" t="str">
        <f t="shared" si="75"/>
        <v/>
      </c>
      <c r="AB309" s="30" t="str">
        <f t="shared" si="68"/>
        <v/>
      </c>
      <c r="AF309" s="30">
        <v>287</v>
      </c>
      <c r="AG309" s="30" t="str">
        <f t="shared" si="76"/>
        <v/>
      </c>
      <c r="AH309" s="30" t="str">
        <f t="shared" si="69"/>
        <v/>
      </c>
      <c r="AL309" s="30">
        <v>287</v>
      </c>
      <c r="AM309" s="30" t="str">
        <f t="shared" si="77"/>
        <v/>
      </c>
      <c r="AN309" s="30" t="str">
        <f t="shared" si="70"/>
        <v/>
      </c>
      <c r="AR309" s="30">
        <v>287</v>
      </c>
      <c r="AS309" s="30" t="str">
        <f t="shared" si="78"/>
        <v/>
      </c>
      <c r="AT309" s="30" t="str">
        <f t="shared" si="79"/>
        <v/>
      </c>
    </row>
    <row r="310" spans="2:46" x14ac:dyDescent="0.3">
      <c r="B310" s="30">
        <v>288</v>
      </c>
      <c r="C310" s="30" t="str">
        <f t="shared" si="71"/>
        <v/>
      </c>
      <c r="D310" s="30" t="str">
        <f t="shared" si="64"/>
        <v/>
      </c>
      <c r="H310" s="30">
        <v>288</v>
      </c>
      <c r="I310" s="30" t="str">
        <f t="shared" si="72"/>
        <v/>
      </c>
      <c r="J310" s="30" t="str">
        <f t="shared" si="65"/>
        <v/>
      </c>
      <c r="N310" s="30">
        <v>288</v>
      </c>
      <c r="O310" s="30" t="str">
        <f t="shared" si="73"/>
        <v/>
      </c>
      <c r="P310" s="30" t="str">
        <f t="shared" si="66"/>
        <v/>
      </c>
      <c r="T310" s="30">
        <v>288</v>
      </c>
      <c r="U310" s="30" t="str">
        <f t="shared" si="74"/>
        <v/>
      </c>
      <c r="V310" s="30" t="str">
        <f t="shared" si="67"/>
        <v/>
      </c>
      <c r="Z310" s="30">
        <v>288</v>
      </c>
      <c r="AA310" s="30" t="str">
        <f t="shared" si="75"/>
        <v/>
      </c>
      <c r="AB310" s="30" t="str">
        <f t="shared" si="68"/>
        <v/>
      </c>
      <c r="AF310" s="30">
        <v>288</v>
      </c>
      <c r="AG310" s="30" t="str">
        <f t="shared" si="76"/>
        <v/>
      </c>
      <c r="AH310" s="30" t="str">
        <f t="shared" si="69"/>
        <v/>
      </c>
      <c r="AL310" s="30">
        <v>288</v>
      </c>
      <c r="AM310" s="30" t="str">
        <f t="shared" si="77"/>
        <v/>
      </c>
      <c r="AN310" s="30" t="str">
        <f t="shared" si="70"/>
        <v/>
      </c>
      <c r="AR310" s="30">
        <v>288</v>
      </c>
      <c r="AS310" s="30" t="str">
        <f t="shared" si="78"/>
        <v/>
      </c>
      <c r="AT310" s="30" t="str">
        <f t="shared" si="79"/>
        <v/>
      </c>
    </row>
    <row r="311" spans="2:46" x14ac:dyDescent="0.3">
      <c r="B311" s="30">
        <v>289</v>
      </c>
      <c r="C311" s="30" t="str">
        <f t="shared" si="71"/>
        <v/>
      </c>
      <c r="D311" s="30" t="str">
        <f t="shared" si="64"/>
        <v/>
      </c>
      <c r="H311" s="30">
        <v>289</v>
      </c>
      <c r="I311" s="30" t="str">
        <f t="shared" si="72"/>
        <v/>
      </c>
      <c r="J311" s="30" t="str">
        <f t="shared" si="65"/>
        <v/>
      </c>
      <c r="N311" s="30">
        <v>289</v>
      </c>
      <c r="O311" s="30" t="str">
        <f t="shared" si="73"/>
        <v/>
      </c>
      <c r="P311" s="30" t="str">
        <f t="shared" si="66"/>
        <v/>
      </c>
      <c r="T311" s="30">
        <v>289</v>
      </c>
      <c r="U311" s="30" t="str">
        <f t="shared" si="74"/>
        <v/>
      </c>
      <c r="V311" s="30" t="str">
        <f t="shared" si="67"/>
        <v/>
      </c>
      <c r="Z311" s="30">
        <v>289</v>
      </c>
      <c r="AA311" s="30" t="str">
        <f t="shared" si="75"/>
        <v/>
      </c>
      <c r="AB311" s="30" t="str">
        <f t="shared" si="68"/>
        <v/>
      </c>
      <c r="AF311" s="30">
        <v>289</v>
      </c>
      <c r="AG311" s="30" t="str">
        <f t="shared" si="76"/>
        <v/>
      </c>
      <c r="AH311" s="30" t="str">
        <f t="shared" si="69"/>
        <v/>
      </c>
      <c r="AL311" s="30">
        <v>289</v>
      </c>
      <c r="AM311" s="30" t="str">
        <f t="shared" si="77"/>
        <v/>
      </c>
      <c r="AN311" s="30" t="str">
        <f t="shared" si="70"/>
        <v/>
      </c>
      <c r="AR311" s="30">
        <v>289</v>
      </c>
      <c r="AS311" s="30" t="str">
        <f t="shared" si="78"/>
        <v/>
      </c>
      <c r="AT311" s="30" t="str">
        <f t="shared" si="79"/>
        <v/>
      </c>
    </row>
    <row r="312" spans="2:46" x14ac:dyDescent="0.3">
      <c r="B312" s="30">
        <v>290</v>
      </c>
      <c r="C312" s="30" t="str">
        <f t="shared" si="71"/>
        <v/>
      </c>
      <c r="D312" s="30" t="str">
        <f t="shared" si="64"/>
        <v/>
      </c>
      <c r="H312" s="30">
        <v>290</v>
      </c>
      <c r="I312" s="30" t="str">
        <f t="shared" si="72"/>
        <v/>
      </c>
      <c r="J312" s="30" t="str">
        <f t="shared" si="65"/>
        <v/>
      </c>
      <c r="N312" s="30">
        <v>290</v>
      </c>
      <c r="O312" s="30" t="str">
        <f t="shared" si="73"/>
        <v/>
      </c>
      <c r="P312" s="30" t="str">
        <f t="shared" si="66"/>
        <v/>
      </c>
      <c r="T312" s="30">
        <v>290</v>
      </c>
      <c r="U312" s="30" t="str">
        <f t="shared" si="74"/>
        <v/>
      </c>
      <c r="V312" s="30" t="str">
        <f t="shared" si="67"/>
        <v/>
      </c>
      <c r="Z312" s="30">
        <v>290</v>
      </c>
      <c r="AA312" s="30" t="str">
        <f t="shared" si="75"/>
        <v/>
      </c>
      <c r="AB312" s="30" t="str">
        <f t="shared" si="68"/>
        <v/>
      </c>
      <c r="AF312" s="30">
        <v>290</v>
      </c>
      <c r="AG312" s="30" t="str">
        <f t="shared" si="76"/>
        <v/>
      </c>
      <c r="AH312" s="30" t="str">
        <f t="shared" si="69"/>
        <v/>
      </c>
      <c r="AL312" s="30">
        <v>290</v>
      </c>
      <c r="AM312" s="30" t="str">
        <f t="shared" si="77"/>
        <v/>
      </c>
      <c r="AN312" s="30" t="str">
        <f t="shared" si="70"/>
        <v/>
      </c>
      <c r="AR312" s="30">
        <v>290</v>
      </c>
      <c r="AS312" s="30" t="str">
        <f t="shared" si="78"/>
        <v/>
      </c>
      <c r="AT312" s="30" t="str">
        <f t="shared" si="79"/>
        <v/>
      </c>
    </row>
    <row r="313" spans="2:46" x14ac:dyDescent="0.3">
      <c r="B313" s="30">
        <v>291</v>
      </c>
      <c r="C313" s="30" t="str">
        <f t="shared" si="71"/>
        <v/>
      </c>
      <c r="D313" s="30" t="str">
        <f t="shared" si="64"/>
        <v/>
      </c>
      <c r="H313" s="30">
        <v>291</v>
      </c>
      <c r="I313" s="30" t="str">
        <f t="shared" si="72"/>
        <v/>
      </c>
      <c r="J313" s="30" t="str">
        <f t="shared" si="65"/>
        <v/>
      </c>
      <c r="N313" s="30">
        <v>291</v>
      </c>
      <c r="O313" s="30" t="str">
        <f t="shared" si="73"/>
        <v/>
      </c>
      <c r="P313" s="30" t="str">
        <f t="shared" si="66"/>
        <v/>
      </c>
      <c r="T313" s="30">
        <v>291</v>
      </c>
      <c r="U313" s="30" t="str">
        <f t="shared" si="74"/>
        <v/>
      </c>
      <c r="V313" s="30" t="str">
        <f t="shared" si="67"/>
        <v/>
      </c>
      <c r="Z313" s="30">
        <v>291</v>
      </c>
      <c r="AA313" s="30" t="str">
        <f t="shared" si="75"/>
        <v/>
      </c>
      <c r="AB313" s="30" t="str">
        <f t="shared" si="68"/>
        <v/>
      </c>
      <c r="AF313" s="30">
        <v>291</v>
      </c>
      <c r="AG313" s="30" t="str">
        <f t="shared" si="76"/>
        <v/>
      </c>
      <c r="AH313" s="30" t="str">
        <f t="shared" si="69"/>
        <v/>
      </c>
      <c r="AL313" s="30">
        <v>291</v>
      </c>
      <c r="AM313" s="30" t="str">
        <f t="shared" si="77"/>
        <v/>
      </c>
      <c r="AN313" s="30" t="str">
        <f t="shared" si="70"/>
        <v/>
      </c>
      <c r="AR313" s="30">
        <v>291</v>
      </c>
      <c r="AS313" s="30" t="str">
        <f t="shared" si="78"/>
        <v/>
      </c>
      <c r="AT313" s="30" t="str">
        <f t="shared" si="79"/>
        <v/>
      </c>
    </row>
    <row r="314" spans="2:46" x14ac:dyDescent="0.3">
      <c r="B314" s="30">
        <v>292</v>
      </c>
      <c r="C314" s="30" t="str">
        <f t="shared" si="71"/>
        <v/>
      </c>
      <c r="D314" s="30" t="str">
        <f t="shared" si="64"/>
        <v/>
      </c>
      <c r="H314" s="30">
        <v>292</v>
      </c>
      <c r="I314" s="30" t="str">
        <f t="shared" si="72"/>
        <v/>
      </c>
      <c r="J314" s="30" t="str">
        <f t="shared" si="65"/>
        <v/>
      </c>
      <c r="N314" s="30">
        <v>292</v>
      </c>
      <c r="O314" s="30" t="str">
        <f t="shared" si="73"/>
        <v/>
      </c>
      <c r="P314" s="30" t="str">
        <f t="shared" si="66"/>
        <v/>
      </c>
      <c r="T314" s="30">
        <v>292</v>
      </c>
      <c r="U314" s="30" t="str">
        <f t="shared" si="74"/>
        <v/>
      </c>
      <c r="V314" s="30" t="str">
        <f t="shared" si="67"/>
        <v/>
      </c>
      <c r="Z314" s="30">
        <v>292</v>
      </c>
      <c r="AA314" s="30" t="str">
        <f t="shared" si="75"/>
        <v/>
      </c>
      <c r="AB314" s="30" t="str">
        <f t="shared" si="68"/>
        <v/>
      </c>
      <c r="AF314" s="30">
        <v>292</v>
      </c>
      <c r="AG314" s="30" t="str">
        <f t="shared" si="76"/>
        <v/>
      </c>
      <c r="AH314" s="30" t="str">
        <f t="shared" si="69"/>
        <v/>
      </c>
      <c r="AL314" s="30">
        <v>292</v>
      </c>
      <c r="AM314" s="30" t="str">
        <f t="shared" si="77"/>
        <v/>
      </c>
      <c r="AN314" s="30" t="str">
        <f t="shared" si="70"/>
        <v/>
      </c>
      <c r="AR314" s="30">
        <v>292</v>
      </c>
      <c r="AS314" s="30" t="str">
        <f t="shared" si="78"/>
        <v/>
      </c>
      <c r="AT314" s="30" t="str">
        <f t="shared" si="79"/>
        <v/>
      </c>
    </row>
    <row r="315" spans="2:46" x14ac:dyDescent="0.3">
      <c r="B315" s="30">
        <v>293</v>
      </c>
      <c r="C315" s="30" t="str">
        <f t="shared" si="71"/>
        <v/>
      </c>
      <c r="D315" s="30" t="str">
        <f t="shared" si="64"/>
        <v/>
      </c>
      <c r="H315" s="30">
        <v>293</v>
      </c>
      <c r="I315" s="30" t="str">
        <f t="shared" si="72"/>
        <v/>
      </c>
      <c r="J315" s="30" t="str">
        <f t="shared" si="65"/>
        <v/>
      </c>
      <c r="N315" s="30">
        <v>293</v>
      </c>
      <c r="O315" s="30" t="str">
        <f t="shared" si="73"/>
        <v/>
      </c>
      <c r="P315" s="30" t="str">
        <f t="shared" si="66"/>
        <v/>
      </c>
      <c r="T315" s="30">
        <v>293</v>
      </c>
      <c r="U315" s="30" t="str">
        <f t="shared" si="74"/>
        <v/>
      </c>
      <c r="V315" s="30" t="str">
        <f t="shared" si="67"/>
        <v/>
      </c>
      <c r="Z315" s="30">
        <v>293</v>
      </c>
      <c r="AA315" s="30" t="str">
        <f t="shared" si="75"/>
        <v/>
      </c>
      <c r="AB315" s="30" t="str">
        <f t="shared" si="68"/>
        <v/>
      </c>
      <c r="AF315" s="30">
        <v>293</v>
      </c>
      <c r="AG315" s="30" t="str">
        <f t="shared" si="76"/>
        <v/>
      </c>
      <c r="AH315" s="30" t="str">
        <f t="shared" si="69"/>
        <v/>
      </c>
      <c r="AL315" s="30">
        <v>293</v>
      </c>
      <c r="AM315" s="30" t="str">
        <f t="shared" si="77"/>
        <v/>
      </c>
      <c r="AN315" s="30" t="str">
        <f t="shared" si="70"/>
        <v/>
      </c>
      <c r="AR315" s="30">
        <v>293</v>
      </c>
      <c r="AS315" s="30" t="str">
        <f t="shared" si="78"/>
        <v/>
      </c>
      <c r="AT315" s="30" t="str">
        <f t="shared" si="79"/>
        <v/>
      </c>
    </row>
    <row r="316" spans="2:46" x14ac:dyDescent="0.3">
      <c r="B316" s="30">
        <v>294</v>
      </c>
      <c r="C316" s="30" t="str">
        <f t="shared" si="71"/>
        <v/>
      </c>
      <c r="D316" s="30" t="str">
        <f t="shared" si="64"/>
        <v/>
      </c>
      <c r="H316" s="30">
        <v>294</v>
      </c>
      <c r="I316" s="30" t="str">
        <f t="shared" si="72"/>
        <v/>
      </c>
      <c r="J316" s="30" t="str">
        <f t="shared" si="65"/>
        <v/>
      </c>
      <c r="N316" s="30">
        <v>294</v>
      </c>
      <c r="O316" s="30" t="str">
        <f t="shared" si="73"/>
        <v/>
      </c>
      <c r="P316" s="30" t="str">
        <f t="shared" si="66"/>
        <v/>
      </c>
      <c r="T316" s="30">
        <v>294</v>
      </c>
      <c r="U316" s="30" t="str">
        <f t="shared" si="74"/>
        <v/>
      </c>
      <c r="V316" s="30" t="str">
        <f t="shared" si="67"/>
        <v/>
      </c>
      <c r="Z316" s="30">
        <v>294</v>
      </c>
      <c r="AA316" s="30" t="str">
        <f t="shared" si="75"/>
        <v/>
      </c>
      <c r="AB316" s="30" t="str">
        <f t="shared" si="68"/>
        <v/>
      </c>
      <c r="AF316" s="30">
        <v>294</v>
      </c>
      <c r="AG316" s="30" t="str">
        <f t="shared" si="76"/>
        <v/>
      </c>
      <c r="AH316" s="30" t="str">
        <f t="shared" si="69"/>
        <v/>
      </c>
      <c r="AL316" s="30">
        <v>294</v>
      </c>
      <c r="AM316" s="30" t="str">
        <f t="shared" si="77"/>
        <v/>
      </c>
      <c r="AN316" s="30" t="str">
        <f t="shared" si="70"/>
        <v/>
      </c>
      <c r="AR316" s="30">
        <v>294</v>
      </c>
      <c r="AS316" s="30" t="str">
        <f t="shared" si="78"/>
        <v/>
      </c>
      <c r="AT316" s="30" t="str">
        <f t="shared" si="79"/>
        <v/>
      </c>
    </row>
    <row r="317" spans="2:46" x14ac:dyDescent="0.3">
      <c r="B317" s="30">
        <v>295</v>
      </c>
      <c r="C317" s="30" t="str">
        <f t="shared" si="71"/>
        <v/>
      </c>
      <c r="D317" s="30" t="str">
        <f t="shared" si="64"/>
        <v/>
      </c>
      <c r="H317" s="30">
        <v>295</v>
      </c>
      <c r="I317" s="30" t="str">
        <f t="shared" si="72"/>
        <v/>
      </c>
      <c r="J317" s="30" t="str">
        <f t="shared" si="65"/>
        <v/>
      </c>
      <c r="N317" s="30">
        <v>295</v>
      </c>
      <c r="O317" s="30" t="str">
        <f t="shared" si="73"/>
        <v/>
      </c>
      <c r="P317" s="30" t="str">
        <f t="shared" si="66"/>
        <v/>
      </c>
      <c r="T317" s="30">
        <v>295</v>
      </c>
      <c r="U317" s="30" t="str">
        <f t="shared" si="74"/>
        <v/>
      </c>
      <c r="V317" s="30" t="str">
        <f t="shared" si="67"/>
        <v/>
      </c>
      <c r="Z317" s="30">
        <v>295</v>
      </c>
      <c r="AA317" s="30" t="str">
        <f t="shared" si="75"/>
        <v/>
      </c>
      <c r="AB317" s="30" t="str">
        <f t="shared" si="68"/>
        <v/>
      </c>
      <c r="AF317" s="30">
        <v>295</v>
      </c>
      <c r="AG317" s="30" t="str">
        <f t="shared" si="76"/>
        <v/>
      </c>
      <c r="AH317" s="30" t="str">
        <f t="shared" si="69"/>
        <v/>
      </c>
      <c r="AL317" s="30">
        <v>295</v>
      </c>
      <c r="AM317" s="30" t="str">
        <f t="shared" si="77"/>
        <v/>
      </c>
      <c r="AN317" s="30" t="str">
        <f t="shared" si="70"/>
        <v/>
      </c>
      <c r="AR317" s="30">
        <v>295</v>
      </c>
      <c r="AS317" s="30" t="str">
        <f t="shared" si="78"/>
        <v/>
      </c>
      <c r="AT317" s="30" t="str">
        <f t="shared" si="79"/>
        <v/>
      </c>
    </row>
    <row r="318" spans="2:46" x14ac:dyDescent="0.3">
      <c r="B318" s="30">
        <v>296</v>
      </c>
      <c r="C318" s="30" t="str">
        <f t="shared" si="71"/>
        <v/>
      </c>
      <c r="D318" s="30" t="str">
        <f t="shared" si="64"/>
        <v/>
      </c>
      <c r="H318" s="30">
        <v>296</v>
      </c>
      <c r="I318" s="30" t="str">
        <f t="shared" si="72"/>
        <v/>
      </c>
      <c r="J318" s="30" t="str">
        <f t="shared" si="65"/>
        <v/>
      </c>
      <c r="N318" s="30">
        <v>296</v>
      </c>
      <c r="O318" s="30" t="str">
        <f t="shared" si="73"/>
        <v/>
      </c>
      <c r="P318" s="30" t="str">
        <f t="shared" si="66"/>
        <v/>
      </c>
      <c r="T318" s="30">
        <v>296</v>
      </c>
      <c r="U318" s="30" t="str">
        <f t="shared" si="74"/>
        <v/>
      </c>
      <c r="V318" s="30" t="str">
        <f t="shared" si="67"/>
        <v/>
      </c>
      <c r="Z318" s="30">
        <v>296</v>
      </c>
      <c r="AA318" s="30" t="str">
        <f t="shared" si="75"/>
        <v/>
      </c>
      <c r="AB318" s="30" t="str">
        <f t="shared" si="68"/>
        <v/>
      </c>
      <c r="AF318" s="30">
        <v>296</v>
      </c>
      <c r="AG318" s="30" t="str">
        <f t="shared" si="76"/>
        <v/>
      </c>
      <c r="AH318" s="30" t="str">
        <f t="shared" si="69"/>
        <v/>
      </c>
      <c r="AL318" s="30">
        <v>296</v>
      </c>
      <c r="AM318" s="30" t="str">
        <f t="shared" si="77"/>
        <v/>
      </c>
      <c r="AN318" s="30" t="str">
        <f t="shared" si="70"/>
        <v/>
      </c>
      <c r="AR318" s="30">
        <v>296</v>
      </c>
      <c r="AS318" s="30" t="str">
        <f t="shared" si="78"/>
        <v/>
      </c>
      <c r="AT318" s="30" t="str">
        <f t="shared" si="79"/>
        <v/>
      </c>
    </row>
    <row r="319" spans="2:46" x14ac:dyDescent="0.3">
      <c r="B319" s="30">
        <v>297</v>
      </c>
      <c r="C319" s="30" t="str">
        <f t="shared" si="71"/>
        <v/>
      </c>
      <c r="D319" s="30" t="str">
        <f t="shared" si="64"/>
        <v/>
      </c>
      <c r="H319" s="30">
        <v>297</v>
      </c>
      <c r="I319" s="30" t="str">
        <f t="shared" si="72"/>
        <v/>
      </c>
      <c r="J319" s="30" t="str">
        <f t="shared" si="65"/>
        <v/>
      </c>
      <c r="N319" s="30">
        <v>297</v>
      </c>
      <c r="O319" s="30" t="str">
        <f t="shared" si="73"/>
        <v/>
      </c>
      <c r="P319" s="30" t="str">
        <f t="shared" si="66"/>
        <v/>
      </c>
      <c r="T319" s="30">
        <v>297</v>
      </c>
      <c r="U319" s="30" t="str">
        <f t="shared" si="74"/>
        <v/>
      </c>
      <c r="V319" s="30" t="str">
        <f t="shared" si="67"/>
        <v/>
      </c>
      <c r="Z319" s="30">
        <v>297</v>
      </c>
      <c r="AA319" s="30" t="str">
        <f t="shared" si="75"/>
        <v/>
      </c>
      <c r="AB319" s="30" t="str">
        <f t="shared" si="68"/>
        <v/>
      </c>
      <c r="AF319" s="30">
        <v>297</v>
      </c>
      <c r="AG319" s="30" t="str">
        <f t="shared" si="76"/>
        <v/>
      </c>
      <c r="AH319" s="30" t="str">
        <f t="shared" si="69"/>
        <v/>
      </c>
      <c r="AL319" s="30">
        <v>297</v>
      </c>
      <c r="AM319" s="30" t="str">
        <f t="shared" si="77"/>
        <v/>
      </c>
      <c r="AN319" s="30" t="str">
        <f t="shared" si="70"/>
        <v/>
      </c>
      <c r="AR319" s="30">
        <v>297</v>
      </c>
      <c r="AS319" s="30" t="str">
        <f t="shared" si="78"/>
        <v/>
      </c>
      <c r="AT319" s="30" t="str">
        <f t="shared" si="79"/>
        <v/>
      </c>
    </row>
    <row r="320" spans="2:46" x14ac:dyDescent="0.3">
      <c r="B320" s="30">
        <v>298</v>
      </c>
      <c r="C320" s="30" t="str">
        <f t="shared" si="71"/>
        <v/>
      </c>
      <c r="D320" s="30" t="str">
        <f t="shared" si="64"/>
        <v/>
      </c>
      <c r="H320" s="30">
        <v>298</v>
      </c>
      <c r="I320" s="30" t="str">
        <f t="shared" si="72"/>
        <v/>
      </c>
      <c r="J320" s="30" t="str">
        <f t="shared" si="65"/>
        <v/>
      </c>
      <c r="N320" s="30">
        <v>298</v>
      </c>
      <c r="O320" s="30" t="str">
        <f t="shared" si="73"/>
        <v/>
      </c>
      <c r="P320" s="30" t="str">
        <f t="shared" si="66"/>
        <v/>
      </c>
      <c r="T320" s="30">
        <v>298</v>
      </c>
      <c r="U320" s="30" t="str">
        <f t="shared" si="74"/>
        <v/>
      </c>
      <c r="V320" s="30" t="str">
        <f t="shared" si="67"/>
        <v/>
      </c>
      <c r="Z320" s="30">
        <v>298</v>
      </c>
      <c r="AA320" s="30" t="str">
        <f t="shared" si="75"/>
        <v/>
      </c>
      <c r="AB320" s="30" t="str">
        <f t="shared" si="68"/>
        <v/>
      </c>
      <c r="AF320" s="30">
        <v>298</v>
      </c>
      <c r="AG320" s="30" t="str">
        <f t="shared" si="76"/>
        <v/>
      </c>
      <c r="AH320" s="30" t="str">
        <f t="shared" si="69"/>
        <v/>
      </c>
      <c r="AL320" s="30">
        <v>298</v>
      </c>
      <c r="AM320" s="30" t="str">
        <f t="shared" si="77"/>
        <v/>
      </c>
      <c r="AN320" s="30" t="str">
        <f t="shared" si="70"/>
        <v/>
      </c>
      <c r="AR320" s="30">
        <v>298</v>
      </c>
      <c r="AS320" s="30" t="str">
        <f t="shared" si="78"/>
        <v/>
      </c>
      <c r="AT320" s="30" t="str">
        <f t="shared" si="79"/>
        <v/>
      </c>
    </row>
    <row r="321" spans="2:46" x14ac:dyDescent="0.3">
      <c r="B321" s="30">
        <v>299</v>
      </c>
      <c r="C321" s="30" t="str">
        <f t="shared" si="71"/>
        <v/>
      </c>
      <c r="D321" s="30" t="str">
        <f t="shared" si="64"/>
        <v/>
      </c>
      <c r="H321" s="30">
        <v>299</v>
      </c>
      <c r="I321" s="30" t="str">
        <f t="shared" si="72"/>
        <v/>
      </c>
      <c r="J321" s="30" t="str">
        <f t="shared" si="65"/>
        <v/>
      </c>
      <c r="N321" s="30">
        <v>299</v>
      </c>
      <c r="O321" s="30" t="str">
        <f t="shared" si="73"/>
        <v/>
      </c>
      <c r="P321" s="30" t="str">
        <f t="shared" si="66"/>
        <v/>
      </c>
      <c r="T321" s="30">
        <v>299</v>
      </c>
      <c r="U321" s="30" t="str">
        <f t="shared" si="74"/>
        <v/>
      </c>
      <c r="V321" s="30" t="str">
        <f t="shared" si="67"/>
        <v/>
      </c>
      <c r="Z321" s="30">
        <v>299</v>
      </c>
      <c r="AA321" s="30" t="str">
        <f t="shared" si="75"/>
        <v/>
      </c>
      <c r="AB321" s="30" t="str">
        <f t="shared" si="68"/>
        <v/>
      </c>
      <c r="AF321" s="30">
        <v>299</v>
      </c>
      <c r="AG321" s="30" t="str">
        <f t="shared" si="76"/>
        <v/>
      </c>
      <c r="AH321" s="30" t="str">
        <f t="shared" si="69"/>
        <v/>
      </c>
      <c r="AL321" s="30">
        <v>299</v>
      </c>
      <c r="AM321" s="30" t="str">
        <f t="shared" si="77"/>
        <v/>
      </c>
      <c r="AN321" s="30" t="str">
        <f t="shared" si="70"/>
        <v/>
      </c>
      <c r="AR321" s="30">
        <v>299</v>
      </c>
      <c r="AS321" s="30" t="str">
        <f t="shared" si="78"/>
        <v/>
      </c>
      <c r="AT321" s="30" t="str">
        <f t="shared" si="79"/>
        <v/>
      </c>
    </row>
    <row r="322" spans="2:46" x14ac:dyDescent="0.3">
      <c r="B322" s="30">
        <v>300</v>
      </c>
      <c r="C322" s="30" t="str">
        <f t="shared" si="71"/>
        <v/>
      </c>
      <c r="D322" s="30" t="str">
        <f t="shared" si="64"/>
        <v/>
      </c>
      <c r="H322" s="30">
        <v>300</v>
      </c>
      <c r="I322" s="30" t="str">
        <f t="shared" si="72"/>
        <v/>
      </c>
      <c r="J322" s="30" t="str">
        <f t="shared" si="65"/>
        <v/>
      </c>
      <c r="N322" s="30">
        <v>300</v>
      </c>
      <c r="O322" s="30" t="str">
        <f t="shared" si="73"/>
        <v/>
      </c>
      <c r="P322" s="30" t="str">
        <f t="shared" si="66"/>
        <v/>
      </c>
      <c r="T322" s="30">
        <v>300</v>
      </c>
      <c r="U322" s="30" t="str">
        <f t="shared" si="74"/>
        <v/>
      </c>
      <c r="V322" s="30" t="str">
        <f t="shared" si="67"/>
        <v/>
      </c>
      <c r="Z322" s="30">
        <v>300</v>
      </c>
      <c r="AA322" s="30" t="str">
        <f t="shared" si="75"/>
        <v/>
      </c>
      <c r="AB322" s="30" t="str">
        <f t="shared" si="68"/>
        <v/>
      </c>
      <c r="AF322" s="30">
        <v>300</v>
      </c>
      <c r="AG322" s="30" t="str">
        <f t="shared" si="76"/>
        <v/>
      </c>
      <c r="AH322" s="30" t="str">
        <f t="shared" si="69"/>
        <v/>
      </c>
      <c r="AL322" s="30">
        <v>300</v>
      </c>
      <c r="AM322" s="30" t="str">
        <f t="shared" si="77"/>
        <v/>
      </c>
      <c r="AN322" s="30" t="str">
        <f t="shared" si="70"/>
        <v/>
      </c>
      <c r="AR322" s="30">
        <v>300</v>
      </c>
      <c r="AS322" s="30" t="str">
        <f t="shared" si="78"/>
        <v/>
      </c>
      <c r="AT322" s="30" t="str">
        <f t="shared" si="79"/>
        <v/>
      </c>
    </row>
    <row r="323" spans="2:46" x14ac:dyDescent="0.3">
      <c r="B323" s="30">
        <v>301</v>
      </c>
      <c r="C323" s="30" t="str">
        <f t="shared" si="71"/>
        <v/>
      </c>
      <c r="D323" s="30" t="str">
        <f t="shared" si="64"/>
        <v/>
      </c>
      <c r="H323" s="30">
        <v>301</v>
      </c>
      <c r="I323" s="30" t="str">
        <f t="shared" si="72"/>
        <v/>
      </c>
      <c r="J323" s="30" t="str">
        <f t="shared" si="65"/>
        <v/>
      </c>
      <c r="N323" s="30">
        <v>301</v>
      </c>
      <c r="O323" s="30" t="str">
        <f t="shared" si="73"/>
        <v/>
      </c>
      <c r="P323" s="30" t="str">
        <f t="shared" si="66"/>
        <v/>
      </c>
      <c r="T323" s="30">
        <v>301</v>
      </c>
      <c r="U323" s="30" t="str">
        <f t="shared" si="74"/>
        <v/>
      </c>
      <c r="V323" s="30" t="str">
        <f t="shared" si="67"/>
        <v/>
      </c>
      <c r="Z323" s="30">
        <v>301</v>
      </c>
      <c r="AA323" s="30" t="str">
        <f t="shared" si="75"/>
        <v/>
      </c>
      <c r="AB323" s="30" t="str">
        <f t="shared" si="68"/>
        <v/>
      </c>
      <c r="AF323" s="30">
        <v>301</v>
      </c>
      <c r="AG323" s="30" t="str">
        <f t="shared" si="76"/>
        <v/>
      </c>
      <c r="AH323" s="30" t="str">
        <f t="shared" si="69"/>
        <v/>
      </c>
      <c r="AL323" s="30">
        <v>301</v>
      </c>
      <c r="AM323" s="30" t="str">
        <f t="shared" si="77"/>
        <v/>
      </c>
      <c r="AN323" s="30" t="str">
        <f t="shared" si="70"/>
        <v/>
      </c>
      <c r="AR323" s="30">
        <v>301</v>
      </c>
      <c r="AS323" s="30" t="str">
        <f t="shared" si="78"/>
        <v/>
      </c>
      <c r="AT323" s="30" t="str">
        <f t="shared" si="79"/>
        <v/>
      </c>
    </row>
    <row r="324" spans="2:46" x14ac:dyDescent="0.3">
      <c r="B324" s="30">
        <v>302</v>
      </c>
      <c r="C324" s="30" t="str">
        <f t="shared" si="71"/>
        <v/>
      </c>
      <c r="D324" s="30" t="str">
        <f t="shared" si="64"/>
        <v/>
      </c>
      <c r="H324" s="30">
        <v>302</v>
      </c>
      <c r="I324" s="30" t="str">
        <f t="shared" si="72"/>
        <v/>
      </c>
      <c r="J324" s="30" t="str">
        <f t="shared" si="65"/>
        <v/>
      </c>
      <c r="N324" s="30">
        <v>302</v>
      </c>
      <c r="O324" s="30" t="str">
        <f t="shared" si="73"/>
        <v/>
      </c>
      <c r="P324" s="30" t="str">
        <f t="shared" si="66"/>
        <v/>
      </c>
      <c r="T324" s="30">
        <v>302</v>
      </c>
      <c r="U324" s="30" t="str">
        <f t="shared" si="74"/>
        <v/>
      </c>
      <c r="V324" s="30" t="str">
        <f t="shared" si="67"/>
        <v/>
      </c>
      <c r="Z324" s="30">
        <v>302</v>
      </c>
      <c r="AA324" s="30" t="str">
        <f t="shared" si="75"/>
        <v/>
      </c>
      <c r="AB324" s="30" t="str">
        <f t="shared" si="68"/>
        <v/>
      </c>
      <c r="AF324" s="30">
        <v>302</v>
      </c>
      <c r="AG324" s="30" t="str">
        <f t="shared" si="76"/>
        <v/>
      </c>
      <c r="AH324" s="30" t="str">
        <f t="shared" si="69"/>
        <v/>
      </c>
      <c r="AL324" s="30">
        <v>302</v>
      </c>
      <c r="AM324" s="30" t="str">
        <f t="shared" si="77"/>
        <v/>
      </c>
      <c r="AN324" s="30" t="str">
        <f t="shared" si="70"/>
        <v/>
      </c>
      <c r="AR324" s="30">
        <v>302</v>
      </c>
      <c r="AS324" s="30" t="str">
        <f t="shared" si="78"/>
        <v/>
      </c>
      <c r="AT324" s="30" t="str">
        <f t="shared" si="79"/>
        <v/>
      </c>
    </row>
    <row r="325" spans="2:46" x14ac:dyDescent="0.3">
      <c r="B325" s="30">
        <v>303</v>
      </c>
      <c r="C325" s="30" t="str">
        <f t="shared" si="71"/>
        <v/>
      </c>
      <c r="D325" s="30" t="str">
        <f t="shared" si="64"/>
        <v/>
      </c>
      <c r="H325" s="30">
        <v>303</v>
      </c>
      <c r="I325" s="30" t="str">
        <f t="shared" si="72"/>
        <v/>
      </c>
      <c r="J325" s="30" t="str">
        <f t="shared" si="65"/>
        <v/>
      </c>
      <c r="N325" s="30">
        <v>303</v>
      </c>
      <c r="O325" s="30" t="str">
        <f t="shared" si="73"/>
        <v/>
      </c>
      <c r="P325" s="30" t="str">
        <f t="shared" si="66"/>
        <v/>
      </c>
      <c r="T325" s="30">
        <v>303</v>
      </c>
      <c r="U325" s="30" t="str">
        <f t="shared" si="74"/>
        <v/>
      </c>
      <c r="V325" s="30" t="str">
        <f t="shared" si="67"/>
        <v/>
      </c>
      <c r="Z325" s="30">
        <v>303</v>
      </c>
      <c r="AA325" s="30" t="str">
        <f t="shared" si="75"/>
        <v/>
      </c>
      <c r="AB325" s="30" t="str">
        <f t="shared" si="68"/>
        <v/>
      </c>
      <c r="AF325" s="30">
        <v>303</v>
      </c>
      <c r="AG325" s="30" t="str">
        <f t="shared" si="76"/>
        <v/>
      </c>
      <c r="AH325" s="30" t="str">
        <f t="shared" si="69"/>
        <v/>
      </c>
      <c r="AL325" s="30">
        <v>303</v>
      </c>
      <c r="AM325" s="30" t="str">
        <f t="shared" si="77"/>
        <v/>
      </c>
      <c r="AN325" s="30" t="str">
        <f t="shared" si="70"/>
        <v/>
      </c>
      <c r="AR325" s="30">
        <v>303</v>
      </c>
      <c r="AS325" s="30" t="str">
        <f t="shared" si="78"/>
        <v/>
      </c>
      <c r="AT325" s="30" t="str">
        <f t="shared" si="79"/>
        <v/>
      </c>
    </row>
    <row r="326" spans="2:46" x14ac:dyDescent="0.3">
      <c r="B326" s="30">
        <v>304</v>
      </c>
      <c r="C326" s="30" t="str">
        <f t="shared" si="71"/>
        <v/>
      </c>
      <c r="D326" s="30" t="str">
        <f t="shared" si="64"/>
        <v/>
      </c>
      <c r="H326" s="30">
        <v>304</v>
      </c>
      <c r="I326" s="30" t="str">
        <f t="shared" si="72"/>
        <v/>
      </c>
      <c r="J326" s="30" t="str">
        <f t="shared" si="65"/>
        <v/>
      </c>
      <c r="N326" s="30">
        <v>304</v>
      </c>
      <c r="O326" s="30" t="str">
        <f t="shared" si="73"/>
        <v/>
      </c>
      <c r="P326" s="30" t="str">
        <f t="shared" si="66"/>
        <v/>
      </c>
      <c r="T326" s="30">
        <v>304</v>
      </c>
      <c r="U326" s="30" t="str">
        <f t="shared" si="74"/>
        <v/>
      </c>
      <c r="V326" s="30" t="str">
        <f t="shared" si="67"/>
        <v/>
      </c>
      <c r="Z326" s="30">
        <v>304</v>
      </c>
      <c r="AA326" s="30" t="str">
        <f t="shared" si="75"/>
        <v/>
      </c>
      <c r="AB326" s="30" t="str">
        <f t="shared" si="68"/>
        <v/>
      </c>
      <c r="AF326" s="30">
        <v>304</v>
      </c>
      <c r="AG326" s="30" t="str">
        <f t="shared" si="76"/>
        <v/>
      </c>
      <c r="AH326" s="30" t="str">
        <f t="shared" si="69"/>
        <v/>
      </c>
      <c r="AL326" s="30">
        <v>304</v>
      </c>
      <c r="AM326" s="30" t="str">
        <f t="shared" si="77"/>
        <v/>
      </c>
      <c r="AN326" s="30" t="str">
        <f t="shared" si="70"/>
        <v/>
      </c>
      <c r="AR326" s="30">
        <v>304</v>
      </c>
      <c r="AS326" s="30" t="str">
        <f t="shared" si="78"/>
        <v/>
      </c>
      <c r="AT326" s="30" t="str">
        <f t="shared" si="79"/>
        <v/>
      </c>
    </row>
    <row r="327" spans="2:46" x14ac:dyDescent="0.3">
      <c r="B327" s="30">
        <v>305</v>
      </c>
      <c r="C327" s="30" t="str">
        <f t="shared" si="71"/>
        <v/>
      </c>
      <c r="D327" s="30" t="str">
        <f t="shared" si="64"/>
        <v/>
      </c>
      <c r="H327" s="30">
        <v>305</v>
      </c>
      <c r="I327" s="30" t="str">
        <f t="shared" si="72"/>
        <v/>
      </c>
      <c r="J327" s="30" t="str">
        <f t="shared" si="65"/>
        <v/>
      </c>
      <c r="N327" s="30">
        <v>305</v>
      </c>
      <c r="O327" s="30" t="str">
        <f t="shared" si="73"/>
        <v/>
      </c>
      <c r="P327" s="30" t="str">
        <f t="shared" si="66"/>
        <v/>
      </c>
      <c r="T327" s="30">
        <v>305</v>
      </c>
      <c r="U327" s="30" t="str">
        <f t="shared" si="74"/>
        <v/>
      </c>
      <c r="V327" s="30" t="str">
        <f t="shared" si="67"/>
        <v/>
      </c>
      <c r="Z327" s="30">
        <v>305</v>
      </c>
      <c r="AA327" s="30" t="str">
        <f t="shared" si="75"/>
        <v/>
      </c>
      <c r="AB327" s="30" t="str">
        <f t="shared" si="68"/>
        <v/>
      </c>
      <c r="AF327" s="30">
        <v>305</v>
      </c>
      <c r="AG327" s="30" t="str">
        <f t="shared" si="76"/>
        <v/>
      </c>
      <c r="AH327" s="30" t="str">
        <f t="shared" si="69"/>
        <v/>
      </c>
      <c r="AL327" s="30">
        <v>305</v>
      </c>
      <c r="AM327" s="30" t="str">
        <f t="shared" si="77"/>
        <v/>
      </c>
      <c r="AN327" s="30" t="str">
        <f t="shared" si="70"/>
        <v/>
      </c>
      <c r="AR327" s="30">
        <v>305</v>
      </c>
      <c r="AS327" s="30" t="str">
        <f t="shared" si="78"/>
        <v/>
      </c>
      <c r="AT327" s="30" t="str">
        <f t="shared" si="79"/>
        <v/>
      </c>
    </row>
    <row r="328" spans="2:46" x14ac:dyDescent="0.3">
      <c r="B328" s="30">
        <v>306</v>
      </c>
      <c r="C328" s="30" t="str">
        <f t="shared" si="71"/>
        <v/>
      </c>
      <c r="D328" s="30" t="str">
        <f t="shared" si="64"/>
        <v/>
      </c>
      <c r="H328" s="30">
        <v>306</v>
      </c>
      <c r="I328" s="30" t="str">
        <f t="shared" si="72"/>
        <v/>
      </c>
      <c r="J328" s="30" t="str">
        <f t="shared" si="65"/>
        <v/>
      </c>
      <c r="N328" s="30">
        <v>306</v>
      </c>
      <c r="O328" s="30" t="str">
        <f t="shared" si="73"/>
        <v/>
      </c>
      <c r="P328" s="30" t="str">
        <f t="shared" si="66"/>
        <v/>
      </c>
      <c r="T328" s="30">
        <v>306</v>
      </c>
      <c r="U328" s="30" t="str">
        <f t="shared" si="74"/>
        <v/>
      </c>
      <c r="V328" s="30" t="str">
        <f t="shared" si="67"/>
        <v/>
      </c>
      <c r="Z328" s="30">
        <v>306</v>
      </c>
      <c r="AA328" s="30" t="str">
        <f t="shared" si="75"/>
        <v/>
      </c>
      <c r="AB328" s="30" t="str">
        <f t="shared" si="68"/>
        <v/>
      </c>
      <c r="AF328" s="30">
        <v>306</v>
      </c>
      <c r="AG328" s="30" t="str">
        <f t="shared" si="76"/>
        <v/>
      </c>
      <c r="AH328" s="30" t="str">
        <f t="shared" si="69"/>
        <v/>
      </c>
      <c r="AL328" s="30">
        <v>306</v>
      </c>
      <c r="AM328" s="30" t="str">
        <f t="shared" si="77"/>
        <v/>
      </c>
      <c r="AN328" s="30" t="str">
        <f t="shared" si="70"/>
        <v/>
      </c>
      <c r="AR328" s="30">
        <v>306</v>
      </c>
      <c r="AS328" s="30" t="str">
        <f t="shared" si="78"/>
        <v/>
      </c>
      <c r="AT328" s="30" t="str">
        <f t="shared" si="79"/>
        <v/>
      </c>
    </row>
    <row r="329" spans="2:46" x14ac:dyDescent="0.3">
      <c r="B329" s="30">
        <v>307</v>
      </c>
      <c r="C329" s="30" t="str">
        <f t="shared" si="71"/>
        <v/>
      </c>
      <c r="D329" s="30" t="str">
        <f t="shared" si="64"/>
        <v/>
      </c>
      <c r="H329" s="30">
        <v>307</v>
      </c>
      <c r="I329" s="30" t="str">
        <f t="shared" si="72"/>
        <v/>
      </c>
      <c r="J329" s="30" t="str">
        <f t="shared" si="65"/>
        <v/>
      </c>
      <c r="N329" s="30">
        <v>307</v>
      </c>
      <c r="O329" s="30" t="str">
        <f t="shared" si="73"/>
        <v/>
      </c>
      <c r="P329" s="30" t="str">
        <f t="shared" si="66"/>
        <v/>
      </c>
      <c r="T329" s="30">
        <v>307</v>
      </c>
      <c r="U329" s="30" t="str">
        <f t="shared" si="74"/>
        <v/>
      </c>
      <c r="V329" s="30" t="str">
        <f t="shared" si="67"/>
        <v/>
      </c>
      <c r="Z329" s="30">
        <v>307</v>
      </c>
      <c r="AA329" s="30" t="str">
        <f t="shared" si="75"/>
        <v/>
      </c>
      <c r="AB329" s="30" t="str">
        <f t="shared" si="68"/>
        <v/>
      </c>
      <c r="AF329" s="30">
        <v>307</v>
      </c>
      <c r="AG329" s="30" t="str">
        <f t="shared" si="76"/>
        <v/>
      </c>
      <c r="AH329" s="30" t="str">
        <f t="shared" si="69"/>
        <v/>
      </c>
      <c r="AL329" s="30">
        <v>307</v>
      </c>
      <c r="AM329" s="30" t="str">
        <f t="shared" si="77"/>
        <v/>
      </c>
      <c r="AN329" s="30" t="str">
        <f t="shared" si="70"/>
        <v/>
      </c>
      <c r="AR329" s="30">
        <v>307</v>
      </c>
      <c r="AS329" s="30" t="str">
        <f t="shared" si="78"/>
        <v/>
      </c>
      <c r="AT329" s="30" t="str">
        <f t="shared" si="79"/>
        <v/>
      </c>
    </row>
    <row r="330" spans="2:46" x14ac:dyDescent="0.3">
      <c r="B330" s="30">
        <v>308</v>
      </c>
      <c r="C330" s="30" t="str">
        <f t="shared" si="71"/>
        <v/>
      </c>
      <c r="D330" s="30" t="str">
        <f t="shared" si="64"/>
        <v/>
      </c>
      <c r="H330" s="30">
        <v>308</v>
      </c>
      <c r="I330" s="30" t="str">
        <f t="shared" si="72"/>
        <v/>
      </c>
      <c r="J330" s="30" t="str">
        <f t="shared" si="65"/>
        <v/>
      </c>
      <c r="N330" s="30">
        <v>308</v>
      </c>
      <c r="O330" s="30" t="str">
        <f t="shared" si="73"/>
        <v/>
      </c>
      <c r="P330" s="30" t="str">
        <f t="shared" si="66"/>
        <v/>
      </c>
      <c r="T330" s="30">
        <v>308</v>
      </c>
      <c r="U330" s="30" t="str">
        <f t="shared" si="74"/>
        <v/>
      </c>
      <c r="V330" s="30" t="str">
        <f t="shared" si="67"/>
        <v/>
      </c>
      <c r="Z330" s="30">
        <v>308</v>
      </c>
      <c r="AA330" s="30" t="str">
        <f t="shared" si="75"/>
        <v/>
      </c>
      <c r="AB330" s="30" t="str">
        <f t="shared" si="68"/>
        <v/>
      </c>
      <c r="AF330" s="30">
        <v>308</v>
      </c>
      <c r="AG330" s="30" t="str">
        <f t="shared" si="76"/>
        <v/>
      </c>
      <c r="AH330" s="30" t="str">
        <f t="shared" si="69"/>
        <v/>
      </c>
      <c r="AL330" s="30">
        <v>308</v>
      </c>
      <c r="AM330" s="30" t="str">
        <f t="shared" si="77"/>
        <v/>
      </c>
      <c r="AN330" s="30" t="str">
        <f t="shared" si="70"/>
        <v/>
      </c>
      <c r="AR330" s="30">
        <v>308</v>
      </c>
      <c r="AS330" s="30" t="str">
        <f t="shared" si="78"/>
        <v/>
      </c>
      <c r="AT330" s="30" t="str">
        <f t="shared" si="79"/>
        <v/>
      </c>
    </row>
    <row r="331" spans="2:46" x14ac:dyDescent="0.3">
      <c r="B331" s="30">
        <v>309</v>
      </c>
      <c r="C331" s="30" t="str">
        <f t="shared" si="71"/>
        <v/>
      </c>
      <c r="D331" s="30" t="str">
        <f t="shared" si="64"/>
        <v/>
      </c>
      <c r="H331" s="30">
        <v>309</v>
      </c>
      <c r="I331" s="30" t="str">
        <f t="shared" si="72"/>
        <v/>
      </c>
      <c r="J331" s="30" t="str">
        <f t="shared" si="65"/>
        <v/>
      </c>
      <c r="N331" s="30">
        <v>309</v>
      </c>
      <c r="O331" s="30" t="str">
        <f t="shared" si="73"/>
        <v/>
      </c>
      <c r="P331" s="30" t="str">
        <f t="shared" si="66"/>
        <v/>
      </c>
      <c r="T331" s="30">
        <v>309</v>
      </c>
      <c r="U331" s="30" t="str">
        <f t="shared" si="74"/>
        <v/>
      </c>
      <c r="V331" s="30" t="str">
        <f t="shared" si="67"/>
        <v/>
      </c>
      <c r="Z331" s="30">
        <v>309</v>
      </c>
      <c r="AA331" s="30" t="str">
        <f t="shared" si="75"/>
        <v/>
      </c>
      <c r="AB331" s="30" t="str">
        <f t="shared" si="68"/>
        <v/>
      </c>
      <c r="AF331" s="30">
        <v>309</v>
      </c>
      <c r="AG331" s="30" t="str">
        <f t="shared" si="76"/>
        <v/>
      </c>
      <c r="AH331" s="30" t="str">
        <f t="shared" si="69"/>
        <v/>
      </c>
      <c r="AL331" s="30">
        <v>309</v>
      </c>
      <c r="AM331" s="30" t="str">
        <f t="shared" si="77"/>
        <v/>
      </c>
      <c r="AN331" s="30" t="str">
        <f t="shared" si="70"/>
        <v/>
      </c>
      <c r="AR331" s="30">
        <v>309</v>
      </c>
      <c r="AS331" s="30" t="str">
        <f t="shared" si="78"/>
        <v/>
      </c>
      <c r="AT331" s="30" t="str">
        <f t="shared" si="79"/>
        <v/>
      </c>
    </row>
    <row r="332" spans="2:46" x14ac:dyDescent="0.3">
      <c r="B332" s="30">
        <v>310</v>
      </c>
      <c r="C332" s="30" t="str">
        <f t="shared" si="71"/>
        <v/>
      </c>
      <c r="D332" s="30" t="str">
        <f t="shared" si="64"/>
        <v/>
      </c>
      <c r="H332" s="30">
        <v>310</v>
      </c>
      <c r="I332" s="30" t="str">
        <f t="shared" si="72"/>
        <v/>
      </c>
      <c r="J332" s="30" t="str">
        <f t="shared" si="65"/>
        <v/>
      </c>
      <c r="N332" s="30">
        <v>310</v>
      </c>
      <c r="O332" s="30" t="str">
        <f t="shared" si="73"/>
        <v/>
      </c>
      <c r="P332" s="30" t="str">
        <f t="shared" si="66"/>
        <v/>
      </c>
      <c r="T332" s="30">
        <v>310</v>
      </c>
      <c r="U332" s="30" t="str">
        <f t="shared" si="74"/>
        <v/>
      </c>
      <c r="V332" s="30" t="str">
        <f t="shared" si="67"/>
        <v/>
      </c>
      <c r="Z332" s="30">
        <v>310</v>
      </c>
      <c r="AA332" s="30" t="str">
        <f t="shared" si="75"/>
        <v/>
      </c>
      <c r="AB332" s="30" t="str">
        <f t="shared" si="68"/>
        <v/>
      </c>
      <c r="AF332" s="30">
        <v>310</v>
      </c>
      <c r="AG332" s="30" t="str">
        <f t="shared" si="76"/>
        <v/>
      </c>
      <c r="AH332" s="30" t="str">
        <f t="shared" si="69"/>
        <v/>
      </c>
      <c r="AL332" s="30">
        <v>310</v>
      </c>
      <c r="AM332" s="30" t="str">
        <f t="shared" si="77"/>
        <v/>
      </c>
      <c r="AN332" s="30" t="str">
        <f t="shared" si="70"/>
        <v/>
      </c>
      <c r="AR332" s="30">
        <v>310</v>
      </c>
      <c r="AS332" s="30" t="str">
        <f t="shared" si="78"/>
        <v/>
      </c>
      <c r="AT332" s="30" t="str">
        <f t="shared" si="79"/>
        <v/>
      </c>
    </row>
    <row r="333" spans="2:46" x14ac:dyDescent="0.3">
      <c r="B333" s="30">
        <v>311</v>
      </c>
      <c r="C333" s="30" t="str">
        <f t="shared" si="71"/>
        <v/>
      </c>
      <c r="D333" s="30" t="str">
        <f t="shared" si="64"/>
        <v/>
      </c>
      <c r="H333" s="30">
        <v>311</v>
      </c>
      <c r="I333" s="30" t="str">
        <f t="shared" si="72"/>
        <v/>
      </c>
      <c r="J333" s="30" t="str">
        <f t="shared" si="65"/>
        <v/>
      </c>
      <c r="N333" s="30">
        <v>311</v>
      </c>
      <c r="O333" s="30" t="str">
        <f t="shared" si="73"/>
        <v/>
      </c>
      <c r="P333" s="30" t="str">
        <f t="shared" si="66"/>
        <v/>
      </c>
      <c r="T333" s="30">
        <v>311</v>
      </c>
      <c r="U333" s="30" t="str">
        <f t="shared" si="74"/>
        <v/>
      </c>
      <c r="V333" s="30" t="str">
        <f t="shared" si="67"/>
        <v/>
      </c>
      <c r="Z333" s="30">
        <v>311</v>
      </c>
      <c r="AA333" s="30" t="str">
        <f t="shared" si="75"/>
        <v/>
      </c>
      <c r="AB333" s="30" t="str">
        <f t="shared" si="68"/>
        <v/>
      </c>
      <c r="AF333" s="30">
        <v>311</v>
      </c>
      <c r="AG333" s="30" t="str">
        <f t="shared" si="76"/>
        <v/>
      </c>
      <c r="AH333" s="30" t="str">
        <f t="shared" si="69"/>
        <v/>
      </c>
      <c r="AL333" s="30">
        <v>311</v>
      </c>
      <c r="AM333" s="30" t="str">
        <f t="shared" si="77"/>
        <v/>
      </c>
      <c r="AN333" s="30" t="str">
        <f t="shared" si="70"/>
        <v/>
      </c>
      <c r="AR333" s="30">
        <v>311</v>
      </c>
      <c r="AS333" s="30" t="str">
        <f t="shared" si="78"/>
        <v/>
      </c>
      <c r="AT333" s="30" t="str">
        <f t="shared" si="79"/>
        <v/>
      </c>
    </row>
    <row r="334" spans="2:46" x14ac:dyDescent="0.3">
      <c r="B334" s="30">
        <v>312</v>
      </c>
      <c r="C334" s="30" t="str">
        <f t="shared" si="71"/>
        <v/>
      </c>
      <c r="D334" s="30" t="str">
        <f t="shared" si="64"/>
        <v/>
      </c>
      <c r="H334" s="30">
        <v>312</v>
      </c>
      <c r="I334" s="30" t="str">
        <f t="shared" si="72"/>
        <v/>
      </c>
      <c r="J334" s="30" t="str">
        <f t="shared" si="65"/>
        <v/>
      </c>
      <c r="N334" s="30">
        <v>312</v>
      </c>
      <c r="O334" s="30" t="str">
        <f t="shared" si="73"/>
        <v/>
      </c>
      <c r="P334" s="30" t="str">
        <f t="shared" si="66"/>
        <v/>
      </c>
      <c r="T334" s="30">
        <v>312</v>
      </c>
      <c r="U334" s="30" t="str">
        <f t="shared" si="74"/>
        <v/>
      </c>
      <c r="V334" s="30" t="str">
        <f t="shared" si="67"/>
        <v/>
      </c>
      <c r="Z334" s="30">
        <v>312</v>
      </c>
      <c r="AA334" s="30" t="str">
        <f t="shared" si="75"/>
        <v/>
      </c>
      <c r="AB334" s="30" t="str">
        <f t="shared" si="68"/>
        <v/>
      </c>
      <c r="AF334" s="30">
        <v>312</v>
      </c>
      <c r="AG334" s="30" t="str">
        <f t="shared" si="76"/>
        <v/>
      </c>
      <c r="AH334" s="30" t="str">
        <f t="shared" si="69"/>
        <v/>
      </c>
      <c r="AL334" s="30">
        <v>312</v>
      </c>
      <c r="AM334" s="30" t="str">
        <f t="shared" si="77"/>
        <v/>
      </c>
      <c r="AN334" s="30" t="str">
        <f t="shared" si="70"/>
        <v/>
      </c>
      <c r="AR334" s="30">
        <v>312</v>
      </c>
      <c r="AS334" s="30" t="str">
        <f t="shared" si="78"/>
        <v/>
      </c>
      <c r="AT334" s="30" t="str">
        <f t="shared" si="79"/>
        <v/>
      </c>
    </row>
    <row r="335" spans="2:46" x14ac:dyDescent="0.3">
      <c r="B335" s="30">
        <v>313</v>
      </c>
      <c r="C335" s="30" t="str">
        <f t="shared" si="71"/>
        <v/>
      </c>
      <c r="D335" s="30" t="str">
        <f t="shared" si="64"/>
        <v/>
      </c>
      <c r="H335" s="30">
        <v>313</v>
      </c>
      <c r="I335" s="30" t="str">
        <f t="shared" si="72"/>
        <v/>
      </c>
      <c r="J335" s="30" t="str">
        <f t="shared" si="65"/>
        <v/>
      </c>
      <c r="N335" s="30">
        <v>313</v>
      </c>
      <c r="O335" s="30" t="str">
        <f t="shared" si="73"/>
        <v/>
      </c>
      <c r="P335" s="30" t="str">
        <f t="shared" si="66"/>
        <v/>
      </c>
      <c r="T335" s="30">
        <v>313</v>
      </c>
      <c r="U335" s="30" t="str">
        <f t="shared" si="74"/>
        <v/>
      </c>
      <c r="V335" s="30" t="str">
        <f t="shared" si="67"/>
        <v/>
      </c>
      <c r="Z335" s="30">
        <v>313</v>
      </c>
      <c r="AA335" s="30" t="str">
        <f t="shared" si="75"/>
        <v/>
      </c>
      <c r="AB335" s="30" t="str">
        <f t="shared" si="68"/>
        <v/>
      </c>
      <c r="AF335" s="30">
        <v>313</v>
      </c>
      <c r="AG335" s="30" t="str">
        <f t="shared" si="76"/>
        <v/>
      </c>
      <c r="AH335" s="30" t="str">
        <f t="shared" si="69"/>
        <v/>
      </c>
      <c r="AL335" s="30">
        <v>313</v>
      </c>
      <c r="AM335" s="30" t="str">
        <f t="shared" si="77"/>
        <v/>
      </c>
      <c r="AN335" s="30" t="str">
        <f t="shared" si="70"/>
        <v/>
      </c>
      <c r="AR335" s="30">
        <v>313</v>
      </c>
      <c r="AS335" s="30" t="str">
        <f t="shared" si="78"/>
        <v/>
      </c>
      <c r="AT335" s="30" t="str">
        <f t="shared" si="79"/>
        <v/>
      </c>
    </row>
    <row r="336" spans="2:46" x14ac:dyDescent="0.3">
      <c r="B336" s="30">
        <v>314</v>
      </c>
      <c r="C336" s="30" t="str">
        <f t="shared" si="71"/>
        <v/>
      </c>
      <c r="D336" s="30" t="str">
        <f t="shared" si="64"/>
        <v/>
      </c>
      <c r="H336" s="30">
        <v>314</v>
      </c>
      <c r="I336" s="30" t="str">
        <f t="shared" si="72"/>
        <v/>
      </c>
      <c r="J336" s="30" t="str">
        <f t="shared" si="65"/>
        <v/>
      </c>
      <c r="N336" s="30">
        <v>314</v>
      </c>
      <c r="O336" s="30" t="str">
        <f t="shared" si="73"/>
        <v/>
      </c>
      <c r="P336" s="30" t="str">
        <f t="shared" si="66"/>
        <v/>
      </c>
      <c r="T336" s="30">
        <v>314</v>
      </c>
      <c r="U336" s="30" t="str">
        <f t="shared" si="74"/>
        <v/>
      </c>
      <c r="V336" s="30" t="str">
        <f t="shared" si="67"/>
        <v/>
      </c>
      <c r="Z336" s="30">
        <v>314</v>
      </c>
      <c r="AA336" s="30" t="str">
        <f t="shared" si="75"/>
        <v/>
      </c>
      <c r="AB336" s="30" t="str">
        <f t="shared" si="68"/>
        <v/>
      </c>
      <c r="AF336" s="30">
        <v>314</v>
      </c>
      <c r="AG336" s="30" t="str">
        <f t="shared" si="76"/>
        <v/>
      </c>
      <c r="AH336" s="30" t="str">
        <f t="shared" si="69"/>
        <v/>
      </c>
      <c r="AL336" s="30">
        <v>314</v>
      </c>
      <c r="AM336" s="30" t="str">
        <f t="shared" si="77"/>
        <v/>
      </c>
      <c r="AN336" s="30" t="str">
        <f t="shared" si="70"/>
        <v/>
      </c>
      <c r="AR336" s="30">
        <v>314</v>
      </c>
      <c r="AS336" s="30" t="str">
        <f t="shared" si="78"/>
        <v/>
      </c>
      <c r="AT336" s="30" t="str">
        <f t="shared" si="79"/>
        <v/>
      </c>
    </row>
    <row r="337" spans="2:46" x14ac:dyDescent="0.3">
      <c r="B337" s="30">
        <v>315</v>
      </c>
      <c r="C337" s="30" t="str">
        <f t="shared" si="71"/>
        <v/>
      </c>
      <c r="D337" s="30" t="str">
        <f t="shared" si="64"/>
        <v/>
      </c>
      <c r="H337" s="30">
        <v>315</v>
      </c>
      <c r="I337" s="30" t="str">
        <f t="shared" si="72"/>
        <v/>
      </c>
      <c r="J337" s="30" t="str">
        <f t="shared" si="65"/>
        <v/>
      </c>
      <c r="N337" s="30">
        <v>315</v>
      </c>
      <c r="O337" s="30" t="str">
        <f t="shared" si="73"/>
        <v/>
      </c>
      <c r="P337" s="30" t="str">
        <f t="shared" si="66"/>
        <v/>
      </c>
      <c r="T337" s="30">
        <v>315</v>
      </c>
      <c r="U337" s="30" t="str">
        <f t="shared" si="74"/>
        <v/>
      </c>
      <c r="V337" s="30" t="str">
        <f t="shared" si="67"/>
        <v/>
      </c>
      <c r="Z337" s="30">
        <v>315</v>
      </c>
      <c r="AA337" s="30" t="str">
        <f t="shared" si="75"/>
        <v/>
      </c>
      <c r="AB337" s="30" t="str">
        <f t="shared" si="68"/>
        <v/>
      </c>
      <c r="AF337" s="30">
        <v>315</v>
      </c>
      <c r="AG337" s="30" t="str">
        <f t="shared" si="76"/>
        <v/>
      </c>
      <c r="AH337" s="30" t="str">
        <f t="shared" si="69"/>
        <v/>
      </c>
      <c r="AL337" s="30">
        <v>315</v>
      </c>
      <c r="AM337" s="30" t="str">
        <f t="shared" si="77"/>
        <v/>
      </c>
      <c r="AN337" s="30" t="str">
        <f t="shared" si="70"/>
        <v/>
      </c>
      <c r="AR337" s="30">
        <v>315</v>
      </c>
      <c r="AS337" s="30" t="str">
        <f t="shared" si="78"/>
        <v/>
      </c>
      <c r="AT337" s="30" t="str">
        <f t="shared" si="79"/>
        <v/>
      </c>
    </row>
    <row r="338" spans="2:46" x14ac:dyDescent="0.3">
      <c r="B338" s="30">
        <v>316</v>
      </c>
      <c r="C338" s="30" t="str">
        <f t="shared" si="71"/>
        <v/>
      </c>
      <c r="D338" s="30" t="str">
        <f t="shared" si="64"/>
        <v/>
      </c>
      <c r="H338" s="30">
        <v>316</v>
      </c>
      <c r="I338" s="30" t="str">
        <f t="shared" si="72"/>
        <v/>
      </c>
      <c r="J338" s="30" t="str">
        <f t="shared" si="65"/>
        <v/>
      </c>
      <c r="N338" s="30">
        <v>316</v>
      </c>
      <c r="O338" s="30" t="str">
        <f t="shared" si="73"/>
        <v/>
      </c>
      <c r="P338" s="30" t="str">
        <f t="shared" si="66"/>
        <v/>
      </c>
      <c r="T338" s="30">
        <v>316</v>
      </c>
      <c r="U338" s="30" t="str">
        <f t="shared" si="74"/>
        <v/>
      </c>
      <c r="V338" s="30" t="str">
        <f t="shared" si="67"/>
        <v/>
      </c>
      <c r="Z338" s="30">
        <v>316</v>
      </c>
      <c r="AA338" s="30" t="str">
        <f t="shared" si="75"/>
        <v/>
      </c>
      <c r="AB338" s="30" t="str">
        <f t="shared" si="68"/>
        <v/>
      </c>
      <c r="AF338" s="30">
        <v>316</v>
      </c>
      <c r="AG338" s="30" t="str">
        <f t="shared" si="76"/>
        <v/>
      </c>
      <c r="AH338" s="30" t="str">
        <f t="shared" si="69"/>
        <v/>
      </c>
      <c r="AL338" s="30">
        <v>316</v>
      </c>
      <c r="AM338" s="30" t="str">
        <f t="shared" si="77"/>
        <v/>
      </c>
      <c r="AN338" s="30" t="str">
        <f t="shared" si="70"/>
        <v/>
      </c>
      <c r="AR338" s="30">
        <v>316</v>
      </c>
      <c r="AS338" s="30" t="str">
        <f t="shared" si="78"/>
        <v/>
      </c>
      <c r="AT338" s="30" t="str">
        <f t="shared" si="79"/>
        <v/>
      </c>
    </row>
    <row r="339" spans="2:46" x14ac:dyDescent="0.3">
      <c r="B339" s="30">
        <v>317</v>
      </c>
      <c r="C339" s="30" t="str">
        <f t="shared" si="71"/>
        <v/>
      </c>
      <c r="D339" s="30" t="str">
        <f t="shared" si="64"/>
        <v/>
      </c>
      <c r="H339" s="30">
        <v>317</v>
      </c>
      <c r="I339" s="30" t="str">
        <f t="shared" si="72"/>
        <v/>
      </c>
      <c r="J339" s="30" t="str">
        <f t="shared" si="65"/>
        <v/>
      </c>
      <c r="N339" s="30">
        <v>317</v>
      </c>
      <c r="O339" s="30" t="str">
        <f t="shared" si="73"/>
        <v/>
      </c>
      <c r="P339" s="30" t="str">
        <f t="shared" si="66"/>
        <v/>
      </c>
      <c r="T339" s="30">
        <v>317</v>
      </c>
      <c r="U339" s="30" t="str">
        <f t="shared" si="74"/>
        <v/>
      </c>
      <c r="V339" s="30" t="str">
        <f t="shared" si="67"/>
        <v/>
      </c>
      <c r="Z339" s="30">
        <v>317</v>
      </c>
      <c r="AA339" s="30" t="str">
        <f t="shared" si="75"/>
        <v/>
      </c>
      <c r="AB339" s="30" t="str">
        <f t="shared" si="68"/>
        <v/>
      </c>
      <c r="AF339" s="30">
        <v>317</v>
      </c>
      <c r="AG339" s="30" t="str">
        <f t="shared" si="76"/>
        <v/>
      </c>
      <c r="AH339" s="30" t="str">
        <f t="shared" si="69"/>
        <v/>
      </c>
      <c r="AL339" s="30">
        <v>317</v>
      </c>
      <c r="AM339" s="30" t="str">
        <f t="shared" si="77"/>
        <v/>
      </c>
      <c r="AN339" s="30" t="str">
        <f t="shared" si="70"/>
        <v/>
      </c>
      <c r="AR339" s="30">
        <v>317</v>
      </c>
      <c r="AS339" s="30" t="str">
        <f t="shared" si="78"/>
        <v/>
      </c>
      <c r="AT339" s="30" t="str">
        <f t="shared" si="79"/>
        <v/>
      </c>
    </row>
    <row r="340" spans="2:46" x14ac:dyDescent="0.3">
      <c r="B340" s="30">
        <v>318</v>
      </c>
      <c r="C340" s="30" t="str">
        <f t="shared" si="71"/>
        <v/>
      </c>
      <c r="D340" s="30" t="str">
        <f t="shared" si="64"/>
        <v/>
      </c>
      <c r="H340" s="30">
        <v>318</v>
      </c>
      <c r="I340" s="30" t="str">
        <f t="shared" si="72"/>
        <v/>
      </c>
      <c r="J340" s="30" t="str">
        <f t="shared" si="65"/>
        <v/>
      </c>
      <c r="N340" s="30">
        <v>318</v>
      </c>
      <c r="O340" s="30" t="str">
        <f t="shared" si="73"/>
        <v/>
      </c>
      <c r="P340" s="30" t="str">
        <f t="shared" si="66"/>
        <v/>
      </c>
      <c r="T340" s="30">
        <v>318</v>
      </c>
      <c r="U340" s="30" t="str">
        <f t="shared" si="74"/>
        <v/>
      </c>
      <c r="V340" s="30" t="str">
        <f t="shared" si="67"/>
        <v/>
      </c>
      <c r="Z340" s="30">
        <v>318</v>
      </c>
      <c r="AA340" s="30" t="str">
        <f t="shared" si="75"/>
        <v/>
      </c>
      <c r="AB340" s="30" t="str">
        <f t="shared" si="68"/>
        <v/>
      </c>
      <c r="AF340" s="30">
        <v>318</v>
      </c>
      <c r="AG340" s="30" t="str">
        <f t="shared" si="76"/>
        <v/>
      </c>
      <c r="AH340" s="30" t="str">
        <f t="shared" si="69"/>
        <v/>
      </c>
      <c r="AL340" s="30">
        <v>318</v>
      </c>
      <c r="AM340" s="30" t="str">
        <f t="shared" si="77"/>
        <v/>
      </c>
      <c r="AN340" s="30" t="str">
        <f t="shared" si="70"/>
        <v/>
      </c>
      <c r="AR340" s="30">
        <v>318</v>
      </c>
      <c r="AS340" s="30" t="str">
        <f t="shared" si="78"/>
        <v/>
      </c>
      <c r="AT340" s="30" t="str">
        <f t="shared" si="79"/>
        <v/>
      </c>
    </row>
    <row r="341" spans="2:46" x14ac:dyDescent="0.3">
      <c r="B341" s="30">
        <v>319</v>
      </c>
      <c r="C341" s="30" t="str">
        <f t="shared" si="71"/>
        <v/>
      </c>
      <c r="D341" s="30" t="str">
        <f t="shared" si="64"/>
        <v/>
      </c>
      <c r="H341" s="30">
        <v>319</v>
      </c>
      <c r="I341" s="30" t="str">
        <f t="shared" si="72"/>
        <v/>
      </c>
      <c r="J341" s="30" t="str">
        <f t="shared" si="65"/>
        <v/>
      </c>
      <c r="N341" s="30">
        <v>319</v>
      </c>
      <c r="O341" s="30" t="str">
        <f t="shared" si="73"/>
        <v/>
      </c>
      <c r="P341" s="30" t="str">
        <f t="shared" si="66"/>
        <v/>
      </c>
      <c r="T341" s="30">
        <v>319</v>
      </c>
      <c r="U341" s="30" t="str">
        <f t="shared" si="74"/>
        <v/>
      </c>
      <c r="V341" s="30" t="str">
        <f t="shared" si="67"/>
        <v/>
      </c>
      <c r="Z341" s="30">
        <v>319</v>
      </c>
      <c r="AA341" s="30" t="str">
        <f t="shared" si="75"/>
        <v/>
      </c>
      <c r="AB341" s="30" t="str">
        <f t="shared" si="68"/>
        <v/>
      </c>
      <c r="AF341" s="30">
        <v>319</v>
      </c>
      <c r="AG341" s="30" t="str">
        <f t="shared" si="76"/>
        <v/>
      </c>
      <c r="AH341" s="30" t="str">
        <f t="shared" si="69"/>
        <v/>
      </c>
      <c r="AL341" s="30">
        <v>319</v>
      </c>
      <c r="AM341" s="30" t="str">
        <f t="shared" si="77"/>
        <v/>
      </c>
      <c r="AN341" s="30" t="str">
        <f t="shared" si="70"/>
        <v/>
      </c>
      <c r="AR341" s="30">
        <v>319</v>
      </c>
      <c r="AS341" s="30" t="str">
        <f t="shared" si="78"/>
        <v/>
      </c>
      <c r="AT341" s="30" t="str">
        <f t="shared" si="79"/>
        <v/>
      </c>
    </row>
    <row r="342" spans="2:46" x14ac:dyDescent="0.3">
      <c r="B342" s="30">
        <v>320</v>
      </c>
      <c r="C342" s="30" t="str">
        <f t="shared" si="71"/>
        <v/>
      </c>
      <c r="D342" s="30" t="str">
        <f t="shared" ref="D342:D405" si="80">IF(C342&lt;E$20*1.00001,C342,"")</f>
        <v/>
      </c>
      <c r="H342" s="30">
        <v>320</v>
      </c>
      <c r="I342" s="30" t="str">
        <f t="shared" si="72"/>
        <v/>
      </c>
      <c r="J342" s="30" t="str">
        <f t="shared" ref="J342:J405" si="81">IF(I342&lt;K$20*1.00001,I342,"")</f>
        <v/>
      </c>
      <c r="N342" s="30">
        <v>320</v>
      </c>
      <c r="O342" s="30" t="str">
        <f t="shared" si="73"/>
        <v/>
      </c>
      <c r="P342" s="30" t="str">
        <f t="shared" ref="P342:P405" si="82">IF(O342&lt;Q$20*1.00001,O342,"")</f>
        <v/>
      </c>
      <c r="T342" s="30">
        <v>320</v>
      </c>
      <c r="U342" s="30" t="str">
        <f t="shared" si="74"/>
        <v/>
      </c>
      <c r="V342" s="30" t="str">
        <f t="shared" ref="V342:V405" si="83">IF(U342&lt;W$20*1.00001,U342,"")</f>
        <v/>
      </c>
      <c r="Z342" s="30">
        <v>320</v>
      </c>
      <c r="AA342" s="30" t="str">
        <f t="shared" si="75"/>
        <v/>
      </c>
      <c r="AB342" s="30" t="str">
        <f t="shared" ref="AB342:AB405" si="84">IF(AA342&lt;AC$20*1.00001,AA342,"")</f>
        <v/>
      </c>
      <c r="AF342" s="30">
        <v>320</v>
      </c>
      <c r="AG342" s="30" t="str">
        <f t="shared" si="76"/>
        <v/>
      </c>
      <c r="AH342" s="30" t="str">
        <f t="shared" ref="AH342:AH405" si="85">IF(AG342&lt;AI$20*1.00001,AG342,"")</f>
        <v/>
      </c>
      <c r="AL342" s="30">
        <v>320</v>
      </c>
      <c r="AM342" s="30" t="str">
        <f t="shared" si="77"/>
        <v/>
      </c>
      <c r="AN342" s="30" t="str">
        <f t="shared" ref="AN342:AN405" si="86">IF(AM342&lt;AO$20*1.00001,AM342,"")</f>
        <v/>
      </c>
      <c r="AR342" s="30">
        <v>320</v>
      </c>
      <c r="AS342" s="30" t="str">
        <f t="shared" si="78"/>
        <v/>
      </c>
      <c r="AT342" s="30" t="str">
        <f t="shared" si="79"/>
        <v/>
      </c>
    </row>
    <row r="343" spans="2:46" x14ac:dyDescent="0.3">
      <c r="B343" s="30">
        <v>321</v>
      </c>
      <c r="C343" s="30" t="str">
        <f t="shared" ref="C343:C406" si="87">IF(AND(B343&lt;=E$12,B343&lt;=D$20),HYPGEOMDIST(B343,D$20,E$12,E$15),"")</f>
        <v/>
      </c>
      <c r="D343" s="30" t="str">
        <f t="shared" si="80"/>
        <v/>
      </c>
      <c r="H343" s="30">
        <v>321</v>
      </c>
      <c r="I343" s="30" t="str">
        <f t="shared" ref="I343:I406" si="88">IF(AND(H343&lt;=K$12,H343&lt;=J$20),HYPGEOMDIST(H343,J$20,K$12,K$15),"")</f>
        <v/>
      </c>
      <c r="J343" s="30" t="str">
        <f t="shared" si="81"/>
        <v/>
      </c>
      <c r="N343" s="30">
        <v>321</v>
      </c>
      <c r="O343" s="30" t="str">
        <f t="shared" ref="O343:O406" si="89">IF(AND(N343&lt;=Q$12,N343&lt;=P$20),HYPGEOMDIST(N343,P$20,Q$12,Q$15),"")</f>
        <v/>
      </c>
      <c r="P343" s="30" t="str">
        <f t="shared" si="82"/>
        <v/>
      </c>
      <c r="T343" s="30">
        <v>321</v>
      </c>
      <c r="U343" s="30" t="str">
        <f t="shared" ref="U343:U406" si="90">IF(AND(T343&lt;=W$12,T343&lt;=V$20),HYPGEOMDIST(T343,V$20,W$12,W$15),"")</f>
        <v/>
      </c>
      <c r="V343" s="30" t="str">
        <f t="shared" si="83"/>
        <v/>
      </c>
      <c r="Z343" s="30">
        <v>321</v>
      </c>
      <c r="AA343" s="30" t="str">
        <f t="shared" ref="AA343:AA406" si="91">IF(AND(Z343&lt;=AC$12,Z343&lt;=AB$20),HYPGEOMDIST(Z343,AB$20,AC$12,AC$15),"")</f>
        <v/>
      </c>
      <c r="AB343" s="30" t="str">
        <f t="shared" si="84"/>
        <v/>
      </c>
      <c r="AF343" s="30">
        <v>321</v>
      </c>
      <c r="AG343" s="30" t="str">
        <f t="shared" ref="AG343:AG406" si="92">IF(AND(AF343&lt;=AI$12,AF343&lt;=AH$20),HYPGEOMDIST(AF343,AH$20,AI$12,AI$15),"")</f>
        <v/>
      </c>
      <c r="AH343" s="30" t="str">
        <f t="shared" si="85"/>
        <v/>
      </c>
      <c r="AL343" s="30">
        <v>321</v>
      </c>
      <c r="AM343" s="30" t="str">
        <f t="shared" ref="AM343:AM406" si="93">IF(AND(AL343&lt;=AO$12,AL343&lt;=AN$20),HYPGEOMDIST(AL343,AN$20,AO$12,AO$15),"")</f>
        <v/>
      </c>
      <c r="AN343" s="30" t="str">
        <f t="shared" si="86"/>
        <v/>
      </c>
      <c r="AR343" s="30">
        <v>321</v>
      </c>
      <c r="AS343" s="30" t="str">
        <f t="shared" ref="AS343:AS406" si="94">IF(AND(AR343&lt;=AU$12,AR343&lt;=AT$20),HYPGEOMDIST(AR343,AT$20,AU$12,AU$15),"")</f>
        <v/>
      </c>
      <c r="AT343" s="30" t="str">
        <f t="shared" ref="AT343:AT406" si="95">IF(AS343&lt;AU$20*1.00001,AS343,"")</f>
        <v/>
      </c>
    </row>
    <row r="344" spans="2:46" x14ac:dyDescent="0.3">
      <c r="B344" s="30">
        <v>322</v>
      </c>
      <c r="C344" s="30" t="str">
        <f t="shared" si="87"/>
        <v/>
      </c>
      <c r="D344" s="30" t="str">
        <f t="shared" si="80"/>
        <v/>
      </c>
      <c r="H344" s="30">
        <v>322</v>
      </c>
      <c r="I344" s="30" t="str">
        <f t="shared" si="88"/>
        <v/>
      </c>
      <c r="J344" s="30" t="str">
        <f t="shared" si="81"/>
        <v/>
      </c>
      <c r="N344" s="30">
        <v>322</v>
      </c>
      <c r="O344" s="30" t="str">
        <f t="shared" si="89"/>
        <v/>
      </c>
      <c r="P344" s="30" t="str">
        <f t="shared" si="82"/>
        <v/>
      </c>
      <c r="T344" s="30">
        <v>322</v>
      </c>
      <c r="U344" s="30" t="str">
        <f t="shared" si="90"/>
        <v/>
      </c>
      <c r="V344" s="30" t="str">
        <f t="shared" si="83"/>
        <v/>
      </c>
      <c r="Z344" s="30">
        <v>322</v>
      </c>
      <c r="AA344" s="30" t="str">
        <f t="shared" si="91"/>
        <v/>
      </c>
      <c r="AB344" s="30" t="str">
        <f t="shared" si="84"/>
        <v/>
      </c>
      <c r="AF344" s="30">
        <v>322</v>
      </c>
      <c r="AG344" s="30" t="str">
        <f t="shared" si="92"/>
        <v/>
      </c>
      <c r="AH344" s="30" t="str">
        <f t="shared" si="85"/>
        <v/>
      </c>
      <c r="AL344" s="30">
        <v>322</v>
      </c>
      <c r="AM344" s="30" t="str">
        <f t="shared" si="93"/>
        <v/>
      </c>
      <c r="AN344" s="30" t="str">
        <f t="shared" si="86"/>
        <v/>
      </c>
      <c r="AR344" s="30">
        <v>322</v>
      </c>
      <c r="AS344" s="30" t="str">
        <f t="shared" si="94"/>
        <v/>
      </c>
      <c r="AT344" s="30" t="str">
        <f t="shared" si="95"/>
        <v/>
      </c>
    </row>
    <row r="345" spans="2:46" x14ac:dyDescent="0.3">
      <c r="B345" s="30">
        <v>323</v>
      </c>
      <c r="C345" s="30" t="str">
        <f t="shared" si="87"/>
        <v/>
      </c>
      <c r="D345" s="30" t="str">
        <f t="shared" si="80"/>
        <v/>
      </c>
      <c r="H345" s="30">
        <v>323</v>
      </c>
      <c r="I345" s="30" t="str">
        <f t="shared" si="88"/>
        <v/>
      </c>
      <c r="J345" s="30" t="str">
        <f t="shared" si="81"/>
        <v/>
      </c>
      <c r="N345" s="30">
        <v>323</v>
      </c>
      <c r="O345" s="30" t="str">
        <f t="shared" si="89"/>
        <v/>
      </c>
      <c r="P345" s="30" t="str">
        <f t="shared" si="82"/>
        <v/>
      </c>
      <c r="T345" s="30">
        <v>323</v>
      </c>
      <c r="U345" s="30" t="str">
        <f t="shared" si="90"/>
        <v/>
      </c>
      <c r="V345" s="30" t="str">
        <f t="shared" si="83"/>
        <v/>
      </c>
      <c r="Z345" s="30">
        <v>323</v>
      </c>
      <c r="AA345" s="30" t="str">
        <f t="shared" si="91"/>
        <v/>
      </c>
      <c r="AB345" s="30" t="str">
        <f t="shared" si="84"/>
        <v/>
      </c>
      <c r="AF345" s="30">
        <v>323</v>
      </c>
      <c r="AG345" s="30" t="str">
        <f t="shared" si="92"/>
        <v/>
      </c>
      <c r="AH345" s="30" t="str">
        <f t="shared" si="85"/>
        <v/>
      </c>
      <c r="AL345" s="30">
        <v>323</v>
      </c>
      <c r="AM345" s="30" t="str">
        <f t="shared" si="93"/>
        <v/>
      </c>
      <c r="AN345" s="30" t="str">
        <f t="shared" si="86"/>
        <v/>
      </c>
      <c r="AR345" s="30">
        <v>323</v>
      </c>
      <c r="AS345" s="30" t="str">
        <f t="shared" si="94"/>
        <v/>
      </c>
      <c r="AT345" s="30" t="str">
        <f t="shared" si="95"/>
        <v/>
      </c>
    </row>
    <row r="346" spans="2:46" x14ac:dyDescent="0.3">
      <c r="B346" s="30">
        <v>324</v>
      </c>
      <c r="C346" s="30" t="str">
        <f t="shared" si="87"/>
        <v/>
      </c>
      <c r="D346" s="30" t="str">
        <f t="shared" si="80"/>
        <v/>
      </c>
      <c r="H346" s="30">
        <v>324</v>
      </c>
      <c r="I346" s="30" t="str">
        <f t="shared" si="88"/>
        <v/>
      </c>
      <c r="J346" s="30" t="str">
        <f t="shared" si="81"/>
        <v/>
      </c>
      <c r="N346" s="30">
        <v>324</v>
      </c>
      <c r="O346" s="30" t="str">
        <f t="shared" si="89"/>
        <v/>
      </c>
      <c r="P346" s="30" t="str">
        <f t="shared" si="82"/>
        <v/>
      </c>
      <c r="T346" s="30">
        <v>324</v>
      </c>
      <c r="U346" s="30" t="str">
        <f t="shared" si="90"/>
        <v/>
      </c>
      <c r="V346" s="30" t="str">
        <f t="shared" si="83"/>
        <v/>
      </c>
      <c r="Z346" s="30">
        <v>324</v>
      </c>
      <c r="AA346" s="30" t="str">
        <f t="shared" si="91"/>
        <v/>
      </c>
      <c r="AB346" s="30" t="str">
        <f t="shared" si="84"/>
        <v/>
      </c>
      <c r="AF346" s="30">
        <v>324</v>
      </c>
      <c r="AG346" s="30" t="str">
        <f t="shared" si="92"/>
        <v/>
      </c>
      <c r="AH346" s="30" t="str">
        <f t="shared" si="85"/>
        <v/>
      </c>
      <c r="AL346" s="30">
        <v>324</v>
      </c>
      <c r="AM346" s="30" t="str">
        <f t="shared" si="93"/>
        <v/>
      </c>
      <c r="AN346" s="30" t="str">
        <f t="shared" si="86"/>
        <v/>
      </c>
      <c r="AR346" s="30">
        <v>324</v>
      </c>
      <c r="AS346" s="30" t="str">
        <f t="shared" si="94"/>
        <v/>
      </c>
      <c r="AT346" s="30" t="str">
        <f t="shared" si="95"/>
        <v/>
      </c>
    </row>
    <row r="347" spans="2:46" x14ac:dyDescent="0.3">
      <c r="B347" s="30">
        <v>325</v>
      </c>
      <c r="C347" s="30" t="str">
        <f t="shared" si="87"/>
        <v/>
      </c>
      <c r="D347" s="30" t="str">
        <f t="shared" si="80"/>
        <v/>
      </c>
      <c r="H347" s="30">
        <v>325</v>
      </c>
      <c r="I347" s="30" t="str">
        <f t="shared" si="88"/>
        <v/>
      </c>
      <c r="J347" s="30" t="str">
        <f t="shared" si="81"/>
        <v/>
      </c>
      <c r="N347" s="30">
        <v>325</v>
      </c>
      <c r="O347" s="30" t="str">
        <f t="shared" si="89"/>
        <v/>
      </c>
      <c r="P347" s="30" t="str">
        <f t="shared" si="82"/>
        <v/>
      </c>
      <c r="T347" s="30">
        <v>325</v>
      </c>
      <c r="U347" s="30" t="str">
        <f t="shared" si="90"/>
        <v/>
      </c>
      <c r="V347" s="30" t="str">
        <f t="shared" si="83"/>
        <v/>
      </c>
      <c r="Z347" s="30">
        <v>325</v>
      </c>
      <c r="AA347" s="30" t="str">
        <f t="shared" si="91"/>
        <v/>
      </c>
      <c r="AB347" s="30" t="str">
        <f t="shared" si="84"/>
        <v/>
      </c>
      <c r="AF347" s="30">
        <v>325</v>
      </c>
      <c r="AG347" s="30" t="str">
        <f t="shared" si="92"/>
        <v/>
      </c>
      <c r="AH347" s="30" t="str">
        <f t="shared" si="85"/>
        <v/>
      </c>
      <c r="AL347" s="30">
        <v>325</v>
      </c>
      <c r="AM347" s="30" t="str">
        <f t="shared" si="93"/>
        <v/>
      </c>
      <c r="AN347" s="30" t="str">
        <f t="shared" si="86"/>
        <v/>
      </c>
      <c r="AR347" s="30">
        <v>325</v>
      </c>
      <c r="AS347" s="30" t="str">
        <f t="shared" si="94"/>
        <v/>
      </c>
      <c r="AT347" s="30" t="str">
        <f t="shared" si="95"/>
        <v/>
      </c>
    </row>
    <row r="348" spans="2:46" x14ac:dyDescent="0.3">
      <c r="B348" s="30">
        <v>326</v>
      </c>
      <c r="C348" s="30" t="str">
        <f t="shared" si="87"/>
        <v/>
      </c>
      <c r="D348" s="30" t="str">
        <f t="shared" si="80"/>
        <v/>
      </c>
      <c r="H348" s="30">
        <v>326</v>
      </c>
      <c r="I348" s="30" t="str">
        <f t="shared" si="88"/>
        <v/>
      </c>
      <c r="J348" s="30" t="str">
        <f t="shared" si="81"/>
        <v/>
      </c>
      <c r="N348" s="30">
        <v>326</v>
      </c>
      <c r="O348" s="30" t="str">
        <f t="shared" si="89"/>
        <v/>
      </c>
      <c r="P348" s="30" t="str">
        <f t="shared" si="82"/>
        <v/>
      </c>
      <c r="T348" s="30">
        <v>326</v>
      </c>
      <c r="U348" s="30" t="str">
        <f t="shared" si="90"/>
        <v/>
      </c>
      <c r="V348" s="30" t="str">
        <f t="shared" si="83"/>
        <v/>
      </c>
      <c r="Z348" s="30">
        <v>326</v>
      </c>
      <c r="AA348" s="30" t="str">
        <f t="shared" si="91"/>
        <v/>
      </c>
      <c r="AB348" s="30" t="str">
        <f t="shared" si="84"/>
        <v/>
      </c>
      <c r="AF348" s="30">
        <v>326</v>
      </c>
      <c r="AG348" s="30" t="str">
        <f t="shared" si="92"/>
        <v/>
      </c>
      <c r="AH348" s="30" t="str">
        <f t="shared" si="85"/>
        <v/>
      </c>
      <c r="AL348" s="30">
        <v>326</v>
      </c>
      <c r="AM348" s="30" t="str">
        <f t="shared" si="93"/>
        <v/>
      </c>
      <c r="AN348" s="30" t="str">
        <f t="shared" si="86"/>
        <v/>
      </c>
      <c r="AR348" s="30">
        <v>326</v>
      </c>
      <c r="AS348" s="30" t="str">
        <f t="shared" si="94"/>
        <v/>
      </c>
      <c r="AT348" s="30" t="str">
        <f t="shared" si="95"/>
        <v/>
      </c>
    </row>
    <row r="349" spans="2:46" x14ac:dyDescent="0.3">
      <c r="B349" s="30">
        <v>327</v>
      </c>
      <c r="C349" s="30" t="str">
        <f t="shared" si="87"/>
        <v/>
      </c>
      <c r="D349" s="30" t="str">
        <f t="shared" si="80"/>
        <v/>
      </c>
      <c r="H349" s="30">
        <v>327</v>
      </c>
      <c r="I349" s="30" t="str">
        <f t="shared" si="88"/>
        <v/>
      </c>
      <c r="J349" s="30" t="str">
        <f t="shared" si="81"/>
        <v/>
      </c>
      <c r="N349" s="30">
        <v>327</v>
      </c>
      <c r="O349" s="30" t="str">
        <f t="shared" si="89"/>
        <v/>
      </c>
      <c r="P349" s="30" t="str">
        <f t="shared" si="82"/>
        <v/>
      </c>
      <c r="T349" s="30">
        <v>327</v>
      </c>
      <c r="U349" s="30" t="str">
        <f t="shared" si="90"/>
        <v/>
      </c>
      <c r="V349" s="30" t="str">
        <f t="shared" si="83"/>
        <v/>
      </c>
      <c r="Z349" s="30">
        <v>327</v>
      </c>
      <c r="AA349" s="30" t="str">
        <f t="shared" si="91"/>
        <v/>
      </c>
      <c r="AB349" s="30" t="str">
        <f t="shared" si="84"/>
        <v/>
      </c>
      <c r="AF349" s="30">
        <v>327</v>
      </c>
      <c r="AG349" s="30" t="str">
        <f t="shared" si="92"/>
        <v/>
      </c>
      <c r="AH349" s="30" t="str">
        <f t="shared" si="85"/>
        <v/>
      </c>
      <c r="AL349" s="30">
        <v>327</v>
      </c>
      <c r="AM349" s="30" t="str">
        <f t="shared" si="93"/>
        <v/>
      </c>
      <c r="AN349" s="30" t="str">
        <f t="shared" si="86"/>
        <v/>
      </c>
      <c r="AR349" s="30">
        <v>327</v>
      </c>
      <c r="AS349" s="30" t="str">
        <f t="shared" si="94"/>
        <v/>
      </c>
      <c r="AT349" s="30" t="str">
        <f t="shared" si="95"/>
        <v/>
      </c>
    </row>
    <row r="350" spans="2:46" x14ac:dyDescent="0.3">
      <c r="B350" s="30">
        <v>328</v>
      </c>
      <c r="C350" s="30" t="str">
        <f t="shared" si="87"/>
        <v/>
      </c>
      <c r="D350" s="30" t="str">
        <f t="shared" si="80"/>
        <v/>
      </c>
      <c r="H350" s="30">
        <v>328</v>
      </c>
      <c r="I350" s="30" t="str">
        <f t="shared" si="88"/>
        <v/>
      </c>
      <c r="J350" s="30" t="str">
        <f t="shared" si="81"/>
        <v/>
      </c>
      <c r="N350" s="30">
        <v>328</v>
      </c>
      <c r="O350" s="30" t="str">
        <f t="shared" si="89"/>
        <v/>
      </c>
      <c r="P350" s="30" t="str">
        <f t="shared" si="82"/>
        <v/>
      </c>
      <c r="T350" s="30">
        <v>328</v>
      </c>
      <c r="U350" s="30" t="str">
        <f t="shared" si="90"/>
        <v/>
      </c>
      <c r="V350" s="30" t="str">
        <f t="shared" si="83"/>
        <v/>
      </c>
      <c r="Z350" s="30">
        <v>328</v>
      </c>
      <c r="AA350" s="30" t="str">
        <f t="shared" si="91"/>
        <v/>
      </c>
      <c r="AB350" s="30" t="str">
        <f t="shared" si="84"/>
        <v/>
      </c>
      <c r="AF350" s="30">
        <v>328</v>
      </c>
      <c r="AG350" s="30" t="str">
        <f t="shared" si="92"/>
        <v/>
      </c>
      <c r="AH350" s="30" t="str">
        <f t="shared" si="85"/>
        <v/>
      </c>
      <c r="AL350" s="30">
        <v>328</v>
      </c>
      <c r="AM350" s="30" t="str">
        <f t="shared" si="93"/>
        <v/>
      </c>
      <c r="AN350" s="30" t="str">
        <f t="shared" si="86"/>
        <v/>
      </c>
      <c r="AR350" s="30">
        <v>328</v>
      </c>
      <c r="AS350" s="30" t="str">
        <f t="shared" si="94"/>
        <v/>
      </c>
      <c r="AT350" s="30" t="str">
        <f t="shared" si="95"/>
        <v/>
      </c>
    </row>
    <row r="351" spans="2:46" x14ac:dyDescent="0.3">
      <c r="B351" s="30">
        <v>329</v>
      </c>
      <c r="C351" s="30" t="str">
        <f t="shared" si="87"/>
        <v/>
      </c>
      <c r="D351" s="30" t="str">
        <f t="shared" si="80"/>
        <v/>
      </c>
      <c r="H351" s="30">
        <v>329</v>
      </c>
      <c r="I351" s="30" t="str">
        <f t="shared" si="88"/>
        <v/>
      </c>
      <c r="J351" s="30" t="str">
        <f t="shared" si="81"/>
        <v/>
      </c>
      <c r="N351" s="30">
        <v>329</v>
      </c>
      <c r="O351" s="30" t="str">
        <f t="shared" si="89"/>
        <v/>
      </c>
      <c r="P351" s="30" t="str">
        <f t="shared" si="82"/>
        <v/>
      </c>
      <c r="T351" s="30">
        <v>329</v>
      </c>
      <c r="U351" s="30" t="str">
        <f t="shared" si="90"/>
        <v/>
      </c>
      <c r="V351" s="30" t="str">
        <f t="shared" si="83"/>
        <v/>
      </c>
      <c r="Z351" s="30">
        <v>329</v>
      </c>
      <c r="AA351" s="30" t="str">
        <f t="shared" si="91"/>
        <v/>
      </c>
      <c r="AB351" s="30" t="str">
        <f t="shared" si="84"/>
        <v/>
      </c>
      <c r="AF351" s="30">
        <v>329</v>
      </c>
      <c r="AG351" s="30" t="str">
        <f t="shared" si="92"/>
        <v/>
      </c>
      <c r="AH351" s="30" t="str">
        <f t="shared" si="85"/>
        <v/>
      </c>
      <c r="AL351" s="30">
        <v>329</v>
      </c>
      <c r="AM351" s="30" t="str">
        <f t="shared" si="93"/>
        <v/>
      </c>
      <c r="AN351" s="30" t="str">
        <f t="shared" si="86"/>
        <v/>
      </c>
      <c r="AR351" s="30">
        <v>329</v>
      </c>
      <c r="AS351" s="30" t="str">
        <f t="shared" si="94"/>
        <v/>
      </c>
      <c r="AT351" s="30" t="str">
        <f t="shared" si="95"/>
        <v/>
      </c>
    </row>
    <row r="352" spans="2:46" x14ac:dyDescent="0.3">
      <c r="B352" s="30">
        <v>330</v>
      </c>
      <c r="C352" s="30" t="str">
        <f t="shared" si="87"/>
        <v/>
      </c>
      <c r="D352" s="30" t="str">
        <f t="shared" si="80"/>
        <v/>
      </c>
      <c r="H352" s="30">
        <v>330</v>
      </c>
      <c r="I352" s="30" t="str">
        <f t="shared" si="88"/>
        <v/>
      </c>
      <c r="J352" s="30" t="str">
        <f t="shared" si="81"/>
        <v/>
      </c>
      <c r="N352" s="30">
        <v>330</v>
      </c>
      <c r="O352" s="30" t="str">
        <f t="shared" si="89"/>
        <v/>
      </c>
      <c r="P352" s="30" t="str">
        <f t="shared" si="82"/>
        <v/>
      </c>
      <c r="T352" s="30">
        <v>330</v>
      </c>
      <c r="U352" s="30" t="str">
        <f t="shared" si="90"/>
        <v/>
      </c>
      <c r="V352" s="30" t="str">
        <f t="shared" si="83"/>
        <v/>
      </c>
      <c r="Z352" s="30">
        <v>330</v>
      </c>
      <c r="AA352" s="30" t="str">
        <f t="shared" si="91"/>
        <v/>
      </c>
      <c r="AB352" s="30" t="str">
        <f t="shared" si="84"/>
        <v/>
      </c>
      <c r="AF352" s="30">
        <v>330</v>
      </c>
      <c r="AG352" s="30" t="str">
        <f t="shared" si="92"/>
        <v/>
      </c>
      <c r="AH352" s="30" t="str">
        <f t="shared" si="85"/>
        <v/>
      </c>
      <c r="AL352" s="30">
        <v>330</v>
      </c>
      <c r="AM352" s="30" t="str">
        <f t="shared" si="93"/>
        <v/>
      </c>
      <c r="AN352" s="30" t="str">
        <f t="shared" si="86"/>
        <v/>
      </c>
      <c r="AR352" s="30">
        <v>330</v>
      </c>
      <c r="AS352" s="30" t="str">
        <f t="shared" si="94"/>
        <v/>
      </c>
      <c r="AT352" s="30" t="str">
        <f t="shared" si="95"/>
        <v/>
      </c>
    </row>
    <row r="353" spans="2:46" x14ac:dyDescent="0.3">
      <c r="B353" s="30">
        <v>331</v>
      </c>
      <c r="C353" s="30" t="str">
        <f t="shared" si="87"/>
        <v/>
      </c>
      <c r="D353" s="30" t="str">
        <f t="shared" si="80"/>
        <v/>
      </c>
      <c r="H353" s="30">
        <v>331</v>
      </c>
      <c r="I353" s="30" t="str">
        <f t="shared" si="88"/>
        <v/>
      </c>
      <c r="J353" s="30" t="str">
        <f t="shared" si="81"/>
        <v/>
      </c>
      <c r="N353" s="30">
        <v>331</v>
      </c>
      <c r="O353" s="30" t="str">
        <f t="shared" si="89"/>
        <v/>
      </c>
      <c r="P353" s="30" t="str">
        <f t="shared" si="82"/>
        <v/>
      </c>
      <c r="T353" s="30">
        <v>331</v>
      </c>
      <c r="U353" s="30" t="str">
        <f t="shared" si="90"/>
        <v/>
      </c>
      <c r="V353" s="30" t="str">
        <f t="shared" si="83"/>
        <v/>
      </c>
      <c r="Z353" s="30">
        <v>331</v>
      </c>
      <c r="AA353" s="30" t="str">
        <f t="shared" si="91"/>
        <v/>
      </c>
      <c r="AB353" s="30" t="str">
        <f t="shared" si="84"/>
        <v/>
      </c>
      <c r="AF353" s="30">
        <v>331</v>
      </c>
      <c r="AG353" s="30" t="str">
        <f t="shared" si="92"/>
        <v/>
      </c>
      <c r="AH353" s="30" t="str">
        <f t="shared" si="85"/>
        <v/>
      </c>
      <c r="AL353" s="30">
        <v>331</v>
      </c>
      <c r="AM353" s="30" t="str">
        <f t="shared" si="93"/>
        <v/>
      </c>
      <c r="AN353" s="30" t="str">
        <f t="shared" si="86"/>
        <v/>
      </c>
      <c r="AR353" s="30">
        <v>331</v>
      </c>
      <c r="AS353" s="30" t="str">
        <f t="shared" si="94"/>
        <v/>
      </c>
      <c r="AT353" s="30" t="str">
        <f t="shared" si="95"/>
        <v/>
      </c>
    </row>
    <row r="354" spans="2:46" x14ac:dyDescent="0.3">
      <c r="B354" s="30">
        <v>332</v>
      </c>
      <c r="C354" s="30" t="str">
        <f t="shared" si="87"/>
        <v/>
      </c>
      <c r="D354" s="30" t="str">
        <f t="shared" si="80"/>
        <v/>
      </c>
      <c r="H354" s="30">
        <v>332</v>
      </c>
      <c r="I354" s="30" t="str">
        <f t="shared" si="88"/>
        <v/>
      </c>
      <c r="J354" s="30" t="str">
        <f t="shared" si="81"/>
        <v/>
      </c>
      <c r="N354" s="30">
        <v>332</v>
      </c>
      <c r="O354" s="30" t="str">
        <f t="shared" si="89"/>
        <v/>
      </c>
      <c r="P354" s="30" t="str">
        <f t="shared" si="82"/>
        <v/>
      </c>
      <c r="T354" s="30">
        <v>332</v>
      </c>
      <c r="U354" s="30" t="str">
        <f t="shared" si="90"/>
        <v/>
      </c>
      <c r="V354" s="30" t="str">
        <f t="shared" si="83"/>
        <v/>
      </c>
      <c r="Z354" s="30">
        <v>332</v>
      </c>
      <c r="AA354" s="30" t="str">
        <f t="shared" si="91"/>
        <v/>
      </c>
      <c r="AB354" s="30" t="str">
        <f t="shared" si="84"/>
        <v/>
      </c>
      <c r="AF354" s="30">
        <v>332</v>
      </c>
      <c r="AG354" s="30" t="str">
        <f t="shared" si="92"/>
        <v/>
      </c>
      <c r="AH354" s="30" t="str">
        <f t="shared" si="85"/>
        <v/>
      </c>
      <c r="AL354" s="30">
        <v>332</v>
      </c>
      <c r="AM354" s="30" t="str">
        <f t="shared" si="93"/>
        <v/>
      </c>
      <c r="AN354" s="30" t="str">
        <f t="shared" si="86"/>
        <v/>
      </c>
      <c r="AR354" s="30">
        <v>332</v>
      </c>
      <c r="AS354" s="30" t="str">
        <f t="shared" si="94"/>
        <v/>
      </c>
      <c r="AT354" s="30" t="str">
        <f t="shared" si="95"/>
        <v/>
      </c>
    </row>
    <row r="355" spans="2:46" x14ac:dyDescent="0.3">
      <c r="B355" s="30">
        <v>333</v>
      </c>
      <c r="C355" s="30" t="str">
        <f t="shared" si="87"/>
        <v/>
      </c>
      <c r="D355" s="30" t="str">
        <f t="shared" si="80"/>
        <v/>
      </c>
      <c r="H355" s="30">
        <v>333</v>
      </c>
      <c r="I355" s="30" t="str">
        <f t="shared" si="88"/>
        <v/>
      </c>
      <c r="J355" s="30" t="str">
        <f t="shared" si="81"/>
        <v/>
      </c>
      <c r="N355" s="30">
        <v>333</v>
      </c>
      <c r="O355" s="30" t="str">
        <f t="shared" si="89"/>
        <v/>
      </c>
      <c r="P355" s="30" t="str">
        <f t="shared" si="82"/>
        <v/>
      </c>
      <c r="T355" s="30">
        <v>333</v>
      </c>
      <c r="U355" s="30" t="str">
        <f t="shared" si="90"/>
        <v/>
      </c>
      <c r="V355" s="30" t="str">
        <f t="shared" si="83"/>
        <v/>
      </c>
      <c r="Z355" s="30">
        <v>333</v>
      </c>
      <c r="AA355" s="30" t="str">
        <f t="shared" si="91"/>
        <v/>
      </c>
      <c r="AB355" s="30" t="str">
        <f t="shared" si="84"/>
        <v/>
      </c>
      <c r="AF355" s="30">
        <v>333</v>
      </c>
      <c r="AG355" s="30" t="str">
        <f t="shared" si="92"/>
        <v/>
      </c>
      <c r="AH355" s="30" t="str">
        <f t="shared" si="85"/>
        <v/>
      </c>
      <c r="AL355" s="30">
        <v>333</v>
      </c>
      <c r="AM355" s="30" t="str">
        <f t="shared" si="93"/>
        <v/>
      </c>
      <c r="AN355" s="30" t="str">
        <f t="shared" si="86"/>
        <v/>
      </c>
      <c r="AR355" s="30">
        <v>333</v>
      </c>
      <c r="AS355" s="30" t="str">
        <f t="shared" si="94"/>
        <v/>
      </c>
      <c r="AT355" s="30" t="str">
        <f t="shared" si="95"/>
        <v/>
      </c>
    </row>
    <row r="356" spans="2:46" x14ac:dyDescent="0.3">
      <c r="B356" s="30">
        <v>334</v>
      </c>
      <c r="C356" s="30" t="str">
        <f t="shared" si="87"/>
        <v/>
      </c>
      <c r="D356" s="30" t="str">
        <f t="shared" si="80"/>
        <v/>
      </c>
      <c r="H356" s="30">
        <v>334</v>
      </c>
      <c r="I356" s="30" t="str">
        <f t="shared" si="88"/>
        <v/>
      </c>
      <c r="J356" s="30" t="str">
        <f t="shared" si="81"/>
        <v/>
      </c>
      <c r="N356" s="30">
        <v>334</v>
      </c>
      <c r="O356" s="30" t="str">
        <f t="shared" si="89"/>
        <v/>
      </c>
      <c r="P356" s="30" t="str">
        <f t="shared" si="82"/>
        <v/>
      </c>
      <c r="T356" s="30">
        <v>334</v>
      </c>
      <c r="U356" s="30" t="str">
        <f t="shared" si="90"/>
        <v/>
      </c>
      <c r="V356" s="30" t="str">
        <f t="shared" si="83"/>
        <v/>
      </c>
      <c r="Z356" s="30">
        <v>334</v>
      </c>
      <c r="AA356" s="30" t="str">
        <f t="shared" si="91"/>
        <v/>
      </c>
      <c r="AB356" s="30" t="str">
        <f t="shared" si="84"/>
        <v/>
      </c>
      <c r="AF356" s="30">
        <v>334</v>
      </c>
      <c r="AG356" s="30" t="str">
        <f t="shared" si="92"/>
        <v/>
      </c>
      <c r="AH356" s="30" t="str">
        <f t="shared" si="85"/>
        <v/>
      </c>
      <c r="AL356" s="30">
        <v>334</v>
      </c>
      <c r="AM356" s="30" t="str">
        <f t="shared" si="93"/>
        <v/>
      </c>
      <c r="AN356" s="30" t="str">
        <f t="shared" si="86"/>
        <v/>
      </c>
      <c r="AR356" s="30">
        <v>334</v>
      </c>
      <c r="AS356" s="30" t="str">
        <f t="shared" si="94"/>
        <v/>
      </c>
      <c r="AT356" s="30" t="str">
        <f t="shared" si="95"/>
        <v/>
      </c>
    </row>
    <row r="357" spans="2:46" x14ac:dyDescent="0.3">
      <c r="B357" s="30">
        <v>335</v>
      </c>
      <c r="C357" s="30" t="str">
        <f t="shared" si="87"/>
        <v/>
      </c>
      <c r="D357" s="30" t="str">
        <f t="shared" si="80"/>
        <v/>
      </c>
      <c r="H357" s="30">
        <v>335</v>
      </c>
      <c r="I357" s="30" t="str">
        <f t="shared" si="88"/>
        <v/>
      </c>
      <c r="J357" s="30" t="str">
        <f t="shared" si="81"/>
        <v/>
      </c>
      <c r="N357" s="30">
        <v>335</v>
      </c>
      <c r="O357" s="30" t="str">
        <f t="shared" si="89"/>
        <v/>
      </c>
      <c r="P357" s="30" t="str">
        <f t="shared" si="82"/>
        <v/>
      </c>
      <c r="T357" s="30">
        <v>335</v>
      </c>
      <c r="U357" s="30" t="str">
        <f t="shared" si="90"/>
        <v/>
      </c>
      <c r="V357" s="30" t="str">
        <f t="shared" si="83"/>
        <v/>
      </c>
      <c r="Z357" s="30">
        <v>335</v>
      </c>
      <c r="AA357" s="30" t="str">
        <f t="shared" si="91"/>
        <v/>
      </c>
      <c r="AB357" s="30" t="str">
        <f t="shared" si="84"/>
        <v/>
      </c>
      <c r="AF357" s="30">
        <v>335</v>
      </c>
      <c r="AG357" s="30" t="str">
        <f t="shared" si="92"/>
        <v/>
      </c>
      <c r="AH357" s="30" t="str">
        <f t="shared" si="85"/>
        <v/>
      </c>
      <c r="AL357" s="30">
        <v>335</v>
      </c>
      <c r="AM357" s="30" t="str">
        <f t="shared" si="93"/>
        <v/>
      </c>
      <c r="AN357" s="30" t="str">
        <f t="shared" si="86"/>
        <v/>
      </c>
      <c r="AR357" s="30">
        <v>335</v>
      </c>
      <c r="AS357" s="30" t="str">
        <f t="shared" si="94"/>
        <v/>
      </c>
      <c r="AT357" s="30" t="str">
        <f t="shared" si="95"/>
        <v/>
      </c>
    </row>
    <row r="358" spans="2:46" x14ac:dyDescent="0.3">
      <c r="B358" s="30">
        <v>336</v>
      </c>
      <c r="C358" s="30" t="str">
        <f t="shared" si="87"/>
        <v/>
      </c>
      <c r="D358" s="30" t="str">
        <f t="shared" si="80"/>
        <v/>
      </c>
      <c r="H358" s="30">
        <v>336</v>
      </c>
      <c r="I358" s="30" t="str">
        <f t="shared" si="88"/>
        <v/>
      </c>
      <c r="J358" s="30" t="str">
        <f t="shared" si="81"/>
        <v/>
      </c>
      <c r="N358" s="30">
        <v>336</v>
      </c>
      <c r="O358" s="30" t="str">
        <f t="shared" si="89"/>
        <v/>
      </c>
      <c r="P358" s="30" t="str">
        <f t="shared" si="82"/>
        <v/>
      </c>
      <c r="T358" s="30">
        <v>336</v>
      </c>
      <c r="U358" s="30" t="str">
        <f t="shared" si="90"/>
        <v/>
      </c>
      <c r="V358" s="30" t="str">
        <f t="shared" si="83"/>
        <v/>
      </c>
      <c r="Z358" s="30">
        <v>336</v>
      </c>
      <c r="AA358" s="30" t="str">
        <f t="shared" si="91"/>
        <v/>
      </c>
      <c r="AB358" s="30" t="str">
        <f t="shared" si="84"/>
        <v/>
      </c>
      <c r="AF358" s="30">
        <v>336</v>
      </c>
      <c r="AG358" s="30" t="str">
        <f t="shared" si="92"/>
        <v/>
      </c>
      <c r="AH358" s="30" t="str">
        <f t="shared" si="85"/>
        <v/>
      </c>
      <c r="AL358" s="30">
        <v>336</v>
      </c>
      <c r="AM358" s="30" t="str">
        <f t="shared" si="93"/>
        <v/>
      </c>
      <c r="AN358" s="30" t="str">
        <f t="shared" si="86"/>
        <v/>
      </c>
      <c r="AR358" s="30">
        <v>336</v>
      </c>
      <c r="AS358" s="30" t="str">
        <f t="shared" si="94"/>
        <v/>
      </c>
      <c r="AT358" s="30" t="str">
        <f t="shared" si="95"/>
        <v/>
      </c>
    </row>
    <row r="359" spans="2:46" x14ac:dyDescent="0.3">
      <c r="B359" s="30">
        <v>337</v>
      </c>
      <c r="C359" s="30" t="str">
        <f t="shared" si="87"/>
        <v/>
      </c>
      <c r="D359" s="30" t="str">
        <f t="shared" si="80"/>
        <v/>
      </c>
      <c r="H359" s="30">
        <v>337</v>
      </c>
      <c r="I359" s="30" t="str">
        <f t="shared" si="88"/>
        <v/>
      </c>
      <c r="J359" s="30" t="str">
        <f t="shared" si="81"/>
        <v/>
      </c>
      <c r="N359" s="30">
        <v>337</v>
      </c>
      <c r="O359" s="30" t="str">
        <f t="shared" si="89"/>
        <v/>
      </c>
      <c r="P359" s="30" t="str">
        <f t="shared" si="82"/>
        <v/>
      </c>
      <c r="T359" s="30">
        <v>337</v>
      </c>
      <c r="U359" s="30" t="str">
        <f t="shared" si="90"/>
        <v/>
      </c>
      <c r="V359" s="30" t="str">
        <f t="shared" si="83"/>
        <v/>
      </c>
      <c r="Z359" s="30">
        <v>337</v>
      </c>
      <c r="AA359" s="30" t="str">
        <f t="shared" si="91"/>
        <v/>
      </c>
      <c r="AB359" s="30" t="str">
        <f t="shared" si="84"/>
        <v/>
      </c>
      <c r="AF359" s="30">
        <v>337</v>
      </c>
      <c r="AG359" s="30" t="str">
        <f t="shared" si="92"/>
        <v/>
      </c>
      <c r="AH359" s="30" t="str">
        <f t="shared" si="85"/>
        <v/>
      </c>
      <c r="AL359" s="30">
        <v>337</v>
      </c>
      <c r="AM359" s="30" t="str">
        <f t="shared" si="93"/>
        <v/>
      </c>
      <c r="AN359" s="30" t="str">
        <f t="shared" si="86"/>
        <v/>
      </c>
      <c r="AR359" s="30">
        <v>337</v>
      </c>
      <c r="AS359" s="30" t="str">
        <f t="shared" si="94"/>
        <v/>
      </c>
      <c r="AT359" s="30" t="str">
        <f t="shared" si="95"/>
        <v/>
      </c>
    </row>
    <row r="360" spans="2:46" x14ac:dyDescent="0.3">
      <c r="B360" s="30">
        <v>338</v>
      </c>
      <c r="C360" s="30" t="str">
        <f t="shared" si="87"/>
        <v/>
      </c>
      <c r="D360" s="30" t="str">
        <f t="shared" si="80"/>
        <v/>
      </c>
      <c r="H360" s="30">
        <v>338</v>
      </c>
      <c r="I360" s="30" t="str">
        <f t="shared" si="88"/>
        <v/>
      </c>
      <c r="J360" s="30" t="str">
        <f t="shared" si="81"/>
        <v/>
      </c>
      <c r="N360" s="30">
        <v>338</v>
      </c>
      <c r="O360" s="30" t="str">
        <f t="shared" si="89"/>
        <v/>
      </c>
      <c r="P360" s="30" t="str">
        <f t="shared" si="82"/>
        <v/>
      </c>
      <c r="T360" s="30">
        <v>338</v>
      </c>
      <c r="U360" s="30" t="str">
        <f t="shared" si="90"/>
        <v/>
      </c>
      <c r="V360" s="30" t="str">
        <f t="shared" si="83"/>
        <v/>
      </c>
      <c r="Z360" s="30">
        <v>338</v>
      </c>
      <c r="AA360" s="30" t="str">
        <f t="shared" si="91"/>
        <v/>
      </c>
      <c r="AB360" s="30" t="str">
        <f t="shared" si="84"/>
        <v/>
      </c>
      <c r="AF360" s="30">
        <v>338</v>
      </c>
      <c r="AG360" s="30" t="str">
        <f t="shared" si="92"/>
        <v/>
      </c>
      <c r="AH360" s="30" t="str">
        <f t="shared" si="85"/>
        <v/>
      </c>
      <c r="AL360" s="30">
        <v>338</v>
      </c>
      <c r="AM360" s="30" t="str">
        <f t="shared" si="93"/>
        <v/>
      </c>
      <c r="AN360" s="30" t="str">
        <f t="shared" si="86"/>
        <v/>
      </c>
      <c r="AR360" s="30">
        <v>338</v>
      </c>
      <c r="AS360" s="30" t="str">
        <f t="shared" si="94"/>
        <v/>
      </c>
      <c r="AT360" s="30" t="str">
        <f t="shared" si="95"/>
        <v/>
      </c>
    </row>
    <row r="361" spans="2:46" x14ac:dyDescent="0.3">
      <c r="B361" s="30">
        <v>339</v>
      </c>
      <c r="C361" s="30" t="str">
        <f t="shared" si="87"/>
        <v/>
      </c>
      <c r="D361" s="30" t="str">
        <f t="shared" si="80"/>
        <v/>
      </c>
      <c r="H361" s="30">
        <v>339</v>
      </c>
      <c r="I361" s="30" t="str">
        <f t="shared" si="88"/>
        <v/>
      </c>
      <c r="J361" s="30" t="str">
        <f t="shared" si="81"/>
        <v/>
      </c>
      <c r="N361" s="30">
        <v>339</v>
      </c>
      <c r="O361" s="30" t="str">
        <f t="shared" si="89"/>
        <v/>
      </c>
      <c r="P361" s="30" t="str">
        <f t="shared" si="82"/>
        <v/>
      </c>
      <c r="T361" s="30">
        <v>339</v>
      </c>
      <c r="U361" s="30" t="str">
        <f t="shared" si="90"/>
        <v/>
      </c>
      <c r="V361" s="30" t="str">
        <f t="shared" si="83"/>
        <v/>
      </c>
      <c r="Z361" s="30">
        <v>339</v>
      </c>
      <c r="AA361" s="30" t="str">
        <f t="shared" si="91"/>
        <v/>
      </c>
      <c r="AB361" s="30" t="str">
        <f t="shared" si="84"/>
        <v/>
      </c>
      <c r="AF361" s="30">
        <v>339</v>
      </c>
      <c r="AG361" s="30" t="str">
        <f t="shared" si="92"/>
        <v/>
      </c>
      <c r="AH361" s="30" t="str">
        <f t="shared" si="85"/>
        <v/>
      </c>
      <c r="AL361" s="30">
        <v>339</v>
      </c>
      <c r="AM361" s="30" t="str">
        <f t="shared" si="93"/>
        <v/>
      </c>
      <c r="AN361" s="30" t="str">
        <f t="shared" si="86"/>
        <v/>
      </c>
      <c r="AR361" s="30">
        <v>339</v>
      </c>
      <c r="AS361" s="30" t="str">
        <f t="shared" si="94"/>
        <v/>
      </c>
      <c r="AT361" s="30" t="str">
        <f t="shared" si="95"/>
        <v/>
      </c>
    </row>
    <row r="362" spans="2:46" x14ac:dyDescent="0.3">
      <c r="B362" s="30">
        <v>340</v>
      </c>
      <c r="C362" s="30" t="str">
        <f t="shared" si="87"/>
        <v/>
      </c>
      <c r="D362" s="30" t="str">
        <f t="shared" si="80"/>
        <v/>
      </c>
      <c r="H362" s="30">
        <v>340</v>
      </c>
      <c r="I362" s="30" t="str">
        <f t="shared" si="88"/>
        <v/>
      </c>
      <c r="J362" s="30" t="str">
        <f t="shared" si="81"/>
        <v/>
      </c>
      <c r="N362" s="30">
        <v>340</v>
      </c>
      <c r="O362" s="30" t="str">
        <f t="shared" si="89"/>
        <v/>
      </c>
      <c r="P362" s="30" t="str">
        <f t="shared" si="82"/>
        <v/>
      </c>
      <c r="T362" s="30">
        <v>340</v>
      </c>
      <c r="U362" s="30" t="str">
        <f t="shared" si="90"/>
        <v/>
      </c>
      <c r="V362" s="30" t="str">
        <f t="shared" si="83"/>
        <v/>
      </c>
      <c r="Z362" s="30">
        <v>340</v>
      </c>
      <c r="AA362" s="30" t="str">
        <f t="shared" si="91"/>
        <v/>
      </c>
      <c r="AB362" s="30" t="str">
        <f t="shared" si="84"/>
        <v/>
      </c>
      <c r="AF362" s="30">
        <v>340</v>
      </c>
      <c r="AG362" s="30" t="str">
        <f t="shared" si="92"/>
        <v/>
      </c>
      <c r="AH362" s="30" t="str">
        <f t="shared" si="85"/>
        <v/>
      </c>
      <c r="AL362" s="30">
        <v>340</v>
      </c>
      <c r="AM362" s="30" t="str">
        <f t="shared" si="93"/>
        <v/>
      </c>
      <c r="AN362" s="30" t="str">
        <f t="shared" si="86"/>
        <v/>
      </c>
      <c r="AR362" s="30">
        <v>340</v>
      </c>
      <c r="AS362" s="30" t="str">
        <f t="shared" si="94"/>
        <v/>
      </c>
      <c r="AT362" s="30" t="str">
        <f t="shared" si="95"/>
        <v/>
      </c>
    </row>
    <row r="363" spans="2:46" x14ac:dyDescent="0.3">
      <c r="B363" s="30">
        <v>341</v>
      </c>
      <c r="C363" s="30" t="str">
        <f t="shared" si="87"/>
        <v/>
      </c>
      <c r="D363" s="30" t="str">
        <f t="shared" si="80"/>
        <v/>
      </c>
      <c r="H363" s="30">
        <v>341</v>
      </c>
      <c r="I363" s="30" t="str">
        <f t="shared" si="88"/>
        <v/>
      </c>
      <c r="J363" s="30" t="str">
        <f t="shared" si="81"/>
        <v/>
      </c>
      <c r="N363" s="30">
        <v>341</v>
      </c>
      <c r="O363" s="30" t="str">
        <f t="shared" si="89"/>
        <v/>
      </c>
      <c r="P363" s="30" t="str">
        <f t="shared" si="82"/>
        <v/>
      </c>
      <c r="T363" s="30">
        <v>341</v>
      </c>
      <c r="U363" s="30" t="str">
        <f t="shared" si="90"/>
        <v/>
      </c>
      <c r="V363" s="30" t="str">
        <f t="shared" si="83"/>
        <v/>
      </c>
      <c r="Z363" s="30">
        <v>341</v>
      </c>
      <c r="AA363" s="30" t="str">
        <f t="shared" si="91"/>
        <v/>
      </c>
      <c r="AB363" s="30" t="str">
        <f t="shared" si="84"/>
        <v/>
      </c>
      <c r="AF363" s="30">
        <v>341</v>
      </c>
      <c r="AG363" s="30" t="str">
        <f t="shared" si="92"/>
        <v/>
      </c>
      <c r="AH363" s="30" t="str">
        <f t="shared" si="85"/>
        <v/>
      </c>
      <c r="AL363" s="30">
        <v>341</v>
      </c>
      <c r="AM363" s="30" t="str">
        <f t="shared" si="93"/>
        <v/>
      </c>
      <c r="AN363" s="30" t="str">
        <f t="shared" si="86"/>
        <v/>
      </c>
      <c r="AR363" s="30">
        <v>341</v>
      </c>
      <c r="AS363" s="30" t="str">
        <f t="shared" si="94"/>
        <v/>
      </c>
      <c r="AT363" s="30" t="str">
        <f t="shared" si="95"/>
        <v/>
      </c>
    </row>
    <row r="364" spans="2:46" x14ac:dyDescent="0.3">
      <c r="B364" s="30">
        <v>342</v>
      </c>
      <c r="C364" s="30" t="str">
        <f t="shared" si="87"/>
        <v/>
      </c>
      <c r="D364" s="30" t="str">
        <f t="shared" si="80"/>
        <v/>
      </c>
      <c r="H364" s="30">
        <v>342</v>
      </c>
      <c r="I364" s="30" t="str">
        <f t="shared" si="88"/>
        <v/>
      </c>
      <c r="J364" s="30" t="str">
        <f t="shared" si="81"/>
        <v/>
      </c>
      <c r="N364" s="30">
        <v>342</v>
      </c>
      <c r="O364" s="30" t="str">
        <f t="shared" si="89"/>
        <v/>
      </c>
      <c r="P364" s="30" t="str">
        <f t="shared" si="82"/>
        <v/>
      </c>
      <c r="T364" s="30">
        <v>342</v>
      </c>
      <c r="U364" s="30" t="str">
        <f t="shared" si="90"/>
        <v/>
      </c>
      <c r="V364" s="30" t="str">
        <f t="shared" si="83"/>
        <v/>
      </c>
      <c r="Z364" s="30">
        <v>342</v>
      </c>
      <c r="AA364" s="30" t="str">
        <f t="shared" si="91"/>
        <v/>
      </c>
      <c r="AB364" s="30" t="str">
        <f t="shared" si="84"/>
        <v/>
      </c>
      <c r="AF364" s="30">
        <v>342</v>
      </c>
      <c r="AG364" s="30" t="str">
        <f t="shared" si="92"/>
        <v/>
      </c>
      <c r="AH364" s="30" t="str">
        <f t="shared" si="85"/>
        <v/>
      </c>
      <c r="AL364" s="30">
        <v>342</v>
      </c>
      <c r="AM364" s="30" t="str">
        <f t="shared" si="93"/>
        <v/>
      </c>
      <c r="AN364" s="30" t="str">
        <f t="shared" si="86"/>
        <v/>
      </c>
      <c r="AR364" s="30">
        <v>342</v>
      </c>
      <c r="AS364" s="30" t="str">
        <f t="shared" si="94"/>
        <v/>
      </c>
      <c r="AT364" s="30" t="str">
        <f t="shared" si="95"/>
        <v/>
      </c>
    </row>
    <row r="365" spans="2:46" x14ac:dyDescent="0.3">
      <c r="B365" s="30">
        <v>343</v>
      </c>
      <c r="C365" s="30" t="str">
        <f t="shared" si="87"/>
        <v/>
      </c>
      <c r="D365" s="30" t="str">
        <f t="shared" si="80"/>
        <v/>
      </c>
      <c r="H365" s="30">
        <v>343</v>
      </c>
      <c r="I365" s="30" t="str">
        <f t="shared" si="88"/>
        <v/>
      </c>
      <c r="J365" s="30" t="str">
        <f t="shared" si="81"/>
        <v/>
      </c>
      <c r="N365" s="30">
        <v>343</v>
      </c>
      <c r="O365" s="30" t="str">
        <f t="shared" si="89"/>
        <v/>
      </c>
      <c r="P365" s="30" t="str">
        <f t="shared" si="82"/>
        <v/>
      </c>
      <c r="T365" s="30">
        <v>343</v>
      </c>
      <c r="U365" s="30" t="str">
        <f t="shared" si="90"/>
        <v/>
      </c>
      <c r="V365" s="30" t="str">
        <f t="shared" si="83"/>
        <v/>
      </c>
      <c r="Z365" s="30">
        <v>343</v>
      </c>
      <c r="AA365" s="30" t="str">
        <f t="shared" si="91"/>
        <v/>
      </c>
      <c r="AB365" s="30" t="str">
        <f t="shared" si="84"/>
        <v/>
      </c>
      <c r="AF365" s="30">
        <v>343</v>
      </c>
      <c r="AG365" s="30" t="str">
        <f t="shared" si="92"/>
        <v/>
      </c>
      <c r="AH365" s="30" t="str">
        <f t="shared" si="85"/>
        <v/>
      </c>
      <c r="AL365" s="30">
        <v>343</v>
      </c>
      <c r="AM365" s="30" t="str">
        <f t="shared" si="93"/>
        <v/>
      </c>
      <c r="AN365" s="30" t="str">
        <f t="shared" si="86"/>
        <v/>
      </c>
      <c r="AR365" s="30">
        <v>343</v>
      </c>
      <c r="AS365" s="30" t="str">
        <f t="shared" si="94"/>
        <v/>
      </c>
      <c r="AT365" s="30" t="str">
        <f t="shared" si="95"/>
        <v/>
      </c>
    </row>
    <row r="366" spans="2:46" x14ac:dyDescent="0.3">
      <c r="B366" s="30">
        <v>344</v>
      </c>
      <c r="C366" s="30" t="str">
        <f t="shared" si="87"/>
        <v/>
      </c>
      <c r="D366" s="30" t="str">
        <f t="shared" si="80"/>
        <v/>
      </c>
      <c r="H366" s="30">
        <v>344</v>
      </c>
      <c r="I366" s="30" t="str">
        <f t="shared" si="88"/>
        <v/>
      </c>
      <c r="J366" s="30" t="str">
        <f t="shared" si="81"/>
        <v/>
      </c>
      <c r="N366" s="30">
        <v>344</v>
      </c>
      <c r="O366" s="30" t="str">
        <f t="shared" si="89"/>
        <v/>
      </c>
      <c r="P366" s="30" t="str">
        <f t="shared" si="82"/>
        <v/>
      </c>
      <c r="T366" s="30">
        <v>344</v>
      </c>
      <c r="U366" s="30" t="str">
        <f t="shared" si="90"/>
        <v/>
      </c>
      <c r="V366" s="30" t="str">
        <f t="shared" si="83"/>
        <v/>
      </c>
      <c r="Z366" s="30">
        <v>344</v>
      </c>
      <c r="AA366" s="30" t="str">
        <f t="shared" si="91"/>
        <v/>
      </c>
      <c r="AB366" s="30" t="str">
        <f t="shared" si="84"/>
        <v/>
      </c>
      <c r="AF366" s="30">
        <v>344</v>
      </c>
      <c r="AG366" s="30" t="str">
        <f t="shared" si="92"/>
        <v/>
      </c>
      <c r="AH366" s="30" t="str">
        <f t="shared" si="85"/>
        <v/>
      </c>
      <c r="AL366" s="30">
        <v>344</v>
      </c>
      <c r="AM366" s="30" t="str">
        <f t="shared" si="93"/>
        <v/>
      </c>
      <c r="AN366" s="30" t="str">
        <f t="shared" si="86"/>
        <v/>
      </c>
      <c r="AR366" s="30">
        <v>344</v>
      </c>
      <c r="AS366" s="30" t="str">
        <f t="shared" si="94"/>
        <v/>
      </c>
      <c r="AT366" s="30" t="str">
        <f t="shared" si="95"/>
        <v/>
      </c>
    </row>
    <row r="367" spans="2:46" x14ac:dyDescent="0.3">
      <c r="B367" s="30">
        <v>345</v>
      </c>
      <c r="C367" s="30" t="str">
        <f t="shared" si="87"/>
        <v/>
      </c>
      <c r="D367" s="30" t="str">
        <f t="shared" si="80"/>
        <v/>
      </c>
      <c r="H367" s="30">
        <v>345</v>
      </c>
      <c r="I367" s="30" t="str">
        <f t="shared" si="88"/>
        <v/>
      </c>
      <c r="J367" s="30" t="str">
        <f t="shared" si="81"/>
        <v/>
      </c>
      <c r="N367" s="30">
        <v>345</v>
      </c>
      <c r="O367" s="30" t="str">
        <f t="shared" si="89"/>
        <v/>
      </c>
      <c r="P367" s="30" t="str">
        <f t="shared" si="82"/>
        <v/>
      </c>
      <c r="T367" s="30">
        <v>345</v>
      </c>
      <c r="U367" s="30" t="str">
        <f t="shared" si="90"/>
        <v/>
      </c>
      <c r="V367" s="30" t="str">
        <f t="shared" si="83"/>
        <v/>
      </c>
      <c r="Z367" s="30">
        <v>345</v>
      </c>
      <c r="AA367" s="30" t="str">
        <f t="shared" si="91"/>
        <v/>
      </c>
      <c r="AB367" s="30" t="str">
        <f t="shared" si="84"/>
        <v/>
      </c>
      <c r="AF367" s="30">
        <v>345</v>
      </c>
      <c r="AG367" s="30" t="str">
        <f t="shared" si="92"/>
        <v/>
      </c>
      <c r="AH367" s="30" t="str">
        <f t="shared" si="85"/>
        <v/>
      </c>
      <c r="AL367" s="30">
        <v>345</v>
      </c>
      <c r="AM367" s="30" t="str">
        <f t="shared" si="93"/>
        <v/>
      </c>
      <c r="AN367" s="30" t="str">
        <f t="shared" si="86"/>
        <v/>
      </c>
      <c r="AR367" s="30">
        <v>345</v>
      </c>
      <c r="AS367" s="30" t="str">
        <f t="shared" si="94"/>
        <v/>
      </c>
      <c r="AT367" s="30" t="str">
        <f t="shared" si="95"/>
        <v/>
      </c>
    </row>
    <row r="368" spans="2:46" x14ac:dyDescent="0.3">
      <c r="B368" s="30">
        <v>346</v>
      </c>
      <c r="C368" s="30" t="str">
        <f t="shared" si="87"/>
        <v/>
      </c>
      <c r="D368" s="30" t="str">
        <f t="shared" si="80"/>
        <v/>
      </c>
      <c r="H368" s="30">
        <v>346</v>
      </c>
      <c r="I368" s="30" t="str">
        <f t="shared" si="88"/>
        <v/>
      </c>
      <c r="J368" s="30" t="str">
        <f t="shared" si="81"/>
        <v/>
      </c>
      <c r="N368" s="30">
        <v>346</v>
      </c>
      <c r="O368" s="30" t="str">
        <f t="shared" si="89"/>
        <v/>
      </c>
      <c r="P368" s="30" t="str">
        <f t="shared" si="82"/>
        <v/>
      </c>
      <c r="T368" s="30">
        <v>346</v>
      </c>
      <c r="U368" s="30" t="str">
        <f t="shared" si="90"/>
        <v/>
      </c>
      <c r="V368" s="30" t="str">
        <f t="shared" si="83"/>
        <v/>
      </c>
      <c r="Z368" s="30">
        <v>346</v>
      </c>
      <c r="AA368" s="30" t="str">
        <f t="shared" si="91"/>
        <v/>
      </c>
      <c r="AB368" s="30" t="str">
        <f t="shared" si="84"/>
        <v/>
      </c>
      <c r="AF368" s="30">
        <v>346</v>
      </c>
      <c r="AG368" s="30" t="str">
        <f t="shared" si="92"/>
        <v/>
      </c>
      <c r="AH368" s="30" t="str">
        <f t="shared" si="85"/>
        <v/>
      </c>
      <c r="AL368" s="30">
        <v>346</v>
      </c>
      <c r="AM368" s="30" t="str">
        <f t="shared" si="93"/>
        <v/>
      </c>
      <c r="AN368" s="30" t="str">
        <f t="shared" si="86"/>
        <v/>
      </c>
      <c r="AR368" s="30">
        <v>346</v>
      </c>
      <c r="AS368" s="30" t="str">
        <f t="shared" si="94"/>
        <v/>
      </c>
      <c r="AT368" s="30" t="str">
        <f t="shared" si="95"/>
        <v/>
      </c>
    </row>
    <row r="369" spans="2:46" x14ac:dyDescent="0.3">
      <c r="B369" s="30">
        <v>347</v>
      </c>
      <c r="C369" s="30" t="str">
        <f t="shared" si="87"/>
        <v/>
      </c>
      <c r="D369" s="30" t="str">
        <f t="shared" si="80"/>
        <v/>
      </c>
      <c r="H369" s="30">
        <v>347</v>
      </c>
      <c r="I369" s="30" t="str">
        <f t="shared" si="88"/>
        <v/>
      </c>
      <c r="J369" s="30" t="str">
        <f t="shared" si="81"/>
        <v/>
      </c>
      <c r="N369" s="30">
        <v>347</v>
      </c>
      <c r="O369" s="30" t="str">
        <f t="shared" si="89"/>
        <v/>
      </c>
      <c r="P369" s="30" t="str">
        <f t="shared" si="82"/>
        <v/>
      </c>
      <c r="T369" s="30">
        <v>347</v>
      </c>
      <c r="U369" s="30" t="str">
        <f t="shared" si="90"/>
        <v/>
      </c>
      <c r="V369" s="30" t="str">
        <f t="shared" si="83"/>
        <v/>
      </c>
      <c r="Z369" s="30">
        <v>347</v>
      </c>
      <c r="AA369" s="30" t="str">
        <f t="shared" si="91"/>
        <v/>
      </c>
      <c r="AB369" s="30" t="str">
        <f t="shared" si="84"/>
        <v/>
      </c>
      <c r="AF369" s="30">
        <v>347</v>
      </c>
      <c r="AG369" s="30" t="str">
        <f t="shared" si="92"/>
        <v/>
      </c>
      <c r="AH369" s="30" t="str">
        <f t="shared" si="85"/>
        <v/>
      </c>
      <c r="AL369" s="30">
        <v>347</v>
      </c>
      <c r="AM369" s="30" t="str">
        <f t="shared" si="93"/>
        <v/>
      </c>
      <c r="AN369" s="30" t="str">
        <f t="shared" si="86"/>
        <v/>
      </c>
      <c r="AR369" s="30">
        <v>347</v>
      </c>
      <c r="AS369" s="30" t="str">
        <f t="shared" si="94"/>
        <v/>
      </c>
      <c r="AT369" s="30" t="str">
        <f t="shared" si="95"/>
        <v/>
      </c>
    </row>
    <row r="370" spans="2:46" x14ac:dyDescent="0.3">
      <c r="B370" s="30">
        <v>348</v>
      </c>
      <c r="C370" s="30" t="str">
        <f t="shared" si="87"/>
        <v/>
      </c>
      <c r="D370" s="30" t="str">
        <f t="shared" si="80"/>
        <v/>
      </c>
      <c r="H370" s="30">
        <v>348</v>
      </c>
      <c r="I370" s="30" t="str">
        <f t="shared" si="88"/>
        <v/>
      </c>
      <c r="J370" s="30" t="str">
        <f t="shared" si="81"/>
        <v/>
      </c>
      <c r="N370" s="30">
        <v>348</v>
      </c>
      <c r="O370" s="30" t="str">
        <f t="shared" si="89"/>
        <v/>
      </c>
      <c r="P370" s="30" t="str">
        <f t="shared" si="82"/>
        <v/>
      </c>
      <c r="T370" s="30">
        <v>348</v>
      </c>
      <c r="U370" s="30" t="str">
        <f t="shared" si="90"/>
        <v/>
      </c>
      <c r="V370" s="30" t="str">
        <f t="shared" si="83"/>
        <v/>
      </c>
      <c r="Z370" s="30">
        <v>348</v>
      </c>
      <c r="AA370" s="30" t="str">
        <f t="shared" si="91"/>
        <v/>
      </c>
      <c r="AB370" s="30" t="str">
        <f t="shared" si="84"/>
        <v/>
      </c>
      <c r="AF370" s="30">
        <v>348</v>
      </c>
      <c r="AG370" s="30" t="str">
        <f t="shared" si="92"/>
        <v/>
      </c>
      <c r="AH370" s="30" t="str">
        <f t="shared" si="85"/>
        <v/>
      </c>
      <c r="AL370" s="30">
        <v>348</v>
      </c>
      <c r="AM370" s="30" t="str">
        <f t="shared" si="93"/>
        <v/>
      </c>
      <c r="AN370" s="30" t="str">
        <f t="shared" si="86"/>
        <v/>
      </c>
      <c r="AR370" s="30">
        <v>348</v>
      </c>
      <c r="AS370" s="30" t="str">
        <f t="shared" si="94"/>
        <v/>
      </c>
      <c r="AT370" s="30" t="str">
        <f t="shared" si="95"/>
        <v/>
      </c>
    </row>
    <row r="371" spans="2:46" x14ac:dyDescent="0.3">
      <c r="B371" s="30">
        <v>349</v>
      </c>
      <c r="C371" s="30" t="str">
        <f t="shared" si="87"/>
        <v/>
      </c>
      <c r="D371" s="30" t="str">
        <f t="shared" si="80"/>
        <v/>
      </c>
      <c r="H371" s="30">
        <v>349</v>
      </c>
      <c r="I371" s="30" t="str">
        <f t="shared" si="88"/>
        <v/>
      </c>
      <c r="J371" s="30" t="str">
        <f t="shared" si="81"/>
        <v/>
      </c>
      <c r="N371" s="30">
        <v>349</v>
      </c>
      <c r="O371" s="30" t="str">
        <f t="shared" si="89"/>
        <v/>
      </c>
      <c r="P371" s="30" t="str">
        <f t="shared" si="82"/>
        <v/>
      </c>
      <c r="T371" s="30">
        <v>349</v>
      </c>
      <c r="U371" s="30" t="str">
        <f t="shared" si="90"/>
        <v/>
      </c>
      <c r="V371" s="30" t="str">
        <f t="shared" si="83"/>
        <v/>
      </c>
      <c r="Z371" s="30">
        <v>349</v>
      </c>
      <c r="AA371" s="30" t="str">
        <f t="shared" si="91"/>
        <v/>
      </c>
      <c r="AB371" s="30" t="str">
        <f t="shared" si="84"/>
        <v/>
      </c>
      <c r="AF371" s="30">
        <v>349</v>
      </c>
      <c r="AG371" s="30" t="str">
        <f t="shared" si="92"/>
        <v/>
      </c>
      <c r="AH371" s="30" t="str">
        <f t="shared" si="85"/>
        <v/>
      </c>
      <c r="AL371" s="30">
        <v>349</v>
      </c>
      <c r="AM371" s="30" t="str">
        <f t="shared" si="93"/>
        <v/>
      </c>
      <c r="AN371" s="30" t="str">
        <f t="shared" si="86"/>
        <v/>
      </c>
      <c r="AR371" s="30">
        <v>349</v>
      </c>
      <c r="AS371" s="30" t="str">
        <f t="shared" si="94"/>
        <v/>
      </c>
      <c r="AT371" s="30" t="str">
        <f t="shared" si="95"/>
        <v/>
      </c>
    </row>
    <row r="372" spans="2:46" x14ac:dyDescent="0.3">
      <c r="B372" s="30">
        <v>350</v>
      </c>
      <c r="C372" s="30" t="str">
        <f t="shared" si="87"/>
        <v/>
      </c>
      <c r="D372" s="30" t="str">
        <f t="shared" si="80"/>
        <v/>
      </c>
      <c r="H372" s="30">
        <v>350</v>
      </c>
      <c r="I372" s="30" t="str">
        <f t="shared" si="88"/>
        <v/>
      </c>
      <c r="J372" s="30" t="str">
        <f t="shared" si="81"/>
        <v/>
      </c>
      <c r="N372" s="30">
        <v>350</v>
      </c>
      <c r="O372" s="30" t="str">
        <f t="shared" si="89"/>
        <v/>
      </c>
      <c r="P372" s="30" t="str">
        <f t="shared" si="82"/>
        <v/>
      </c>
      <c r="T372" s="30">
        <v>350</v>
      </c>
      <c r="U372" s="30" t="str">
        <f t="shared" si="90"/>
        <v/>
      </c>
      <c r="V372" s="30" t="str">
        <f t="shared" si="83"/>
        <v/>
      </c>
      <c r="Z372" s="30">
        <v>350</v>
      </c>
      <c r="AA372" s="30" t="str">
        <f t="shared" si="91"/>
        <v/>
      </c>
      <c r="AB372" s="30" t="str">
        <f t="shared" si="84"/>
        <v/>
      </c>
      <c r="AF372" s="30">
        <v>350</v>
      </c>
      <c r="AG372" s="30" t="str">
        <f t="shared" si="92"/>
        <v/>
      </c>
      <c r="AH372" s="30" t="str">
        <f t="shared" si="85"/>
        <v/>
      </c>
      <c r="AL372" s="30">
        <v>350</v>
      </c>
      <c r="AM372" s="30" t="str">
        <f t="shared" si="93"/>
        <v/>
      </c>
      <c r="AN372" s="30" t="str">
        <f t="shared" si="86"/>
        <v/>
      </c>
      <c r="AR372" s="30">
        <v>350</v>
      </c>
      <c r="AS372" s="30" t="str">
        <f t="shared" si="94"/>
        <v/>
      </c>
      <c r="AT372" s="30" t="str">
        <f t="shared" si="95"/>
        <v/>
      </c>
    </row>
    <row r="373" spans="2:46" x14ac:dyDescent="0.3">
      <c r="B373" s="30">
        <v>351</v>
      </c>
      <c r="C373" s="30" t="str">
        <f t="shared" si="87"/>
        <v/>
      </c>
      <c r="D373" s="30" t="str">
        <f t="shared" si="80"/>
        <v/>
      </c>
      <c r="H373" s="30">
        <v>351</v>
      </c>
      <c r="I373" s="30" t="str">
        <f t="shared" si="88"/>
        <v/>
      </c>
      <c r="J373" s="30" t="str">
        <f t="shared" si="81"/>
        <v/>
      </c>
      <c r="N373" s="30">
        <v>351</v>
      </c>
      <c r="O373" s="30" t="str">
        <f t="shared" si="89"/>
        <v/>
      </c>
      <c r="P373" s="30" t="str">
        <f t="shared" si="82"/>
        <v/>
      </c>
      <c r="T373" s="30">
        <v>351</v>
      </c>
      <c r="U373" s="30" t="str">
        <f t="shared" si="90"/>
        <v/>
      </c>
      <c r="V373" s="30" t="str">
        <f t="shared" si="83"/>
        <v/>
      </c>
      <c r="Z373" s="30">
        <v>351</v>
      </c>
      <c r="AA373" s="30" t="str">
        <f t="shared" si="91"/>
        <v/>
      </c>
      <c r="AB373" s="30" t="str">
        <f t="shared" si="84"/>
        <v/>
      </c>
      <c r="AF373" s="30">
        <v>351</v>
      </c>
      <c r="AG373" s="30" t="str">
        <f t="shared" si="92"/>
        <v/>
      </c>
      <c r="AH373" s="30" t="str">
        <f t="shared" si="85"/>
        <v/>
      </c>
      <c r="AL373" s="30">
        <v>351</v>
      </c>
      <c r="AM373" s="30" t="str">
        <f t="shared" si="93"/>
        <v/>
      </c>
      <c r="AN373" s="30" t="str">
        <f t="shared" si="86"/>
        <v/>
      </c>
      <c r="AR373" s="30">
        <v>351</v>
      </c>
      <c r="AS373" s="30" t="str">
        <f t="shared" si="94"/>
        <v/>
      </c>
      <c r="AT373" s="30" t="str">
        <f t="shared" si="95"/>
        <v/>
      </c>
    </row>
    <row r="374" spans="2:46" x14ac:dyDescent="0.3">
      <c r="B374" s="30">
        <v>352</v>
      </c>
      <c r="C374" s="30" t="str">
        <f t="shared" si="87"/>
        <v/>
      </c>
      <c r="D374" s="30" t="str">
        <f t="shared" si="80"/>
        <v/>
      </c>
      <c r="H374" s="30">
        <v>352</v>
      </c>
      <c r="I374" s="30" t="str">
        <f t="shared" si="88"/>
        <v/>
      </c>
      <c r="J374" s="30" t="str">
        <f t="shared" si="81"/>
        <v/>
      </c>
      <c r="N374" s="30">
        <v>352</v>
      </c>
      <c r="O374" s="30" t="str">
        <f t="shared" si="89"/>
        <v/>
      </c>
      <c r="P374" s="30" t="str">
        <f t="shared" si="82"/>
        <v/>
      </c>
      <c r="T374" s="30">
        <v>352</v>
      </c>
      <c r="U374" s="30" t="str">
        <f t="shared" si="90"/>
        <v/>
      </c>
      <c r="V374" s="30" t="str">
        <f t="shared" si="83"/>
        <v/>
      </c>
      <c r="Z374" s="30">
        <v>352</v>
      </c>
      <c r="AA374" s="30" t="str">
        <f t="shared" si="91"/>
        <v/>
      </c>
      <c r="AB374" s="30" t="str">
        <f t="shared" si="84"/>
        <v/>
      </c>
      <c r="AF374" s="30">
        <v>352</v>
      </c>
      <c r="AG374" s="30" t="str">
        <f t="shared" si="92"/>
        <v/>
      </c>
      <c r="AH374" s="30" t="str">
        <f t="shared" si="85"/>
        <v/>
      </c>
      <c r="AL374" s="30">
        <v>352</v>
      </c>
      <c r="AM374" s="30" t="str">
        <f t="shared" si="93"/>
        <v/>
      </c>
      <c r="AN374" s="30" t="str">
        <f t="shared" si="86"/>
        <v/>
      </c>
      <c r="AR374" s="30">
        <v>352</v>
      </c>
      <c r="AS374" s="30" t="str">
        <f t="shared" si="94"/>
        <v/>
      </c>
      <c r="AT374" s="30" t="str">
        <f t="shared" si="95"/>
        <v/>
      </c>
    </row>
    <row r="375" spans="2:46" x14ac:dyDescent="0.3">
      <c r="B375" s="30">
        <v>353</v>
      </c>
      <c r="C375" s="30" t="str">
        <f t="shared" si="87"/>
        <v/>
      </c>
      <c r="D375" s="30" t="str">
        <f t="shared" si="80"/>
        <v/>
      </c>
      <c r="H375" s="30">
        <v>353</v>
      </c>
      <c r="I375" s="30" t="str">
        <f t="shared" si="88"/>
        <v/>
      </c>
      <c r="J375" s="30" t="str">
        <f t="shared" si="81"/>
        <v/>
      </c>
      <c r="N375" s="30">
        <v>353</v>
      </c>
      <c r="O375" s="30" t="str">
        <f t="shared" si="89"/>
        <v/>
      </c>
      <c r="P375" s="30" t="str">
        <f t="shared" si="82"/>
        <v/>
      </c>
      <c r="T375" s="30">
        <v>353</v>
      </c>
      <c r="U375" s="30" t="str">
        <f t="shared" si="90"/>
        <v/>
      </c>
      <c r="V375" s="30" t="str">
        <f t="shared" si="83"/>
        <v/>
      </c>
      <c r="Z375" s="30">
        <v>353</v>
      </c>
      <c r="AA375" s="30" t="str">
        <f t="shared" si="91"/>
        <v/>
      </c>
      <c r="AB375" s="30" t="str">
        <f t="shared" si="84"/>
        <v/>
      </c>
      <c r="AF375" s="30">
        <v>353</v>
      </c>
      <c r="AG375" s="30" t="str">
        <f t="shared" si="92"/>
        <v/>
      </c>
      <c r="AH375" s="30" t="str">
        <f t="shared" si="85"/>
        <v/>
      </c>
      <c r="AL375" s="30">
        <v>353</v>
      </c>
      <c r="AM375" s="30" t="str">
        <f t="shared" si="93"/>
        <v/>
      </c>
      <c r="AN375" s="30" t="str">
        <f t="shared" si="86"/>
        <v/>
      </c>
      <c r="AR375" s="30">
        <v>353</v>
      </c>
      <c r="AS375" s="30" t="str">
        <f t="shared" si="94"/>
        <v/>
      </c>
      <c r="AT375" s="30" t="str">
        <f t="shared" si="95"/>
        <v/>
      </c>
    </row>
    <row r="376" spans="2:46" x14ac:dyDescent="0.3">
      <c r="B376" s="30">
        <v>354</v>
      </c>
      <c r="C376" s="30" t="str">
        <f t="shared" si="87"/>
        <v/>
      </c>
      <c r="D376" s="30" t="str">
        <f t="shared" si="80"/>
        <v/>
      </c>
      <c r="H376" s="30">
        <v>354</v>
      </c>
      <c r="I376" s="30" t="str">
        <f t="shared" si="88"/>
        <v/>
      </c>
      <c r="J376" s="30" t="str">
        <f t="shared" si="81"/>
        <v/>
      </c>
      <c r="N376" s="30">
        <v>354</v>
      </c>
      <c r="O376" s="30" t="str">
        <f t="shared" si="89"/>
        <v/>
      </c>
      <c r="P376" s="30" t="str">
        <f t="shared" si="82"/>
        <v/>
      </c>
      <c r="T376" s="30">
        <v>354</v>
      </c>
      <c r="U376" s="30" t="str">
        <f t="shared" si="90"/>
        <v/>
      </c>
      <c r="V376" s="30" t="str">
        <f t="shared" si="83"/>
        <v/>
      </c>
      <c r="Z376" s="30">
        <v>354</v>
      </c>
      <c r="AA376" s="30" t="str">
        <f t="shared" si="91"/>
        <v/>
      </c>
      <c r="AB376" s="30" t="str">
        <f t="shared" si="84"/>
        <v/>
      </c>
      <c r="AF376" s="30">
        <v>354</v>
      </c>
      <c r="AG376" s="30" t="str">
        <f t="shared" si="92"/>
        <v/>
      </c>
      <c r="AH376" s="30" t="str">
        <f t="shared" si="85"/>
        <v/>
      </c>
      <c r="AL376" s="30">
        <v>354</v>
      </c>
      <c r="AM376" s="30" t="str">
        <f t="shared" si="93"/>
        <v/>
      </c>
      <c r="AN376" s="30" t="str">
        <f t="shared" si="86"/>
        <v/>
      </c>
      <c r="AR376" s="30">
        <v>354</v>
      </c>
      <c r="AS376" s="30" t="str">
        <f t="shared" si="94"/>
        <v/>
      </c>
      <c r="AT376" s="30" t="str">
        <f t="shared" si="95"/>
        <v/>
      </c>
    </row>
    <row r="377" spans="2:46" x14ac:dyDescent="0.3">
      <c r="B377" s="30">
        <v>355</v>
      </c>
      <c r="C377" s="30" t="str">
        <f t="shared" si="87"/>
        <v/>
      </c>
      <c r="D377" s="30" t="str">
        <f t="shared" si="80"/>
        <v/>
      </c>
      <c r="H377" s="30">
        <v>355</v>
      </c>
      <c r="I377" s="30" t="str">
        <f t="shared" si="88"/>
        <v/>
      </c>
      <c r="J377" s="30" t="str">
        <f t="shared" si="81"/>
        <v/>
      </c>
      <c r="N377" s="30">
        <v>355</v>
      </c>
      <c r="O377" s="30" t="str">
        <f t="shared" si="89"/>
        <v/>
      </c>
      <c r="P377" s="30" t="str">
        <f t="shared" si="82"/>
        <v/>
      </c>
      <c r="T377" s="30">
        <v>355</v>
      </c>
      <c r="U377" s="30" t="str">
        <f t="shared" si="90"/>
        <v/>
      </c>
      <c r="V377" s="30" t="str">
        <f t="shared" si="83"/>
        <v/>
      </c>
      <c r="Z377" s="30">
        <v>355</v>
      </c>
      <c r="AA377" s="30" t="str">
        <f t="shared" si="91"/>
        <v/>
      </c>
      <c r="AB377" s="30" t="str">
        <f t="shared" si="84"/>
        <v/>
      </c>
      <c r="AF377" s="30">
        <v>355</v>
      </c>
      <c r="AG377" s="30" t="str">
        <f t="shared" si="92"/>
        <v/>
      </c>
      <c r="AH377" s="30" t="str">
        <f t="shared" si="85"/>
        <v/>
      </c>
      <c r="AL377" s="30">
        <v>355</v>
      </c>
      <c r="AM377" s="30" t="str">
        <f t="shared" si="93"/>
        <v/>
      </c>
      <c r="AN377" s="30" t="str">
        <f t="shared" si="86"/>
        <v/>
      </c>
      <c r="AR377" s="30">
        <v>355</v>
      </c>
      <c r="AS377" s="30" t="str">
        <f t="shared" si="94"/>
        <v/>
      </c>
      <c r="AT377" s="30" t="str">
        <f t="shared" si="95"/>
        <v/>
      </c>
    </row>
    <row r="378" spans="2:46" x14ac:dyDescent="0.3">
      <c r="B378" s="30">
        <v>356</v>
      </c>
      <c r="C378" s="30" t="str">
        <f t="shared" si="87"/>
        <v/>
      </c>
      <c r="D378" s="30" t="str">
        <f t="shared" si="80"/>
        <v/>
      </c>
      <c r="H378" s="30">
        <v>356</v>
      </c>
      <c r="I378" s="30" t="str">
        <f t="shared" si="88"/>
        <v/>
      </c>
      <c r="J378" s="30" t="str">
        <f t="shared" si="81"/>
        <v/>
      </c>
      <c r="N378" s="30">
        <v>356</v>
      </c>
      <c r="O378" s="30" t="str">
        <f t="shared" si="89"/>
        <v/>
      </c>
      <c r="P378" s="30" t="str">
        <f t="shared" si="82"/>
        <v/>
      </c>
      <c r="T378" s="30">
        <v>356</v>
      </c>
      <c r="U378" s="30" t="str">
        <f t="shared" si="90"/>
        <v/>
      </c>
      <c r="V378" s="30" t="str">
        <f t="shared" si="83"/>
        <v/>
      </c>
      <c r="Z378" s="30">
        <v>356</v>
      </c>
      <c r="AA378" s="30" t="str">
        <f t="shared" si="91"/>
        <v/>
      </c>
      <c r="AB378" s="30" t="str">
        <f t="shared" si="84"/>
        <v/>
      </c>
      <c r="AF378" s="30">
        <v>356</v>
      </c>
      <c r="AG378" s="30" t="str">
        <f t="shared" si="92"/>
        <v/>
      </c>
      <c r="AH378" s="30" t="str">
        <f t="shared" si="85"/>
        <v/>
      </c>
      <c r="AL378" s="30">
        <v>356</v>
      </c>
      <c r="AM378" s="30" t="str">
        <f t="shared" si="93"/>
        <v/>
      </c>
      <c r="AN378" s="30" t="str">
        <f t="shared" si="86"/>
        <v/>
      </c>
      <c r="AR378" s="30">
        <v>356</v>
      </c>
      <c r="AS378" s="30" t="str">
        <f t="shared" si="94"/>
        <v/>
      </c>
      <c r="AT378" s="30" t="str">
        <f t="shared" si="95"/>
        <v/>
      </c>
    </row>
    <row r="379" spans="2:46" x14ac:dyDescent="0.3">
      <c r="B379" s="30">
        <v>357</v>
      </c>
      <c r="C379" s="30" t="str">
        <f t="shared" si="87"/>
        <v/>
      </c>
      <c r="D379" s="30" t="str">
        <f t="shared" si="80"/>
        <v/>
      </c>
      <c r="H379" s="30">
        <v>357</v>
      </c>
      <c r="I379" s="30" t="str">
        <f t="shared" si="88"/>
        <v/>
      </c>
      <c r="J379" s="30" t="str">
        <f t="shared" si="81"/>
        <v/>
      </c>
      <c r="N379" s="30">
        <v>357</v>
      </c>
      <c r="O379" s="30" t="str">
        <f t="shared" si="89"/>
        <v/>
      </c>
      <c r="P379" s="30" t="str">
        <f t="shared" si="82"/>
        <v/>
      </c>
      <c r="T379" s="30">
        <v>357</v>
      </c>
      <c r="U379" s="30" t="str">
        <f t="shared" si="90"/>
        <v/>
      </c>
      <c r="V379" s="30" t="str">
        <f t="shared" si="83"/>
        <v/>
      </c>
      <c r="Z379" s="30">
        <v>357</v>
      </c>
      <c r="AA379" s="30" t="str">
        <f t="shared" si="91"/>
        <v/>
      </c>
      <c r="AB379" s="30" t="str">
        <f t="shared" si="84"/>
        <v/>
      </c>
      <c r="AF379" s="30">
        <v>357</v>
      </c>
      <c r="AG379" s="30" t="str">
        <f t="shared" si="92"/>
        <v/>
      </c>
      <c r="AH379" s="30" t="str">
        <f t="shared" si="85"/>
        <v/>
      </c>
      <c r="AL379" s="30">
        <v>357</v>
      </c>
      <c r="AM379" s="30" t="str">
        <f t="shared" si="93"/>
        <v/>
      </c>
      <c r="AN379" s="30" t="str">
        <f t="shared" si="86"/>
        <v/>
      </c>
      <c r="AR379" s="30">
        <v>357</v>
      </c>
      <c r="AS379" s="30" t="str">
        <f t="shared" si="94"/>
        <v/>
      </c>
      <c r="AT379" s="30" t="str">
        <f t="shared" si="95"/>
        <v/>
      </c>
    </row>
    <row r="380" spans="2:46" x14ac:dyDescent="0.3">
      <c r="B380" s="30">
        <v>358</v>
      </c>
      <c r="C380" s="30" t="str">
        <f t="shared" si="87"/>
        <v/>
      </c>
      <c r="D380" s="30" t="str">
        <f t="shared" si="80"/>
        <v/>
      </c>
      <c r="H380" s="30">
        <v>358</v>
      </c>
      <c r="I380" s="30" t="str">
        <f t="shared" si="88"/>
        <v/>
      </c>
      <c r="J380" s="30" t="str">
        <f t="shared" si="81"/>
        <v/>
      </c>
      <c r="N380" s="30">
        <v>358</v>
      </c>
      <c r="O380" s="30" t="str">
        <f t="shared" si="89"/>
        <v/>
      </c>
      <c r="P380" s="30" t="str">
        <f t="shared" si="82"/>
        <v/>
      </c>
      <c r="T380" s="30">
        <v>358</v>
      </c>
      <c r="U380" s="30" t="str">
        <f t="shared" si="90"/>
        <v/>
      </c>
      <c r="V380" s="30" t="str">
        <f t="shared" si="83"/>
        <v/>
      </c>
      <c r="Z380" s="30">
        <v>358</v>
      </c>
      <c r="AA380" s="30" t="str">
        <f t="shared" si="91"/>
        <v/>
      </c>
      <c r="AB380" s="30" t="str">
        <f t="shared" si="84"/>
        <v/>
      </c>
      <c r="AF380" s="30">
        <v>358</v>
      </c>
      <c r="AG380" s="30" t="str">
        <f t="shared" si="92"/>
        <v/>
      </c>
      <c r="AH380" s="30" t="str">
        <f t="shared" si="85"/>
        <v/>
      </c>
      <c r="AL380" s="30">
        <v>358</v>
      </c>
      <c r="AM380" s="30" t="str">
        <f t="shared" si="93"/>
        <v/>
      </c>
      <c r="AN380" s="30" t="str">
        <f t="shared" si="86"/>
        <v/>
      </c>
      <c r="AR380" s="30">
        <v>358</v>
      </c>
      <c r="AS380" s="30" t="str">
        <f t="shared" si="94"/>
        <v/>
      </c>
      <c r="AT380" s="30" t="str">
        <f t="shared" si="95"/>
        <v/>
      </c>
    </row>
    <row r="381" spans="2:46" x14ac:dyDescent="0.3">
      <c r="B381" s="30">
        <v>359</v>
      </c>
      <c r="C381" s="30" t="str">
        <f t="shared" si="87"/>
        <v/>
      </c>
      <c r="D381" s="30" t="str">
        <f t="shared" si="80"/>
        <v/>
      </c>
      <c r="H381" s="30">
        <v>359</v>
      </c>
      <c r="I381" s="30" t="str">
        <f t="shared" si="88"/>
        <v/>
      </c>
      <c r="J381" s="30" t="str">
        <f t="shared" si="81"/>
        <v/>
      </c>
      <c r="N381" s="30">
        <v>359</v>
      </c>
      <c r="O381" s="30" t="str">
        <f t="shared" si="89"/>
        <v/>
      </c>
      <c r="P381" s="30" t="str">
        <f t="shared" si="82"/>
        <v/>
      </c>
      <c r="T381" s="30">
        <v>359</v>
      </c>
      <c r="U381" s="30" t="str">
        <f t="shared" si="90"/>
        <v/>
      </c>
      <c r="V381" s="30" t="str">
        <f t="shared" si="83"/>
        <v/>
      </c>
      <c r="Z381" s="30">
        <v>359</v>
      </c>
      <c r="AA381" s="30" t="str">
        <f t="shared" si="91"/>
        <v/>
      </c>
      <c r="AB381" s="30" t="str">
        <f t="shared" si="84"/>
        <v/>
      </c>
      <c r="AF381" s="30">
        <v>359</v>
      </c>
      <c r="AG381" s="30" t="str">
        <f t="shared" si="92"/>
        <v/>
      </c>
      <c r="AH381" s="30" t="str">
        <f t="shared" si="85"/>
        <v/>
      </c>
      <c r="AL381" s="30">
        <v>359</v>
      </c>
      <c r="AM381" s="30" t="str">
        <f t="shared" si="93"/>
        <v/>
      </c>
      <c r="AN381" s="30" t="str">
        <f t="shared" si="86"/>
        <v/>
      </c>
      <c r="AR381" s="30">
        <v>359</v>
      </c>
      <c r="AS381" s="30" t="str">
        <f t="shared" si="94"/>
        <v/>
      </c>
      <c r="AT381" s="30" t="str">
        <f t="shared" si="95"/>
        <v/>
      </c>
    </row>
    <row r="382" spans="2:46" x14ac:dyDescent="0.3">
      <c r="B382" s="30">
        <v>360</v>
      </c>
      <c r="C382" s="30" t="str">
        <f t="shared" si="87"/>
        <v/>
      </c>
      <c r="D382" s="30" t="str">
        <f t="shared" si="80"/>
        <v/>
      </c>
      <c r="H382" s="30">
        <v>360</v>
      </c>
      <c r="I382" s="30" t="str">
        <f t="shared" si="88"/>
        <v/>
      </c>
      <c r="J382" s="30" t="str">
        <f t="shared" si="81"/>
        <v/>
      </c>
      <c r="N382" s="30">
        <v>360</v>
      </c>
      <c r="O382" s="30" t="str">
        <f t="shared" si="89"/>
        <v/>
      </c>
      <c r="P382" s="30" t="str">
        <f t="shared" si="82"/>
        <v/>
      </c>
      <c r="T382" s="30">
        <v>360</v>
      </c>
      <c r="U382" s="30" t="str">
        <f t="shared" si="90"/>
        <v/>
      </c>
      <c r="V382" s="30" t="str">
        <f t="shared" si="83"/>
        <v/>
      </c>
      <c r="Z382" s="30">
        <v>360</v>
      </c>
      <c r="AA382" s="30" t="str">
        <f t="shared" si="91"/>
        <v/>
      </c>
      <c r="AB382" s="30" t="str">
        <f t="shared" si="84"/>
        <v/>
      </c>
      <c r="AF382" s="30">
        <v>360</v>
      </c>
      <c r="AG382" s="30" t="str">
        <f t="shared" si="92"/>
        <v/>
      </c>
      <c r="AH382" s="30" t="str">
        <f t="shared" si="85"/>
        <v/>
      </c>
      <c r="AL382" s="30">
        <v>360</v>
      </c>
      <c r="AM382" s="30" t="str">
        <f t="shared" si="93"/>
        <v/>
      </c>
      <c r="AN382" s="30" t="str">
        <f t="shared" si="86"/>
        <v/>
      </c>
      <c r="AR382" s="30">
        <v>360</v>
      </c>
      <c r="AS382" s="30" t="str">
        <f t="shared" si="94"/>
        <v/>
      </c>
      <c r="AT382" s="30" t="str">
        <f t="shared" si="95"/>
        <v/>
      </c>
    </row>
    <row r="383" spans="2:46" x14ac:dyDescent="0.3">
      <c r="B383" s="30">
        <v>361</v>
      </c>
      <c r="C383" s="30" t="str">
        <f t="shared" si="87"/>
        <v/>
      </c>
      <c r="D383" s="30" t="str">
        <f t="shared" si="80"/>
        <v/>
      </c>
      <c r="H383" s="30">
        <v>361</v>
      </c>
      <c r="I383" s="30" t="str">
        <f t="shared" si="88"/>
        <v/>
      </c>
      <c r="J383" s="30" t="str">
        <f t="shared" si="81"/>
        <v/>
      </c>
      <c r="N383" s="30">
        <v>361</v>
      </c>
      <c r="O383" s="30" t="str">
        <f t="shared" si="89"/>
        <v/>
      </c>
      <c r="P383" s="30" t="str">
        <f t="shared" si="82"/>
        <v/>
      </c>
      <c r="T383" s="30">
        <v>361</v>
      </c>
      <c r="U383" s="30" t="str">
        <f t="shared" si="90"/>
        <v/>
      </c>
      <c r="V383" s="30" t="str">
        <f t="shared" si="83"/>
        <v/>
      </c>
      <c r="Z383" s="30">
        <v>361</v>
      </c>
      <c r="AA383" s="30" t="str">
        <f t="shared" si="91"/>
        <v/>
      </c>
      <c r="AB383" s="30" t="str">
        <f t="shared" si="84"/>
        <v/>
      </c>
      <c r="AF383" s="30">
        <v>361</v>
      </c>
      <c r="AG383" s="30" t="str">
        <f t="shared" si="92"/>
        <v/>
      </c>
      <c r="AH383" s="30" t="str">
        <f t="shared" si="85"/>
        <v/>
      </c>
      <c r="AL383" s="30">
        <v>361</v>
      </c>
      <c r="AM383" s="30" t="str">
        <f t="shared" si="93"/>
        <v/>
      </c>
      <c r="AN383" s="30" t="str">
        <f t="shared" si="86"/>
        <v/>
      </c>
      <c r="AR383" s="30">
        <v>361</v>
      </c>
      <c r="AS383" s="30" t="str">
        <f t="shared" si="94"/>
        <v/>
      </c>
      <c r="AT383" s="30" t="str">
        <f t="shared" si="95"/>
        <v/>
      </c>
    </row>
    <row r="384" spans="2:46" x14ac:dyDescent="0.3">
      <c r="B384" s="30">
        <v>362</v>
      </c>
      <c r="C384" s="30" t="str">
        <f t="shared" si="87"/>
        <v/>
      </c>
      <c r="D384" s="30" t="str">
        <f t="shared" si="80"/>
        <v/>
      </c>
      <c r="H384" s="30">
        <v>362</v>
      </c>
      <c r="I384" s="30" t="str">
        <f t="shared" si="88"/>
        <v/>
      </c>
      <c r="J384" s="30" t="str">
        <f t="shared" si="81"/>
        <v/>
      </c>
      <c r="N384" s="30">
        <v>362</v>
      </c>
      <c r="O384" s="30" t="str">
        <f t="shared" si="89"/>
        <v/>
      </c>
      <c r="P384" s="30" t="str">
        <f t="shared" si="82"/>
        <v/>
      </c>
      <c r="T384" s="30">
        <v>362</v>
      </c>
      <c r="U384" s="30" t="str">
        <f t="shared" si="90"/>
        <v/>
      </c>
      <c r="V384" s="30" t="str">
        <f t="shared" si="83"/>
        <v/>
      </c>
      <c r="Z384" s="30">
        <v>362</v>
      </c>
      <c r="AA384" s="30" t="str">
        <f t="shared" si="91"/>
        <v/>
      </c>
      <c r="AB384" s="30" t="str">
        <f t="shared" si="84"/>
        <v/>
      </c>
      <c r="AF384" s="30">
        <v>362</v>
      </c>
      <c r="AG384" s="30" t="str">
        <f t="shared" si="92"/>
        <v/>
      </c>
      <c r="AH384" s="30" t="str">
        <f t="shared" si="85"/>
        <v/>
      </c>
      <c r="AL384" s="30">
        <v>362</v>
      </c>
      <c r="AM384" s="30" t="str">
        <f t="shared" si="93"/>
        <v/>
      </c>
      <c r="AN384" s="30" t="str">
        <f t="shared" si="86"/>
        <v/>
      </c>
      <c r="AR384" s="30">
        <v>362</v>
      </c>
      <c r="AS384" s="30" t="str">
        <f t="shared" si="94"/>
        <v/>
      </c>
      <c r="AT384" s="30" t="str">
        <f t="shared" si="95"/>
        <v/>
      </c>
    </row>
    <row r="385" spans="2:46" x14ac:dyDescent="0.3">
      <c r="B385" s="30">
        <v>363</v>
      </c>
      <c r="C385" s="30" t="str">
        <f t="shared" si="87"/>
        <v/>
      </c>
      <c r="D385" s="30" t="str">
        <f t="shared" si="80"/>
        <v/>
      </c>
      <c r="H385" s="30">
        <v>363</v>
      </c>
      <c r="I385" s="30" t="str">
        <f t="shared" si="88"/>
        <v/>
      </c>
      <c r="J385" s="30" t="str">
        <f t="shared" si="81"/>
        <v/>
      </c>
      <c r="N385" s="30">
        <v>363</v>
      </c>
      <c r="O385" s="30" t="str">
        <f t="shared" si="89"/>
        <v/>
      </c>
      <c r="P385" s="30" t="str">
        <f t="shared" si="82"/>
        <v/>
      </c>
      <c r="T385" s="30">
        <v>363</v>
      </c>
      <c r="U385" s="30" t="str">
        <f t="shared" si="90"/>
        <v/>
      </c>
      <c r="V385" s="30" t="str">
        <f t="shared" si="83"/>
        <v/>
      </c>
      <c r="Z385" s="30">
        <v>363</v>
      </c>
      <c r="AA385" s="30" t="str">
        <f t="shared" si="91"/>
        <v/>
      </c>
      <c r="AB385" s="30" t="str">
        <f t="shared" si="84"/>
        <v/>
      </c>
      <c r="AF385" s="30">
        <v>363</v>
      </c>
      <c r="AG385" s="30" t="str">
        <f t="shared" si="92"/>
        <v/>
      </c>
      <c r="AH385" s="30" t="str">
        <f t="shared" si="85"/>
        <v/>
      </c>
      <c r="AL385" s="30">
        <v>363</v>
      </c>
      <c r="AM385" s="30" t="str">
        <f t="shared" si="93"/>
        <v/>
      </c>
      <c r="AN385" s="30" t="str">
        <f t="shared" si="86"/>
        <v/>
      </c>
      <c r="AR385" s="30">
        <v>363</v>
      </c>
      <c r="AS385" s="30" t="str">
        <f t="shared" si="94"/>
        <v/>
      </c>
      <c r="AT385" s="30" t="str">
        <f t="shared" si="95"/>
        <v/>
      </c>
    </row>
    <row r="386" spans="2:46" x14ac:dyDescent="0.3">
      <c r="B386" s="30">
        <v>364</v>
      </c>
      <c r="C386" s="30" t="str">
        <f t="shared" si="87"/>
        <v/>
      </c>
      <c r="D386" s="30" t="str">
        <f t="shared" si="80"/>
        <v/>
      </c>
      <c r="H386" s="30">
        <v>364</v>
      </c>
      <c r="I386" s="30" t="str">
        <f t="shared" si="88"/>
        <v/>
      </c>
      <c r="J386" s="30" t="str">
        <f t="shared" si="81"/>
        <v/>
      </c>
      <c r="N386" s="30">
        <v>364</v>
      </c>
      <c r="O386" s="30" t="str">
        <f t="shared" si="89"/>
        <v/>
      </c>
      <c r="P386" s="30" t="str">
        <f t="shared" si="82"/>
        <v/>
      </c>
      <c r="T386" s="30">
        <v>364</v>
      </c>
      <c r="U386" s="30" t="str">
        <f t="shared" si="90"/>
        <v/>
      </c>
      <c r="V386" s="30" t="str">
        <f t="shared" si="83"/>
        <v/>
      </c>
      <c r="Z386" s="30">
        <v>364</v>
      </c>
      <c r="AA386" s="30" t="str">
        <f t="shared" si="91"/>
        <v/>
      </c>
      <c r="AB386" s="30" t="str">
        <f t="shared" si="84"/>
        <v/>
      </c>
      <c r="AF386" s="30">
        <v>364</v>
      </c>
      <c r="AG386" s="30" t="str">
        <f t="shared" si="92"/>
        <v/>
      </c>
      <c r="AH386" s="30" t="str">
        <f t="shared" si="85"/>
        <v/>
      </c>
      <c r="AL386" s="30">
        <v>364</v>
      </c>
      <c r="AM386" s="30" t="str">
        <f t="shared" si="93"/>
        <v/>
      </c>
      <c r="AN386" s="30" t="str">
        <f t="shared" si="86"/>
        <v/>
      </c>
      <c r="AR386" s="30">
        <v>364</v>
      </c>
      <c r="AS386" s="30" t="str">
        <f t="shared" si="94"/>
        <v/>
      </c>
      <c r="AT386" s="30" t="str">
        <f t="shared" si="95"/>
        <v/>
      </c>
    </row>
    <row r="387" spans="2:46" x14ac:dyDescent="0.3">
      <c r="B387" s="30">
        <v>365</v>
      </c>
      <c r="C387" s="30" t="str">
        <f t="shared" si="87"/>
        <v/>
      </c>
      <c r="D387" s="30" t="str">
        <f t="shared" si="80"/>
        <v/>
      </c>
      <c r="H387" s="30">
        <v>365</v>
      </c>
      <c r="I387" s="30" t="str">
        <f t="shared" si="88"/>
        <v/>
      </c>
      <c r="J387" s="30" t="str">
        <f t="shared" si="81"/>
        <v/>
      </c>
      <c r="N387" s="30">
        <v>365</v>
      </c>
      <c r="O387" s="30" t="str">
        <f t="shared" si="89"/>
        <v/>
      </c>
      <c r="P387" s="30" t="str">
        <f t="shared" si="82"/>
        <v/>
      </c>
      <c r="T387" s="30">
        <v>365</v>
      </c>
      <c r="U387" s="30" t="str">
        <f t="shared" si="90"/>
        <v/>
      </c>
      <c r="V387" s="30" t="str">
        <f t="shared" si="83"/>
        <v/>
      </c>
      <c r="Z387" s="30">
        <v>365</v>
      </c>
      <c r="AA387" s="30" t="str">
        <f t="shared" si="91"/>
        <v/>
      </c>
      <c r="AB387" s="30" t="str">
        <f t="shared" si="84"/>
        <v/>
      </c>
      <c r="AF387" s="30">
        <v>365</v>
      </c>
      <c r="AG387" s="30" t="str">
        <f t="shared" si="92"/>
        <v/>
      </c>
      <c r="AH387" s="30" t="str">
        <f t="shared" si="85"/>
        <v/>
      </c>
      <c r="AL387" s="30">
        <v>365</v>
      </c>
      <c r="AM387" s="30" t="str">
        <f t="shared" si="93"/>
        <v/>
      </c>
      <c r="AN387" s="30" t="str">
        <f t="shared" si="86"/>
        <v/>
      </c>
      <c r="AR387" s="30">
        <v>365</v>
      </c>
      <c r="AS387" s="30" t="str">
        <f t="shared" si="94"/>
        <v/>
      </c>
      <c r="AT387" s="30" t="str">
        <f t="shared" si="95"/>
        <v/>
      </c>
    </row>
    <row r="388" spans="2:46" x14ac:dyDescent="0.3">
      <c r="B388" s="30">
        <v>366</v>
      </c>
      <c r="C388" s="30" t="str">
        <f t="shared" si="87"/>
        <v/>
      </c>
      <c r="D388" s="30" t="str">
        <f t="shared" si="80"/>
        <v/>
      </c>
      <c r="H388" s="30">
        <v>366</v>
      </c>
      <c r="I388" s="30" t="str">
        <f t="shared" si="88"/>
        <v/>
      </c>
      <c r="J388" s="30" t="str">
        <f t="shared" si="81"/>
        <v/>
      </c>
      <c r="N388" s="30">
        <v>366</v>
      </c>
      <c r="O388" s="30" t="str">
        <f t="shared" si="89"/>
        <v/>
      </c>
      <c r="P388" s="30" t="str">
        <f t="shared" si="82"/>
        <v/>
      </c>
      <c r="T388" s="30">
        <v>366</v>
      </c>
      <c r="U388" s="30" t="str">
        <f t="shared" si="90"/>
        <v/>
      </c>
      <c r="V388" s="30" t="str">
        <f t="shared" si="83"/>
        <v/>
      </c>
      <c r="Z388" s="30">
        <v>366</v>
      </c>
      <c r="AA388" s="30" t="str">
        <f t="shared" si="91"/>
        <v/>
      </c>
      <c r="AB388" s="30" t="str">
        <f t="shared" si="84"/>
        <v/>
      </c>
      <c r="AF388" s="30">
        <v>366</v>
      </c>
      <c r="AG388" s="30" t="str">
        <f t="shared" si="92"/>
        <v/>
      </c>
      <c r="AH388" s="30" t="str">
        <f t="shared" si="85"/>
        <v/>
      </c>
      <c r="AL388" s="30">
        <v>366</v>
      </c>
      <c r="AM388" s="30" t="str">
        <f t="shared" si="93"/>
        <v/>
      </c>
      <c r="AN388" s="30" t="str">
        <f t="shared" si="86"/>
        <v/>
      </c>
      <c r="AR388" s="30">
        <v>366</v>
      </c>
      <c r="AS388" s="30" t="str">
        <f t="shared" si="94"/>
        <v/>
      </c>
      <c r="AT388" s="30" t="str">
        <f t="shared" si="95"/>
        <v/>
      </c>
    </row>
    <row r="389" spans="2:46" x14ac:dyDescent="0.3">
      <c r="B389" s="30">
        <v>367</v>
      </c>
      <c r="C389" s="30" t="str">
        <f t="shared" si="87"/>
        <v/>
      </c>
      <c r="D389" s="30" t="str">
        <f t="shared" si="80"/>
        <v/>
      </c>
      <c r="H389" s="30">
        <v>367</v>
      </c>
      <c r="I389" s="30" t="str">
        <f t="shared" si="88"/>
        <v/>
      </c>
      <c r="J389" s="30" t="str">
        <f t="shared" si="81"/>
        <v/>
      </c>
      <c r="N389" s="30">
        <v>367</v>
      </c>
      <c r="O389" s="30" t="str">
        <f t="shared" si="89"/>
        <v/>
      </c>
      <c r="P389" s="30" t="str">
        <f t="shared" si="82"/>
        <v/>
      </c>
      <c r="T389" s="30">
        <v>367</v>
      </c>
      <c r="U389" s="30" t="str">
        <f t="shared" si="90"/>
        <v/>
      </c>
      <c r="V389" s="30" t="str">
        <f t="shared" si="83"/>
        <v/>
      </c>
      <c r="Z389" s="30">
        <v>367</v>
      </c>
      <c r="AA389" s="30" t="str">
        <f t="shared" si="91"/>
        <v/>
      </c>
      <c r="AB389" s="30" t="str">
        <f t="shared" si="84"/>
        <v/>
      </c>
      <c r="AF389" s="30">
        <v>367</v>
      </c>
      <c r="AG389" s="30" t="str">
        <f t="shared" si="92"/>
        <v/>
      </c>
      <c r="AH389" s="30" t="str">
        <f t="shared" si="85"/>
        <v/>
      </c>
      <c r="AL389" s="30">
        <v>367</v>
      </c>
      <c r="AM389" s="30" t="str">
        <f t="shared" si="93"/>
        <v/>
      </c>
      <c r="AN389" s="30" t="str">
        <f t="shared" si="86"/>
        <v/>
      </c>
      <c r="AR389" s="30">
        <v>367</v>
      </c>
      <c r="AS389" s="30" t="str">
        <f t="shared" si="94"/>
        <v/>
      </c>
      <c r="AT389" s="30" t="str">
        <f t="shared" si="95"/>
        <v/>
      </c>
    </row>
    <row r="390" spans="2:46" x14ac:dyDescent="0.3">
      <c r="B390" s="30">
        <v>368</v>
      </c>
      <c r="C390" s="30" t="str">
        <f t="shared" si="87"/>
        <v/>
      </c>
      <c r="D390" s="30" t="str">
        <f t="shared" si="80"/>
        <v/>
      </c>
      <c r="H390" s="30">
        <v>368</v>
      </c>
      <c r="I390" s="30" t="str">
        <f t="shared" si="88"/>
        <v/>
      </c>
      <c r="J390" s="30" t="str">
        <f t="shared" si="81"/>
        <v/>
      </c>
      <c r="N390" s="30">
        <v>368</v>
      </c>
      <c r="O390" s="30" t="str">
        <f t="shared" si="89"/>
        <v/>
      </c>
      <c r="P390" s="30" t="str">
        <f t="shared" si="82"/>
        <v/>
      </c>
      <c r="T390" s="30">
        <v>368</v>
      </c>
      <c r="U390" s="30" t="str">
        <f t="shared" si="90"/>
        <v/>
      </c>
      <c r="V390" s="30" t="str">
        <f t="shared" si="83"/>
        <v/>
      </c>
      <c r="Z390" s="30">
        <v>368</v>
      </c>
      <c r="AA390" s="30" t="str">
        <f t="shared" si="91"/>
        <v/>
      </c>
      <c r="AB390" s="30" t="str">
        <f t="shared" si="84"/>
        <v/>
      </c>
      <c r="AF390" s="30">
        <v>368</v>
      </c>
      <c r="AG390" s="30" t="str">
        <f t="shared" si="92"/>
        <v/>
      </c>
      <c r="AH390" s="30" t="str">
        <f t="shared" si="85"/>
        <v/>
      </c>
      <c r="AL390" s="30">
        <v>368</v>
      </c>
      <c r="AM390" s="30" t="str">
        <f t="shared" si="93"/>
        <v/>
      </c>
      <c r="AN390" s="30" t="str">
        <f t="shared" si="86"/>
        <v/>
      </c>
      <c r="AR390" s="30">
        <v>368</v>
      </c>
      <c r="AS390" s="30" t="str">
        <f t="shared" si="94"/>
        <v/>
      </c>
      <c r="AT390" s="30" t="str">
        <f t="shared" si="95"/>
        <v/>
      </c>
    </row>
    <row r="391" spans="2:46" x14ac:dyDescent="0.3">
      <c r="B391" s="30">
        <v>369</v>
      </c>
      <c r="C391" s="30" t="str">
        <f t="shared" si="87"/>
        <v/>
      </c>
      <c r="D391" s="30" t="str">
        <f t="shared" si="80"/>
        <v/>
      </c>
      <c r="H391" s="30">
        <v>369</v>
      </c>
      <c r="I391" s="30" t="str">
        <f t="shared" si="88"/>
        <v/>
      </c>
      <c r="J391" s="30" t="str">
        <f t="shared" si="81"/>
        <v/>
      </c>
      <c r="N391" s="30">
        <v>369</v>
      </c>
      <c r="O391" s="30" t="str">
        <f t="shared" si="89"/>
        <v/>
      </c>
      <c r="P391" s="30" t="str">
        <f t="shared" si="82"/>
        <v/>
      </c>
      <c r="T391" s="30">
        <v>369</v>
      </c>
      <c r="U391" s="30" t="str">
        <f t="shared" si="90"/>
        <v/>
      </c>
      <c r="V391" s="30" t="str">
        <f t="shared" si="83"/>
        <v/>
      </c>
      <c r="Z391" s="30">
        <v>369</v>
      </c>
      <c r="AA391" s="30" t="str">
        <f t="shared" si="91"/>
        <v/>
      </c>
      <c r="AB391" s="30" t="str">
        <f t="shared" si="84"/>
        <v/>
      </c>
      <c r="AF391" s="30">
        <v>369</v>
      </c>
      <c r="AG391" s="30" t="str">
        <f t="shared" si="92"/>
        <v/>
      </c>
      <c r="AH391" s="30" t="str">
        <f t="shared" si="85"/>
        <v/>
      </c>
      <c r="AL391" s="30">
        <v>369</v>
      </c>
      <c r="AM391" s="30" t="str">
        <f t="shared" si="93"/>
        <v/>
      </c>
      <c r="AN391" s="30" t="str">
        <f t="shared" si="86"/>
        <v/>
      </c>
      <c r="AR391" s="30">
        <v>369</v>
      </c>
      <c r="AS391" s="30" t="str">
        <f t="shared" si="94"/>
        <v/>
      </c>
      <c r="AT391" s="30" t="str">
        <f t="shared" si="95"/>
        <v/>
      </c>
    </row>
    <row r="392" spans="2:46" x14ac:dyDescent="0.3">
      <c r="B392" s="30">
        <v>370</v>
      </c>
      <c r="C392" s="30" t="str">
        <f t="shared" si="87"/>
        <v/>
      </c>
      <c r="D392" s="30" t="str">
        <f t="shared" si="80"/>
        <v/>
      </c>
      <c r="H392" s="30">
        <v>370</v>
      </c>
      <c r="I392" s="30" t="str">
        <f t="shared" si="88"/>
        <v/>
      </c>
      <c r="J392" s="30" t="str">
        <f t="shared" si="81"/>
        <v/>
      </c>
      <c r="N392" s="30">
        <v>370</v>
      </c>
      <c r="O392" s="30" t="str">
        <f t="shared" si="89"/>
        <v/>
      </c>
      <c r="P392" s="30" t="str">
        <f t="shared" si="82"/>
        <v/>
      </c>
      <c r="T392" s="30">
        <v>370</v>
      </c>
      <c r="U392" s="30" t="str">
        <f t="shared" si="90"/>
        <v/>
      </c>
      <c r="V392" s="30" t="str">
        <f t="shared" si="83"/>
        <v/>
      </c>
      <c r="Z392" s="30">
        <v>370</v>
      </c>
      <c r="AA392" s="30" t="str">
        <f t="shared" si="91"/>
        <v/>
      </c>
      <c r="AB392" s="30" t="str">
        <f t="shared" si="84"/>
        <v/>
      </c>
      <c r="AF392" s="30">
        <v>370</v>
      </c>
      <c r="AG392" s="30" t="str">
        <f t="shared" si="92"/>
        <v/>
      </c>
      <c r="AH392" s="30" t="str">
        <f t="shared" si="85"/>
        <v/>
      </c>
      <c r="AL392" s="30">
        <v>370</v>
      </c>
      <c r="AM392" s="30" t="str">
        <f t="shared" si="93"/>
        <v/>
      </c>
      <c r="AN392" s="30" t="str">
        <f t="shared" si="86"/>
        <v/>
      </c>
      <c r="AR392" s="30">
        <v>370</v>
      </c>
      <c r="AS392" s="30" t="str">
        <f t="shared" si="94"/>
        <v/>
      </c>
      <c r="AT392" s="30" t="str">
        <f t="shared" si="95"/>
        <v/>
      </c>
    </row>
    <row r="393" spans="2:46" x14ac:dyDescent="0.3">
      <c r="B393" s="30">
        <v>371</v>
      </c>
      <c r="C393" s="30" t="str">
        <f t="shared" si="87"/>
        <v/>
      </c>
      <c r="D393" s="30" t="str">
        <f t="shared" si="80"/>
        <v/>
      </c>
      <c r="H393" s="30">
        <v>371</v>
      </c>
      <c r="I393" s="30" t="str">
        <f t="shared" si="88"/>
        <v/>
      </c>
      <c r="J393" s="30" t="str">
        <f t="shared" si="81"/>
        <v/>
      </c>
      <c r="N393" s="30">
        <v>371</v>
      </c>
      <c r="O393" s="30" t="str">
        <f t="shared" si="89"/>
        <v/>
      </c>
      <c r="P393" s="30" t="str">
        <f t="shared" si="82"/>
        <v/>
      </c>
      <c r="T393" s="30">
        <v>371</v>
      </c>
      <c r="U393" s="30" t="str">
        <f t="shared" si="90"/>
        <v/>
      </c>
      <c r="V393" s="30" t="str">
        <f t="shared" si="83"/>
        <v/>
      </c>
      <c r="Z393" s="30">
        <v>371</v>
      </c>
      <c r="AA393" s="30" t="str">
        <f t="shared" si="91"/>
        <v/>
      </c>
      <c r="AB393" s="30" t="str">
        <f t="shared" si="84"/>
        <v/>
      </c>
      <c r="AF393" s="30">
        <v>371</v>
      </c>
      <c r="AG393" s="30" t="str">
        <f t="shared" si="92"/>
        <v/>
      </c>
      <c r="AH393" s="30" t="str">
        <f t="shared" si="85"/>
        <v/>
      </c>
      <c r="AL393" s="30">
        <v>371</v>
      </c>
      <c r="AM393" s="30" t="str">
        <f t="shared" si="93"/>
        <v/>
      </c>
      <c r="AN393" s="30" t="str">
        <f t="shared" si="86"/>
        <v/>
      </c>
      <c r="AR393" s="30">
        <v>371</v>
      </c>
      <c r="AS393" s="30" t="str">
        <f t="shared" si="94"/>
        <v/>
      </c>
      <c r="AT393" s="30" t="str">
        <f t="shared" si="95"/>
        <v/>
      </c>
    </row>
    <row r="394" spans="2:46" x14ac:dyDescent="0.3">
      <c r="B394" s="30">
        <v>372</v>
      </c>
      <c r="C394" s="30" t="str">
        <f t="shared" si="87"/>
        <v/>
      </c>
      <c r="D394" s="30" t="str">
        <f t="shared" si="80"/>
        <v/>
      </c>
      <c r="H394" s="30">
        <v>372</v>
      </c>
      <c r="I394" s="30" t="str">
        <f t="shared" si="88"/>
        <v/>
      </c>
      <c r="J394" s="30" t="str">
        <f t="shared" si="81"/>
        <v/>
      </c>
      <c r="N394" s="30">
        <v>372</v>
      </c>
      <c r="O394" s="30" t="str">
        <f t="shared" si="89"/>
        <v/>
      </c>
      <c r="P394" s="30" t="str">
        <f t="shared" si="82"/>
        <v/>
      </c>
      <c r="T394" s="30">
        <v>372</v>
      </c>
      <c r="U394" s="30" t="str">
        <f t="shared" si="90"/>
        <v/>
      </c>
      <c r="V394" s="30" t="str">
        <f t="shared" si="83"/>
        <v/>
      </c>
      <c r="Z394" s="30">
        <v>372</v>
      </c>
      <c r="AA394" s="30" t="str">
        <f t="shared" si="91"/>
        <v/>
      </c>
      <c r="AB394" s="30" t="str">
        <f t="shared" si="84"/>
        <v/>
      </c>
      <c r="AF394" s="30">
        <v>372</v>
      </c>
      <c r="AG394" s="30" t="str">
        <f t="shared" si="92"/>
        <v/>
      </c>
      <c r="AH394" s="30" t="str">
        <f t="shared" si="85"/>
        <v/>
      </c>
      <c r="AL394" s="30">
        <v>372</v>
      </c>
      <c r="AM394" s="30" t="str">
        <f t="shared" si="93"/>
        <v/>
      </c>
      <c r="AN394" s="30" t="str">
        <f t="shared" si="86"/>
        <v/>
      </c>
      <c r="AR394" s="30">
        <v>372</v>
      </c>
      <c r="AS394" s="30" t="str">
        <f t="shared" si="94"/>
        <v/>
      </c>
      <c r="AT394" s="30" t="str">
        <f t="shared" si="95"/>
        <v/>
      </c>
    </row>
    <row r="395" spans="2:46" x14ac:dyDescent="0.3">
      <c r="B395" s="30">
        <v>373</v>
      </c>
      <c r="C395" s="30" t="str">
        <f t="shared" si="87"/>
        <v/>
      </c>
      <c r="D395" s="30" t="str">
        <f t="shared" si="80"/>
        <v/>
      </c>
      <c r="H395" s="30">
        <v>373</v>
      </c>
      <c r="I395" s="30" t="str">
        <f t="shared" si="88"/>
        <v/>
      </c>
      <c r="J395" s="30" t="str">
        <f t="shared" si="81"/>
        <v/>
      </c>
      <c r="N395" s="30">
        <v>373</v>
      </c>
      <c r="O395" s="30" t="str">
        <f t="shared" si="89"/>
        <v/>
      </c>
      <c r="P395" s="30" t="str">
        <f t="shared" si="82"/>
        <v/>
      </c>
      <c r="T395" s="30">
        <v>373</v>
      </c>
      <c r="U395" s="30" t="str">
        <f t="shared" si="90"/>
        <v/>
      </c>
      <c r="V395" s="30" t="str">
        <f t="shared" si="83"/>
        <v/>
      </c>
      <c r="Z395" s="30">
        <v>373</v>
      </c>
      <c r="AA395" s="30" t="str">
        <f t="shared" si="91"/>
        <v/>
      </c>
      <c r="AB395" s="30" t="str">
        <f t="shared" si="84"/>
        <v/>
      </c>
      <c r="AF395" s="30">
        <v>373</v>
      </c>
      <c r="AG395" s="30" t="str">
        <f t="shared" si="92"/>
        <v/>
      </c>
      <c r="AH395" s="30" t="str">
        <f t="shared" si="85"/>
        <v/>
      </c>
      <c r="AL395" s="30">
        <v>373</v>
      </c>
      <c r="AM395" s="30" t="str">
        <f t="shared" si="93"/>
        <v/>
      </c>
      <c r="AN395" s="30" t="str">
        <f t="shared" si="86"/>
        <v/>
      </c>
      <c r="AR395" s="30">
        <v>373</v>
      </c>
      <c r="AS395" s="30" t="str">
        <f t="shared" si="94"/>
        <v/>
      </c>
      <c r="AT395" s="30" t="str">
        <f t="shared" si="95"/>
        <v/>
      </c>
    </row>
    <row r="396" spans="2:46" x14ac:dyDescent="0.3">
      <c r="B396" s="30">
        <v>374</v>
      </c>
      <c r="C396" s="30" t="str">
        <f t="shared" si="87"/>
        <v/>
      </c>
      <c r="D396" s="30" t="str">
        <f t="shared" si="80"/>
        <v/>
      </c>
      <c r="H396" s="30">
        <v>374</v>
      </c>
      <c r="I396" s="30" t="str">
        <f t="shared" si="88"/>
        <v/>
      </c>
      <c r="J396" s="30" t="str">
        <f t="shared" si="81"/>
        <v/>
      </c>
      <c r="N396" s="30">
        <v>374</v>
      </c>
      <c r="O396" s="30" t="str">
        <f t="shared" si="89"/>
        <v/>
      </c>
      <c r="P396" s="30" t="str">
        <f t="shared" si="82"/>
        <v/>
      </c>
      <c r="T396" s="30">
        <v>374</v>
      </c>
      <c r="U396" s="30" t="str">
        <f t="shared" si="90"/>
        <v/>
      </c>
      <c r="V396" s="30" t="str">
        <f t="shared" si="83"/>
        <v/>
      </c>
      <c r="Z396" s="30">
        <v>374</v>
      </c>
      <c r="AA396" s="30" t="str">
        <f t="shared" si="91"/>
        <v/>
      </c>
      <c r="AB396" s="30" t="str">
        <f t="shared" si="84"/>
        <v/>
      </c>
      <c r="AF396" s="30">
        <v>374</v>
      </c>
      <c r="AG396" s="30" t="str">
        <f t="shared" si="92"/>
        <v/>
      </c>
      <c r="AH396" s="30" t="str">
        <f t="shared" si="85"/>
        <v/>
      </c>
      <c r="AL396" s="30">
        <v>374</v>
      </c>
      <c r="AM396" s="30" t="str">
        <f t="shared" si="93"/>
        <v/>
      </c>
      <c r="AN396" s="30" t="str">
        <f t="shared" si="86"/>
        <v/>
      </c>
      <c r="AR396" s="30">
        <v>374</v>
      </c>
      <c r="AS396" s="30" t="str">
        <f t="shared" si="94"/>
        <v/>
      </c>
      <c r="AT396" s="30" t="str">
        <f t="shared" si="95"/>
        <v/>
      </c>
    </row>
    <row r="397" spans="2:46" x14ac:dyDescent="0.3">
      <c r="B397" s="30">
        <v>375</v>
      </c>
      <c r="C397" s="30" t="str">
        <f t="shared" si="87"/>
        <v/>
      </c>
      <c r="D397" s="30" t="str">
        <f t="shared" si="80"/>
        <v/>
      </c>
      <c r="H397" s="30">
        <v>375</v>
      </c>
      <c r="I397" s="30" t="str">
        <f t="shared" si="88"/>
        <v/>
      </c>
      <c r="J397" s="30" t="str">
        <f t="shared" si="81"/>
        <v/>
      </c>
      <c r="N397" s="30">
        <v>375</v>
      </c>
      <c r="O397" s="30" t="str">
        <f t="shared" si="89"/>
        <v/>
      </c>
      <c r="P397" s="30" t="str">
        <f t="shared" si="82"/>
        <v/>
      </c>
      <c r="T397" s="30">
        <v>375</v>
      </c>
      <c r="U397" s="30" t="str">
        <f t="shared" si="90"/>
        <v/>
      </c>
      <c r="V397" s="30" t="str">
        <f t="shared" si="83"/>
        <v/>
      </c>
      <c r="Z397" s="30">
        <v>375</v>
      </c>
      <c r="AA397" s="30" t="str">
        <f t="shared" si="91"/>
        <v/>
      </c>
      <c r="AB397" s="30" t="str">
        <f t="shared" si="84"/>
        <v/>
      </c>
      <c r="AF397" s="30">
        <v>375</v>
      </c>
      <c r="AG397" s="30" t="str">
        <f t="shared" si="92"/>
        <v/>
      </c>
      <c r="AH397" s="30" t="str">
        <f t="shared" si="85"/>
        <v/>
      </c>
      <c r="AL397" s="30">
        <v>375</v>
      </c>
      <c r="AM397" s="30" t="str">
        <f t="shared" si="93"/>
        <v/>
      </c>
      <c r="AN397" s="30" t="str">
        <f t="shared" si="86"/>
        <v/>
      </c>
      <c r="AR397" s="30">
        <v>375</v>
      </c>
      <c r="AS397" s="30" t="str">
        <f t="shared" si="94"/>
        <v/>
      </c>
      <c r="AT397" s="30" t="str">
        <f t="shared" si="95"/>
        <v/>
      </c>
    </row>
    <row r="398" spans="2:46" x14ac:dyDescent="0.3">
      <c r="B398" s="30">
        <v>376</v>
      </c>
      <c r="C398" s="30" t="str">
        <f t="shared" si="87"/>
        <v/>
      </c>
      <c r="D398" s="30" t="str">
        <f t="shared" si="80"/>
        <v/>
      </c>
      <c r="H398" s="30">
        <v>376</v>
      </c>
      <c r="I398" s="30" t="str">
        <f t="shared" si="88"/>
        <v/>
      </c>
      <c r="J398" s="30" t="str">
        <f t="shared" si="81"/>
        <v/>
      </c>
      <c r="N398" s="30">
        <v>376</v>
      </c>
      <c r="O398" s="30" t="str">
        <f t="shared" si="89"/>
        <v/>
      </c>
      <c r="P398" s="30" t="str">
        <f t="shared" si="82"/>
        <v/>
      </c>
      <c r="T398" s="30">
        <v>376</v>
      </c>
      <c r="U398" s="30" t="str">
        <f t="shared" si="90"/>
        <v/>
      </c>
      <c r="V398" s="30" t="str">
        <f t="shared" si="83"/>
        <v/>
      </c>
      <c r="Z398" s="30">
        <v>376</v>
      </c>
      <c r="AA398" s="30" t="str">
        <f t="shared" si="91"/>
        <v/>
      </c>
      <c r="AB398" s="30" t="str">
        <f t="shared" si="84"/>
        <v/>
      </c>
      <c r="AF398" s="30">
        <v>376</v>
      </c>
      <c r="AG398" s="30" t="str">
        <f t="shared" si="92"/>
        <v/>
      </c>
      <c r="AH398" s="30" t="str">
        <f t="shared" si="85"/>
        <v/>
      </c>
      <c r="AL398" s="30">
        <v>376</v>
      </c>
      <c r="AM398" s="30" t="str">
        <f t="shared" si="93"/>
        <v/>
      </c>
      <c r="AN398" s="30" t="str">
        <f t="shared" si="86"/>
        <v/>
      </c>
      <c r="AR398" s="30">
        <v>376</v>
      </c>
      <c r="AS398" s="30" t="str">
        <f t="shared" si="94"/>
        <v/>
      </c>
      <c r="AT398" s="30" t="str">
        <f t="shared" si="95"/>
        <v/>
      </c>
    </row>
    <row r="399" spans="2:46" x14ac:dyDescent="0.3">
      <c r="B399" s="30">
        <v>377</v>
      </c>
      <c r="C399" s="30" t="str">
        <f t="shared" si="87"/>
        <v/>
      </c>
      <c r="D399" s="30" t="str">
        <f t="shared" si="80"/>
        <v/>
      </c>
      <c r="H399" s="30">
        <v>377</v>
      </c>
      <c r="I399" s="30" t="str">
        <f t="shared" si="88"/>
        <v/>
      </c>
      <c r="J399" s="30" t="str">
        <f t="shared" si="81"/>
        <v/>
      </c>
      <c r="N399" s="30">
        <v>377</v>
      </c>
      <c r="O399" s="30" t="str">
        <f t="shared" si="89"/>
        <v/>
      </c>
      <c r="P399" s="30" t="str">
        <f t="shared" si="82"/>
        <v/>
      </c>
      <c r="T399" s="30">
        <v>377</v>
      </c>
      <c r="U399" s="30" t="str">
        <f t="shared" si="90"/>
        <v/>
      </c>
      <c r="V399" s="30" t="str">
        <f t="shared" si="83"/>
        <v/>
      </c>
      <c r="Z399" s="30">
        <v>377</v>
      </c>
      <c r="AA399" s="30" t="str">
        <f t="shared" si="91"/>
        <v/>
      </c>
      <c r="AB399" s="30" t="str">
        <f t="shared" si="84"/>
        <v/>
      </c>
      <c r="AF399" s="30">
        <v>377</v>
      </c>
      <c r="AG399" s="30" t="str">
        <f t="shared" si="92"/>
        <v/>
      </c>
      <c r="AH399" s="30" t="str">
        <f t="shared" si="85"/>
        <v/>
      </c>
      <c r="AL399" s="30">
        <v>377</v>
      </c>
      <c r="AM399" s="30" t="str">
        <f t="shared" si="93"/>
        <v/>
      </c>
      <c r="AN399" s="30" t="str">
        <f t="shared" si="86"/>
        <v/>
      </c>
      <c r="AR399" s="30">
        <v>377</v>
      </c>
      <c r="AS399" s="30" t="str">
        <f t="shared" si="94"/>
        <v/>
      </c>
      <c r="AT399" s="30" t="str">
        <f t="shared" si="95"/>
        <v/>
      </c>
    </row>
    <row r="400" spans="2:46" x14ac:dyDescent="0.3">
      <c r="B400" s="30">
        <v>378</v>
      </c>
      <c r="C400" s="30" t="str">
        <f t="shared" si="87"/>
        <v/>
      </c>
      <c r="D400" s="30" t="str">
        <f t="shared" si="80"/>
        <v/>
      </c>
      <c r="H400" s="30">
        <v>378</v>
      </c>
      <c r="I400" s="30" t="str">
        <f t="shared" si="88"/>
        <v/>
      </c>
      <c r="J400" s="30" t="str">
        <f t="shared" si="81"/>
        <v/>
      </c>
      <c r="N400" s="30">
        <v>378</v>
      </c>
      <c r="O400" s="30" t="str">
        <f t="shared" si="89"/>
        <v/>
      </c>
      <c r="P400" s="30" t="str">
        <f t="shared" si="82"/>
        <v/>
      </c>
      <c r="T400" s="30">
        <v>378</v>
      </c>
      <c r="U400" s="30" t="str">
        <f t="shared" si="90"/>
        <v/>
      </c>
      <c r="V400" s="30" t="str">
        <f t="shared" si="83"/>
        <v/>
      </c>
      <c r="Z400" s="30">
        <v>378</v>
      </c>
      <c r="AA400" s="30" t="str">
        <f t="shared" si="91"/>
        <v/>
      </c>
      <c r="AB400" s="30" t="str">
        <f t="shared" si="84"/>
        <v/>
      </c>
      <c r="AF400" s="30">
        <v>378</v>
      </c>
      <c r="AG400" s="30" t="str">
        <f t="shared" si="92"/>
        <v/>
      </c>
      <c r="AH400" s="30" t="str">
        <f t="shared" si="85"/>
        <v/>
      </c>
      <c r="AL400" s="30">
        <v>378</v>
      </c>
      <c r="AM400" s="30" t="str">
        <f t="shared" si="93"/>
        <v/>
      </c>
      <c r="AN400" s="30" t="str">
        <f t="shared" si="86"/>
        <v/>
      </c>
      <c r="AR400" s="30">
        <v>378</v>
      </c>
      <c r="AS400" s="30" t="str">
        <f t="shared" si="94"/>
        <v/>
      </c>
      <c r="AT400" s="30" t="str">
        <f t="shared" si="95"/>
        <v/>
      </c>
    </row>
    <row r="401" spans="2:46" x14ac:dyDescent="0.3">
      <c r="B401" s="30">
        <v>379</v>
      </c>
      <c r="C401" s="30" t="str">
        <f t="shared" si="87"/>
        <v/>
      </c>
      <c r="D401" s="30" t="str">
        <f t="shared" si="80"/>
        <v/>
      </c>
      <c r="H401" s="30">
        <v>379</v>
      </c>
      <c r="I401" s="30" t="str">
        <f t="shared" si="88"/>
        <v/>
      </c>
      <c r="J401" s="30" t="str">
        <f t="shared" si="81"/>
        <v/>
      </c>
      <c r="N401" s="30">
        <v>379</v>
      </c>
      <c r="O401" s="30" t="str">
        <f t="shared" si="89"/>
        <v/>
      </c>
      <c r="P401" s="30" t="str">
        <f t="shared" si="82"/>
        <v/>
      </c>
      <c r="T401" s="30">
        <v>379</v>
      </c>
      <c r="U401" s="30" t="str">
        <f t="shared" si="90"/>
        <v/>
      </c>
      <c r="V401" s="30" t="str">
        <f t="shared" si="83"/>
        <v/>
      </c>
      <c r="Z401" s="30">
        <v>379</v>
      </c>
      <c r="AA401" s="30" t="str">
        <f t="shared" si="91"/>
        <v/>
      </c>
      <c r="AB401" s="30" t="str">
        <f t="shared" si="84"/>
        <v/>
      </c>
      <c r="AF401" s="30">
        <v>379</v>
      </c>
      <c r="AG401" s="30" t="str">
        <f t="shared" si="92"/>
        <v/>
      </c>
      <c r="AH401" s="30" t="str">
        <f t="shared" si="85"/>
        <v/>
      </c>
      <c r="AL401" s="30">
        <v>379</v>
      </c>
      <c r="AM401" s="30" t="str">
        <f t="shared" si="93"/>
        <v/>
      </c>
      <c r="AN401" s="30" t="str">
        <f t="shared" si="86"/>
        <v/>
      </c>
      <c r="AR401" s="30">
        <v>379</v>
      </c>
      <c r="AS401" s="30" t="str">
        <f t="shared" si="94"/>
        <v/>
      </c>
      <c r="AT401" s="30" t="str">
        <f t="shared" si="95"/>
        <v/>
      </c>
    </row>
    <row r="402" spans="2:46" x14ac:dyDescent="0.3">
      <c r="B402" s="30">
        <v>380</v>
      </c>
      <c r="C402" s="30" t="str">
        <f t="shared" si="87"/>
        <v/>
      </c>
      <c r="D402" s="30" t="str">
        <f t="shared" si="80"/>
        <v/>
      </c>
      <c r="H402" s="30">
        <v>380</v>
      </c>
      <c r="I402" s="30" t="str">
        <f t="shared" si="88"/>
        <v/>
      </c>
      <c r="J402" s="30" t="str">
        <f t="shared" si="81"/>
        <v/>
      </c>
      <c r="N402" s="30">
        <v>380</v>
      </c>
      <c r="O402" s="30" t="str">
        <f t="shared" si="89"/>
        <v/>
      </c>
      <c r="P402" s="30" t="str">
        <f t="shared" si="82"/>
        <v/>
      </c>
      <c r="T402" s="30">
        <v>380</v>
      </c>
      <c r="U402" s="30" t="str">
        <f t="shared" si="90"/>
        <v/>
      </c>
      <c r="V402" s="30" t="str">
        <f t="shared" si="83"/>
        <v/>
      </c>
      <c r="Z402" s="30">
        <v>380</v>
      </c>
      <c r="AA402" s="30" t="str">
        <f t="shared" si="91"/>
        <v/>
      </c>
      <c r="AB402" s="30" t="str">
        <f t="shared" si="84"/>
        <v/>
      </c>
      <c r="AF402" s="30">
        <v>380</v>
      </c>
      <c r="AG402" s="30" t="str">
        <f t="shared" si="92"/>
        <v/>
      </c>
      <c r="AH402" s="30" t="str">
        <f t="shared" si="85"/>
        <v/>
      </c>
      <c r="AL402" s="30">
        <v>380</v>
      </c>
      <c r="AM402" s="30" t="str">
        <f t="shared" si="93"/>
        <v/>
      </c>
      <c r="AN402" s="30" t="str">
        <f t="shared" si="86"/>
        <v/>
      </c>
      <c r="AR402" s="30">
        <v>380</v>
      </c>
      <c r="AS402" s="30" t="str">
        <f t="shared" si="94"/>
        <v/>
      </c>
      <c r="AT402" s="30" t="str">
        <f t="shared" si="95"/>
        <v/>
      </c>
    </row>
    <row r="403" spans="2:46" x14ac:dyDescent="0.3">
      <c r="B403" s="30">
        <v>381</v>
      </c>
      <c r="C403" s="30" t="str">
        <f t="shared" si="87"/>
        <v/>
      </c>
      <c r="D403" s="30" t="str">
        <f t="shared" si="80"/>
        <v/>
      </c>
      <c r="H403" s="30">
        <v>381</v>
      </c>
      <c r="I403" s="30" t="str">
        <f t="shared" si="88"/>
        <v/>
      </c>
      <c r="J403" s="30" t="str">
        <f t="shared" si="81"/>
        <v/>
      </c>
      <c r="N403" s="30">
        <v>381</v>
      </c>
      <c r="O403" s="30" t="str">
        <f t="shared" si="89"/>
        <v/>
      </c>
      <c r="P403" s="30" t="str">
        <f t="shared" si="82"/>
        <v/>
      </c>
      <c r="T403" s="30">
        <v>381</v>
      </c>
      <c r="U403" s="30" t="str">
        <f t="shared" si="90"/>
        <v/>
      </c>
      <c r="V403" s="30" t="str">
        <f t="shared" si="83"/>
        <v/>
      </c>
      <c r="Z403" s="30">
        <v>381</v>
      </c>
      <c r="AA403" s="30" t="str">
        <f t="shared" si="91"/>
        <v/>
      </c>
      <c r="AB403" s="30" t="str">
        <f t="shared" si="84"/>
        <v/>
      </c>
      <c r="AF403" s="30">
        <v>381</v>
      </c>
      <c r="AG403" s="30" t="str">
        <f t="shared" si="92"/>
        <v/>
      </c>
      <c r="AH403" s="30" t="str">
        <f t="shared" si="85"/>
        <v/>
      </c>
      <c r="AL403" s="30">
        <v>381</v>
      </c>
      <c r="AM403" s="30" t="str">
        <f t="shared" si="93"/>
        <v/>
      </c>
      <c r="AN403" s="30" t="str">
        <f t="shared" si="86"/>
        <v/>
      </c>
      <c r="AR403" s="30">
        <v>381</v>
      </c>
      <c r="AS403" s="30" t="str">
        <f t="shared" si="94"/>
        <v/>
      </c>
      <c r="AT403" s="30" t="str">
        <f t="shared" si="95"/>
        <v/>
      </c>
    </row>
    <row r="404" spans="2:46" x14ac:dyDescent="0.3">
      <c r="B404" s="30">
        <v>382</v>
      </c>
      <c r="C404" s="30" t="str">
        <f t="shared" si="87"/>
        <v/>
      </c>
      <c r="D404" s="30" t="str">
        <f t="shared" si="80"/>
        <v/>
      </c>
      <c r="H404" s="30">
        <v>382</v>
      </c>
      <c r="I404" s="30" t="str">
        <f t="shared" si="88"/>
        <v/>
      </c>
      <c r="J404" s="30" t="str">
        <f t="shared" si="81"/>
        <v/>
      </c>
      <c r="N404" s="30">
        <v>382</v>
      </c>
      <c r="O404" s="30" t="str">
        <f t="shared" si="89"/>
        <v/>
      </c>
      <c r="P404" s="30" t="str">
        <f t="shared" si="82"/>
        <v/>
      </c>
      <c r="T404" s="30">
        <v>382</v>
      </c>
      <c r="U404" s="30" t="str">
        <f t="shared" si="90"/>
        <v/>
      </c>
      <c r="V404" s="30" t="str">
        <f t="shared" si="83"/>
        <v/>
      </c>
      <c r="Z404" s="30">
        <v>382</v>
      </c>
      <c r="AA404" s="30" t="str">
        <f t="shared" si="91"/>
        <v/>
      </c>
      <c r="AB404" s="30" t="str">
        <f t="shared" si="84"/>
        <v/>
      </c>
      <c r="AF404" s="30">
        <v>382</v>
      </c>
      <c r="AG404" s="30" t="str">
        <f t="shared" si="92"/>
        <v/>
      </c>
      <c r="AH404" s="30" t="str">
        <f t="shared" si="85"/>
        <v/>
      </c>
      <c r="AL404" s="30">
        <v>382</v>
      </c>
      <c r="AM404" s="30" t="str">
        <f t="shared" si="93"/>
        <v/>
      </c>
      <c r="AN404" s="30" t="str">
        <f t="shared" si="86"/>
        <v/>
      </c>
      <c r="AR404" s="30">
        <v>382</v>
      </c>
      <c r="AS404" s="30" t="str">
        <f t="shared" si="94"/>
        <v/>
      </c>
      <c r="AT404" s="30" t="str">
        <f t="shared" si="95"/>
        <v/>
      </c>
    </row>
    <row r="405" spans="2:46" x14ac:dyDescent="0.3">
      <c r="B405" s="30">
        <v>383</v>
      </c>
      <c r="C405" s="30" t="str">
        <f t="shared" si="87"/>
        <v/>
      </c>
      <c r="D405" s="30" t="str">
        <f t="shared" si="80"/>
        <v/>
      </c>
      <c r="H405" s="30">
        <v>383</v>
      </c>
      <c r="I405" s="30" t="str">
        <f t="shared" si="88"/>
        <v/>
      </c>
      <c r="J405" s="30" t="str">
        <f t="shared" si="81"/>
        <v/>
      </c>
      <c r="N405" s="30">
        <v>383</v>
      </c>
      <c r="O405" s="30" t="str">
        <f t="shared" si="89"/>
        <v/>
      </c>
      <c r="P405" s="30" t="str">
        <f t="shared" si="82"/>
        <v/>
      </c>
      <c r="T405" s="30">
        <v>383</v>
      </c>
      <c r="U405" s="30" t="str">
        <f t="shared" si="90"/>
        <v/>
      </c>
      <c r="V405" s="30" t="str">
        <f t="shared" si="83"/>
        <v/>
      </c>
      <c r="Z405" s="30">
        <v>383</v>
      </c>
      <c r="AA405" s="30" t="str">
        <f t="shared" si="91"/>
        <v/>
      </c>
      <c r="AB405" s="30" t="str">
        <f t="shared" si="84"/>
        <v/>
      </c>
      <c r="AF405" s="30">
        <v>383</v>
      </c>
      <c r="AG405" s="30" t="str">
        <f t="shared" si="92"/>
        <v/>
      </c>
      <c r="AH405" s="30" t="str">
        <f t="shared" si="85"/>
        <v/>
      </c>
      <c r="AL405" s="30">
        <v>383</v>
      </c>
      <c r="AM405" s="30" t="str">
        <f t="shared" si="93"/>
        <v/>
      </c>
      <c r="AN405" s="30" t="str">
        <f t="shared" si="86"/>
        <v/>
      </c>
      <c r="AR405" s="30">
        <v>383</v>
      </c>
      <c r="AS405" s="30" t="str">
        <f t="shared" si="94"/>
        <v/>
      </c>
      <c r="AT405" s="30" t="str">
        <f t="shared" si="95"/>
        <v/>
      </c>
    </row>
    <row r="406" spans="2:46" x14ac:dyDescent="0.3">
      <c r="B406" s="30">
        <v>384</v>
      </c>
      <c r="C406" s="30" t="str">
        <f t="shared" si="87"/>
        <v/>
      </c>
      <c r="D406" s="30" t="str">
        <f t="shared" ref="D406:D469" si="96">IF(C406&lt;E$20*1.00001,C406,"")</f>
        <v/>
      </c>
      <c r="H406" s="30">
        <v>384</v>
      </c>
      <c r="I406" s="30" t="str">
        <f t="shared" si="88"/>
        <v/>
      </c>
      <c r="J406" s="30" t="str">
        <f t="shared" ref="J406:J469" si="97">IF(I406&lt;K$20*1.00001,I406,"")</f>
        <v/>
      </c>
      <c r="N406" s="30">
        <v>384</v>
      </c>
      <c r="O406" s="30" t="str">
        <f t="shared" si="89"/>
        <v/>
      </c>
      <c r="P406" s="30" t="str">
        <f t="shared" ref="P406:P469" si="98">IF(O406&lt;Q$20*1.00001,O406,"")</f>
        <v/>
      </c>
      <c r="T406" s="30">
        <v>384</v>
      </c>
      <c r="U406" s="30" t="str">
        <f t="shared" si="90"/>
        <v/>
      </c>
      <c r="V406" s="30" t="str">
        <f t="shared" ref="V406:V469" si="99">IF(U406&lt;W$20*1.00001,U406,"")</f>
        <v/>
      </c>
      <c r="Z406" s="30">
        <v>384</v>
      </c>
      <c r="AA406" s="30" t="str">
        <f t="shared" si="91"/>
        <v/>
      </c>
      <c r="AB406" s="30" t="str">
        <f t="shared" ref="AB406:AB469" si="100">IF(AA406&lt;AC$20*1.00001,AA406,"")</f>
        <v/>
      </c>
      <c r="AF406" s="30">
        <v>384</v>
      </c>
      <c r="AG406" s="30" t="str">
        <f t="shared" si="92"/>
        <v/>
      </c>
      <c r="AH406" s="30" t="str">
        <f t="shared" ref="AH406:AH469" si="101">IF(AG406&lt;AI$20*1.00001,AG406,"")</f>
        <v/>
      </c>
      <c r="AL406" s="30">
        <v>384</v>
      </c>
      <c r="AM406" s="30" t="str">
        <f t="shared" si="93"/>
        <v/>
      </c>
      <c r="AN406" s="30" t="str">
        <f t="shared" ref="AN406:AN469" si="102">IF(AM406&lt;AO$20*1.00001,AM406,"")</f>
        <v/>
      </c>
      <c r="AR406" s="30">
        <v>384</v>
      </c>
      <c r="AS406" s="30" t="str">
        <f t="shared" si="94"/>
        <v/>
      </c>
      <c r="AT406" s="30" t="str">
        <f t="shared" si="95"/>
        <v/>
      </c>
    </row>
    <row r="407" spans="2:46" x14ac:dyDescent="0.3">
      <c r="B407" s="30">
        <v>385</v>
      </c>
      <c r="C407" s="30" t="str">
        <f t="shared" ref="C407:C470" si="103">IF(AND(B407&lt;=E$12,B407&lt;=D$20),HYPGEOMDIST(B407,D$20,E$12,E$15),"")</f>
        <v/>
      </c>
      <c r="D407" s="30" t="str">
        <f t="shared" si="96"/>
        <v/>
      </c>
      <c r="H407" s="30">
        <v>385</v>
      </c>
      <c r="I407" s="30" t="str">
        <f t="shared" ref="I407:I470" si="104">IF(AND(H407&lt;=K$12,H407&lt;=J$20),HYPGEOMDIST(H407,J$20,K$12,K$15),"")</f>
        <v/>
      </c>
      <c r="J407" s="30" t="str">
        <f t="shared" si="97"/>
        <v/>
      </c>
      <c r="N407" s="30">
        <v>385</v>
      </c>
      <c r="O407" s="30" t="str">
        <f t="shared" ref="O407:O470" si="105">IF(AND(N407&lt;=Q$12,N407&lt;=P$20),HYPGEOMDIST(N407,P$20,Q$12,Q$15),"")</f>
        <v/>
      </c>
      <c r="P407" s="30" t="str">
        <f t="shared" si="98"/>
        <v/>
      </c>
      <c r="T407" s="30">
        <v>385</v>
      </c>
      <c r="U407" s="30" t="str">
        <f t="shared" ref="U407:U470" si="106">IF(AND(T407&lt;=W$12,T407&lt;=V$20),HYPGEOMDIST(T407,V$20,W$12,W$15),"")</f>
        <v/>
      </c>
      <c r="V407" s="30" t="str">
        <f t="shared" si="99"/>
        <v/>
      </c>
      <c r="Z407" s="30">
        <v>385</v>
      </c>
      <c r="AA407" s="30" t="str">
        <f t="shared" ref="AA407:AA470" si="107">IF(AND(Z407&lt;=AC$12,Z407&lt;=AB$20),HYPGEOMDIST(Z407,AB$20,AC$12,AC$15),"")</f>
        <v/>
      </c>
      <c r="AB407" s="30" t="str">
        <f t="shared" si="100"/>
        <v/>
      </c>
      <c r="AF407" s="30">
        <v>385</v>
      </c>
      <c r="AG407" s="30" t="str">
        <f t="shared" ref="AG407:AG470" si="108">IF(AND(AF407&lt;=AI$12,AF407&lt;=AH$20),HYPGEOMDIST(AF407,AH$20,AI$12,AI$15),"")</f>
        <v/>
      </c>
      <c r="AH407" s="30" t="str">
        <f t="shared" si="101"/>
        <v/>
      </c>
      <c r="AL407" s="30">
        <v>385</v>
      </c>
      <c r="AM407" s="30" t="str">
        <f t="shared" ref="AM407:AM470" si="109">IF(AND(AL407&lt;=AO$12,AL407&lt;=AN$20),HYPGEOMDIST(AL407,AN$20,AO$12,AO$15),"")</f>
        <v/>
      </c>
      <c r="AN407" s="30" t="str">
        <f t="shared" si="102"/>
        <v/>
      </c>
      <c r="AR407" s="30">
        <v>385</v>
      </c>
      <c r="AS407" s="30" t="str">
        <f t="shared" ref="AS407:AS470" si="110">IF(AND(AR407&lt;=AU$12,AR407&lt;=AT$20),HYPGEOMDIST(AR407,AT$20,AU$12,AU$15),"")</f>
        <v/>
      </c>
      <c r="AT407" s="30" t="str">
        <f t="shared" ref="AT407:AT470" si="111">IF(AS407&lt;AU$20*1.00001,AS407,"")</f>
        <v/>
      </c>
    </row>
    <row r="408" spans="2:46" x14ac:dyDescent="0.3">
      <c r="B408" s="30">
        <v>386</v>
      </c>
      <c r="C408" s="30" t="str">
        <f t="shared" si="103"/>
        <v/>
      </c>
      <c r="D408" s="30" t="str">
        <f t="shared" si="96"/>
        <v/>
      </c>
      <c r="H408" s="30">
        <v>386</v>
      </c>
      <c r="I408" s="30" t="str">
        <f t="shared" si="104"/>
        <v/>
      </c>
      <c r="J408" s="30" t="str">
        <f t="shared" si="97"/>
        <v/>
      </c>
      <c r="N408" s="30">
        <v>386</v>
      </c>
      <c r="O408" s="30" t="str">
        <f t="shared" si="105"/>
        <v/>
      </c>
      <c r="P408" s="30" t="str">
        <f t="shared" si="98"/>
        <v/>
      </c>
      <c r="T408" s="30">
        <v>386</v>
      </c>
      <c r="U408" s="30" t="str">
        <f t="shared" si="106"/>
        <v/>
      </c>
      <c r="V408" s="30" t="str">
        <f t="shared" si="99"/>
        <v/>
      </c>
      <c r="Z408" s="30">
        <v>386</v>
      </c>
      <c r="AA408" s="30" t="str">
        <f t="shared" si="107"/>
        <v/>
      </c>
      <c r="AB408" s="30" t="str">
        <f t="shared" si="100"/>
        <v/>
      </c>
      <c r="AF408" s="30">
        <v>386</v>
      </c>
      <c r="AG408" s="30" t="str">
        <f t="shared" si="108"/>
        <v/>
      </c>
      <c r="AH408" s="30" t="str">
        <f t="shared" si="101"/>
        <v/>
      </c>
      <c r="AL408" s="30">
        <v>386</v>
      </c>
      <c r="AM408" s="30" t="str">
        <f t="shared" si="109"/>
        <v/>
      </c>
      <c r="AN408" s="30" t="str">
        <f t="shared" si="102"/>
        <v/>
      </c>
      <c r="AR408" s="30">
        <v>386</v>
      </c>
      <c r="AS408" s="30" t="str">
        <f t="shared" si="110"/>
        <v/>
      </c>
      <c r="AT408" s="30" t="str">
        <f t="shared" si="111"/>
        <v/>
      </c>
    </row>
    <row r="409" spans="2:46" x14ac:dyDescent="0.3">
      <c r="B409" s="30">
        <v>387</v>
      </c>
      <c r="C409" s="30" t="str">
        <f t="shared" si="103"/>
        <v/>
      </c>
      <c r="D409" s="30" t="str">
        <f t="shared" si="96"/>
        <v/>
      </c>
      <c r="H409" s="30">
        <v>387</v>
      </c>
      <c r="I409" s="30" t="str">
        <f t="shared" si="104"/>
        <v/>
      </c>
      <c r="J409" s="30" t="str">
        <f t="shared" si="97"/>
        <v/>
      </c>
      <c r="N409" s="30">
        <v>387</v>
      </c>
      <c r="O409" s="30" t="str">
        <f t="shared" si="105"/>
        <v/>
      </c>
      <c r="P409" s="30" t="str">
        <f t="shared" si="98"/>
        <v/>
      </c>
      <c r="T409" s="30">
        <v>387</v>
      </c>
      <c r="U409" s="30" t="str">
        <f t="shared" si="106"/>
        <v/>
      </c>
      <c r="V409" s="30" t="str">
        <f t="shared" si="99"/>
        <v/>
      </c>
      <c r="Z409" s="30">
        <v>387</v>
      </c>
      <c r="AA409" s="30" t="str">
        <f t="shared" si="107"/>
        <v/>
      </c>
      <c r="AB409" s="30" t="str">
        <f t="shared" si="100"/>
        <v/>
      </c>
      <c r="AF409" s="30">
        <v>387</v>
      </c>
      <c r="AG409" s="30" t="str">
        <f t="shared" si="108"/>
        <v/>
      </c>
      <c r="AH409" s="30" t="str">
        <f t="shared" si="101"/>
        <v/>
      </c>
      <c r="AL409" s="30">
        <v>387</v>
      </c>
      <c r="AM409" s="30" t="str">
        <f t="shared" si="109"/>
        <v/>
      </c>
      <c r="AN409" s="30" t="str">
        <f t="shared" si="102"/>
        <v/>
      </c>
      <c r="AR409" s="30">
        <v>387</v>
      </c>
      <c r="AS409" s="30" t="str">
        <f t="shared" si="110"/>
        <v/>
      </c>
      <c r="AT409" s="30" t="str">
        <f t="shared" si="111"/>
        <v/>
      </c>
    </row>
    <row r="410" spans="2:46" x14ac:dyDescent="0.3">
      <c r="B410" s="30">
        <v>388</v>
      </c>
      <c r="C410" s="30" t="str">
        <f t="shared" si="103"/>
        <v/>
      </c>
      <c r="D410" s="30" t="str">
        <f t="shared" si="96"/>
        <v/>
      </c>
      <c r="H410" s="30">
        <v>388</v>
      </c>
      <c r="I410" s="30" t="str">
        <f t="shared" si="104"/>
        <v/>
      </c>
      <c r="J410" s="30" t="str">
        <f t="shared" si="97"/>
        <v/>
      </c>
      <c r="N410" s="30">
        <v>388</v>
      </c>
      <c r="O410" s="30" t="str">
        <f t="shared" si="105"/>
        <v/>
      </c>
      <c r="P410" s="30" t="str">
        <f t="shared" si="98"/>
        <v/>
      </c>
      <c r="T410" s="30">
        <v>388</v>
      </c>
      <c r="U410" s="30" t="str">
        <f t="shared" si="106"/>
        <v/>
      </c>
      <c r="V410" s="30" t="str">
        <f t="shared" si="99"/>
        <v/>
      </c>
      <c r="Z410" s="30">
        <v>388</v>
      </c>
      <c r="AA410" s="30" t="str">
        <f t="shared" si="107"/>
        <v/>
      </c>
      <c r="AB410" s="30" t="str">
        <f t="shared" si="100"/>
        <v/>
      </c>
      <c r="AF410" s="30">
        <v>388</v>
      </c>
      <c r="AG410" s="30" t="str">
        <f t="shared" si="108"/>
        <v/>
      </c>
      <c r="AH410" s="30" t="str">
        <f t="shared" si="101"/>
        <v/>
      </c>
      <c r="AL410" s="30">
        <v>388</v>
      </c>
      <c r="AM410" s="30" t="str">
        <f t="shared" si="109"/>
        <v/>
      </c>
      <c r="AN410" s="30" t="str">
        <f t="shared" si="102"/>
        <v/>
      </c>
      <c r="AR410" s="30">
        <v>388</v>
      </c>
      <c r="AS410" s="30" t="str">
        <f t="shared" si="110"/>
        <v/>
      </c>
      <c r="AT410" s="30" t="str">
        <f t="shared" si="111"/>
        <v/>
      </c>
    </row>
    <row r="411" spans="2:46" x14ac:dyDescent="0.3">
      <c r="B411" s="30">
        <v>389</v>
      </c>
      <c r="C411" s="30" t="str">
        <f t="shared" si="103"/>
        <v/>
      </c>
      <c r="D411" s="30" t="str">
        <f t="shared" si="96"/>
        <v/>
      </c>
      <c r="H411" s="30">
        <v>389</v>
      </c>
      <c r="I411" s="30" t="str">
        <f t="shared" si="104"/>
        <v/>
      </c>
      <c r="J411" s="30" t="str">
        <f t="shared" si="97"/>
        <v/>
      </c>
      <c r="N411" s="30">
        <v>389</v>
      </c>
      <c r="O411" s="30" t="str">
        <f t="shared" si="105"/>
        <v/>
      </c>
      <c r="P411" s="30" t="str">
        <f t="shared" si="98"/>
        <v/>
      </c>
      <c r="T411" s="30">
        <v>389</v>
      </c>
      <c r="U411" s="30" t="str">
        <f t="shared" si="106"/>
        <v/>
      </c>
      <c r="V411" s="30" t="str">
        <f t="shared" si="99"/>
        <v/>
      </c>
      <c r="Z411" s="30">
        <v>389</v>
      </c>
      <c r="AA411" s="30" t="str">
        <f t="shared" si="107"/>
        <v/>
      </c>
      <c r="AB411" s="30" t="str">
        <f t="shared" si="100"/>
        <v/>
      </c>
      <c r="AF411" s="30">
        <v>389</v>
      </c>
      <c r="AG411" s="30" t="str">
        <f t="shared" si="108"/>
        <v/>
      </c>
      <c r="AH411" s="30" t="str">
        <f t="shared" si="101"/>
        <v/>
      </c>
      <c r="AL411" s="30">
        <v>389</v>
      </c>
      <c r="AM411" s="30" t="str">
        <f t="shared" si="109"/>
        <v/>
      </c>
      <c r="AN411" s="30" t="str">
        <f t="shared" si="102"/>
        <v/>
      </c>
      <c r="AR411" s="30">
        <v>389</v>
      </c>
      <c r="AS411" s="30" t="str">
        <f t="shared" si="110"/>
        <v/>
      </c>
      <c r="AT411" s="30" t="str">
        <f t="shared" si="111"/>
        <v/>
      </c>
    </row>
    <row r="412" spans="2:46" x14ac:dyDescent="0.3">
      <c r="B412" s="30">
        <v>390</v>
      </c>
      <c r="C412" s="30" t="str">
        <f t="shared" si="103"/>
        <v/>
      </c>
      <c r="D412" s="30" t="str">
        <f t="shared" si="96"/>
        <v/>
      </c>
      <c r="H412" s="30">
        <v>390</v>
      </c>
      <c r="I412" s="30" t="str">
        <f t="shared" si="104"/>
        <v/>
      </c>
      <c r="J412" s="30" t="str">
        <f t="shared" si="97"/>
        <v/>
      </c>
      <c r="N412" s="30">
        <v>390</v>
      </c>
      <c r="O412" s="30" t="str">
        <f t="shared" si="105"/>
        <v/>
      </c>
      <c r="P412" s="30" t="str">
        <f t="shared" si="98"/>
        <v/>
      </c>
      <c r="T412" s="30">
        <v>390</v>
      </c>
      <c r="U412" s="30" t="str">
        <f t="shared" si="106"/>
        <v/>
      </c>
      <c r="V412" s="30" t="str">
        <f t="shared" si="99"/>
        <v/>
      </c>
      <c r="Z412" s="30">
        <v>390</v>
      </c>
      <c r="AA412" s="30" t="str">
        <f t="shared" si="107"/>
        <v/>
      </c>
      <c r="AB412" s="30" t="str">
        <f t="shared" si="100"/>
        <v/>
      </c>
      <c r="AF412" s="30">
        <v>390</v>
      </c>
      <c r="AG412" s="30" t="str">
        <f t="shared" si="108"/>
        <v/>
      </c>
      <c r="AH412" s="30" t="str">
        <f t="shared" si="101"/>
        <v/>
      </c>
      <c r="AL412" s="30">
        <v>390</v>
      </c>
      <c r="AM412" s="30" t="str">
        <f t="shared" si="109"/>
        <v/>
      </c>
      <c r="AN412" s="30" t="str">
        <f t="shared" si="102"/>
        <v/>
      </c>
      <c r="AR412" s="30">
        <v>390</v>
      </c>
      <c r="AS412" s="30" t="str">
        <f t="shared" si="110"/>
        <v/>
      </c>
      <c r="AT412" s="30" t="str">
        <f t="shared" si="111"/>
        <v/>
      </c>
    </row>
    <row r="413" spans="2:46" x14ac:dyDescent="0.3">
      <c r="B413" s="30">
        <v>391</v>
      </c>
      <c r="C413" s="30" t="str">
        <f t="shared" si="103"/>
        <v/>
      </c>
      <c r="D413" s="30" t="str">
        <f t="shared" si="96"/>
        <v/>
      </c>
      <c r="H413" s="30">
        <v>391</v>
      </c>
      <c r="I413" s="30" t="str">
        <f t="shared" si="104"/>
        <v/>
      </c>
      <c r="J413" s="30" t="str">
        <f t="shared" si="97"/>
        <v/>
      </c>
      <c r="N413" s="30">
        <v>391</v>
      </c>
      <c r="O413" s="30" t="str">
        <f t="shared" si="105"/>
        <v/>
      </c>
      <c r="P413" s="30" t="str">
        <f t="shared" si="98"/>
        <v/>
      </c>
      <c r="T413" s="30">
        <v>391</v>
      </c>
      <c r="U413" s="30" t="str">
        <f t="shared" si="106"/>
        <v/>
      </c>
      <c r="V413" s="30" t="str">
        <f t="shared" si="99"/>
        <v/>
      </c>
      <c r="Z413" s="30">
        <v>391</v>
      </c>
      <c r="AA413" s="30" t="str">
        <f t="shared" si="107"/>
        <v/>
      </c>
      <c r="AB413" s="30" t="str">
        <f t="shared" si="100"/>
        <v/>
      </c>
      <c r="AF413" s="30">
        <v>391</v>
      </c>
      <c r="AG413" s="30" t="str">
        <f t="shared" si="108"/>
        <v/>
      </c>
      <c r="AH413" s="30" t="str">
        <f t="shared" si="101"/>
        <v/>
      </c>
      <c r="AL413" s="30">
        <v>391</v>
      </c>
      <c r="AM413" s="30" t="str">
        <f t="shared" si="109"/>
        <v/>
      </c>
      <c r="AN413" s="30" t="str">
        <f t="shared" si="102"/>
        <v/>
      </c>
      <c r="AR413" s="30">
        <v>391</v>
      </c>
      <c r="AS413" s="30" t="str">
        <f t="shared" si="110"/>
        <v/>
      </c>
      <c r="AT413" s="30" t="str">
        <f t="shared" si="111"/>
        <v/>
      </c>
    </row>
    <row r="414" spans="2:46" x14ac:dyDescent="0.3">
      <c r="B414" s="30">
        <v>392</v>
      </c>
      <c r="C414" s="30" t="str">
        <f t="shared" si="103"/>
        <v/>
      </c>
      <c r="D414" s="30" t="str">
        <f t="shared" si="96"/>
        <v/>
      </c>
      <c r="H414" s="30">
        <v>392</v>
      </c>
      <c r="I414" s="30" t="str">
        <f t="shared" si="104"/>
        <v/>
      </c>
      <c r="J414" s="30" t="str">
        <f t="shared" si="97"/>
        <v/>
      </c>
      <c r="N414" s="30">
        <v>392</v>
      </c>
      <c r="O414" s="30" t="str">
        <f t="shared" si="105"/>
        <v/>
      </c>
      <c r="P414" s="30" t="str">
        <f t="shared" si="98"/>
        <v/>
      </c>
      <c r="T414" s="30">
        <v>392</v>
      </c>
      <c r="U414" s="30" t="str">
        <f t="shared" si="106"/>
        <v/>
      </c>
      <c r="V414" s="30" t="str">
        <f t="shared" si="99"/>
        <v/>
      </c>
      <c r="Z414" s="30">
        <v>392</v>
      </c>
      <c r="AA414" s="30" t="str">
        <f t="shared" si="107"/>
        <v/>
      </c>
      <c r="AB414" s="30" t="str">
        <f t="shared" si="100"/>
        <v/>
      </c>
      <c r="AF414" s="30">
        <v>392</v>
      </c>
      <c r="AG414" s="30" t="str">
        <f t="shared" si="108"/>
        <v/>
      </c>
      <c r="AH414" s="30" t="str">
        <f t="shared" si="101"/>
        <v/>
      </c>
      <c r="AL414" s="30">
        <v>392</v>
      </c>
      <c r="AM414" s="30" t="str">
        <f t="shared" si="109"/>
        <v/>
      </c>
      <c r="AN414" s="30" t="str">
        <f t="shared" si="102"/>
        <v/>
      </c>
      <c r="AR414" s="30">
        <v>392</v>
      </c>
      <c r="AS414" s="30" t="str">
        <f t="shared" si="110"/>
        <v/>
      </c>
      <c r="AT414" s="30" t="str">
        <f t="shared" si="111"/>
        <v/>
      </c>
    </row>
    <row r="415" spans="2:46" x14ac:dyDescent="0.3">
      <c r="B415" s="30">
        <v>393</v>
      </c>
      <c r="C415" s="30" t="str">
        <f t="shared" si="103"/>
        <v/>
      </c>
      <c r="D415" s="30" t="str">
        <f t="shared" si="96"/>
        <v/>
      </c>
      <c r="H415" s="30">
        <v>393</v>
      </c>
      <c r="I415" s="30" t="str">
        <f t="shared" si="104"/>
        <v/>
      </c>
      <c r="J415" s="30" t="str">
        <f t="shared" si="97"/>
        <v/>
      </c>
      <c r="N415" s="30">
        <v>393</v>
      </c>
      <c r="O415" s="30" t="str">
        <f t="shared" si="105"/>
        <v/>
      </c>
      <c r="P415" s="30" t="str">
        <f t="shared" si="98"/>
        <v/>
      </c>
      <c r="T415" s="30">
        <v>393</v>
      </c>
      <c r="U415" s="30" t="str">
        <f t="shared" si="106"/>
        <v/>
      </c>
      <c r="V415" s="30" t="str">
        <f t="shared" si="99"/>
        <v/>
      </c>
      <c r="Z415" s="30">
        <v>393</v>
      </c>
      <c r="AA415" s="30" t="str">
        <f t="shared" si="107"/>
        <v/>
      </c>
      <c r="AB415" s="30" t="str">
        <f t="shared" si="100"/>
        <v/>
      </c>
      <c r="AF415" s="30">
        <v>393</v>
      </c>
      <c r="AG415" s="30" t="str">
        <f t="shared" si="108"/>
        <v/>
      </c>
      <c r="AH415" s="30" t="str">
        <f t="shared" si="101"/>
        <v/>
      </c>
      <c r="AL415" s="30">
        <v>393</v>
      </c>
      <c r="AM415" s="30" t="str">
        <f t="shared" si="109"/>
        <v/>
      </c>
      <c r="AN415" s="30" t="str">
        <f t="shared" si="102"/>
        <v/>
      </c>
      <c r="AR415" s="30">
        <v>393</v>
      </c>
      <c r="AS415" s="30" t="str">
        <f t="shared" si="110"/>
        <v/>
      </c>
      <c r="AT415" s="30" t="str">
        <f t="shared" si="111"/>
        <v/>
      </c>
    </row>
    <row r="416" spans="2:46" x14ac:dyDescent="0.3">
      <c r="B416" s="30">
        <v>394</v>
      </c>
      <c r="C416" s="30" t="str">
        <f t="shared" si="103"/>
        <v/>
      </c>
      <c r="D416" s="30" t="str">
        <f t="shared" si="96"/>
        <v/>
      </c>
      <c r="H416" s="30">
        <v>394</v>
      </c>
      <c r="I416" s="30" t="str">
        <f t="shared" si="104"/>
        <v/>
      </c>
      <c r="J416" s="30" t="str">
        <f t="shared" si="97"/>
        <v/>
      </c>
      <c r="N416" s="30">
        <v>394</v>
      </c>
      <c r="O416" s="30" t="str">
        <f t="shared" si="105"/>
        <v/>
      </c>
      <c r="P416" s="30" t="str">
        <f t="shared" si="98"/>
        <v/>
      </c>
      <c r="T416" s="30">
        <v>394</v>
      </c>
      <c r="U416" s="30" t="str">
        <f t="shared" si="106"/>
        <v/>
      </c>
      <c r="V416" s="30" t="str">
        <f t="shared" si="99"/>
        <v/>
      </c>
      <c r="Z416" s="30">
        <v>394</v>
      </c>
      <c r="AA416" s="30" t="str">
        <f t="shared" si="107"/>
        <v/>
      </c>
      <c r="AB416" s="30" t="str">
        <f t="shared" si="100"/>
        <v/>
      </c>
      <c r="AF416" s="30">
        <v>394</v>
      </c>
      <c r="AG416" s="30" t="str">
        <f t="shared" si="108"/>
        <v/>
      </c>
      <c r="AH416" s="30" t="str">
        <f t="shared" si="101"/>
        <v/>
      </c>
      <c r="AL416" s="30">
        <v>394</v>
      </c>
      <c r="AM416" s="30" t="str">
        <f t="shared" si="109"/>
        <v/>
      </c>
      <c r="AN416" s="30" t="str">
        <f t="shared" si="102"/>
        <v/>
      </c>
      <c r="AR416" s="30">
        <v>394</v>
      </c>
      <c r="AS416" s="30" t="str">
        <f t="shared" si="110"/>
        <v/>
      </c>
      <c r="AT416" s="30" t="str">
        <f t="shared" si="111"/>
        <v/>
      </c>
    </row>
    <row r="417" spans="2:46" x14ac:dyDescent="0.3">
      <c r="B417" s="30">
        <v>395</v>
      </c>
      <c r="C417" s="30" t="str">
        <f t="shared" si="103"/>
        <v/>
      </c>
      <c r="D417" s="30" t="str">
        <f t="shared" si="96"/>
        <v/>
      </c>
      <c r="H417" s="30">
        <v>395</v>
      </c>
      <c r="I417" s="30" t="str">
        <f t="shared" si="104"/>
        <v/>
      </c>
      <c r="J417" s="30" t="str">
        <f t="shared" si="97"/>
        <v/>
      </c>
      <c r="N417" s="30">
        <v>395</v>
      </c>
      <c r="O417" s="30" t="str">
        <f t="shared" si="105"/>
        <v/>
      </c>
      <c r="P417" s="30" t="str">
        <f t="shared" si="98"/>
        <v/>
      </c>
      <c r="T417" s="30">
        <v>395</v>
      </c>
      <c r="U417" s="30" t="str">
        <f t="shared" si="106"/>
        <v/>
      </c>
      <c r="V417" s="30" t="str">
        <f t="shared" si="99"/>
        <v/>
      </c>
      <c r="Z417" s="30">
        <v>395</v>
      </c>
      <c r="AA417" s="30" t="str">
        <f t="shared" si="107"/>
        <v/>
      </c>
      <c r="AB417" s="30" t="str">
        <f t="shared" si="100"/>
        <v/>
      </c>
      <c r="AF417" s="30">
        <v>395</v>
      </c>
      <c r="AG417" s="30" t="str">
        <f t="shared" si="108"/>
        <v/>
      </c>
      <c r="AH417" s="30" t="str">
        <f t="shared" si="101"/>
        <v/>
      </c>
      <c r="AL417" s="30">
        <v>395</v>
      </c>
      <c r="AM417" s="30" t="str">
        <f t="shared" si="109"/>
        <v/>
      </c>
      <c r="AN417" s="30" t="str">
        <f t="shared" si="102"/>
        <v/>
      </c>
      <c r="AR417" s="30">
        <v>395</v>
      </c>
      <c r="AS417" s="30" t="str">
        <f t="shared" si="110"/>
        <v/>
      </c>
      <c r="AT417" s="30" t="str">
        <f t="shared" si="111"/>
        <v/>
      </c>
    </row>
    <row r="418" spans="2:46" x14ac:dyDescent="0.3">
      <c r="B418" s="30">
        <v>396</v>
      </c>
      <c r="C418" s="30" t="str">
        <f t="shared" si="103"/>
        <v/>
      </c>
      <c r="D418" s="30" t="str">
        <f t="shared" si="96"/>
        <v/>
      </c>
      <c r="H418" s="30">
        <v>396</v>
      </c>
      <c r="I418" s="30" t="str">
        <f t="shared" si="104"/>
        <v/>
      </c>
      <c r="J418" s="30" t="str">
        <f t="shared" si="97"/>
        <v/>
      </c>
      <c r="N418" s="30">
        <v>396</v>
      </c>
      <c r="O418" s="30" t="str">
        <f t="shared" si="105"/>
        <v/>
      </c>
      <c r="P418" s="30" t="str">
        <f t="shared" si="98"/>
        <v/>
      </c>
      <c r="T418" s="30">
        <v>396</v>
      </c>
      <c r="U418" s="30" t="str">
        <f t="shared" si="106"/>
        <v/>
      </c>
      <c r="V418" s="30" t="str">
        <f t="shared" si="99"/>
        <v/>
      </c>
      <c r="Z418" s="30">
        <v>396</v>
      </c>
      <c r="AA418" s="30" t="str">
        <f t="shared" si="107"/>
        <v/>
      </c>
      <c r="AB418" s="30" t="str">
        <f t="shared" si="100"/>
        <v/>
      </c>
      <c r="AF418" s="30">
        <v>396</v>
      </c>
      <c r="AG418" s="30" t="str">
        <f t="shared" si="108"/>
        <v/>
      </c>
      <c r="AH418" s="30" t="str">
        <f t="shared" si="101"/>
        <v/>
      </c>
      <c r="AL418" s="30">
        <v>396</v>
      </c>
      <c r="AM418" s="30" t="str">
        <f t="shared" si="109"/>
        <v/>
      </c>
      <c r="AN418" s="30" t="str">
        <f t="shared" si="102"/>
        <v/>
      </c>
      <c r="AR418" s="30">
        <v>396</v>
      </c>
      <c r="AS418" s="30" t="str">
        <f t="shared" si="110"/>
        <v/>
      </c>
      <c r="AT418" s="30" t="str">
        <f t="shared" si="111"/>
        <v/>
      </c>
    </row>
    <row r="419" spans="2:46" x14ac:dyDescent="0.3">
      <c r="B419" s="30">
        <v>397</v>
      </c>
      <c r="C419" s="30" t="str">
        <f t="shared" si="103"/>
        <v/>
      </c>
      <c r="D419" s="30" t="str">
        <f t="shared" si="96"/>
        <v/>
      </c>
      <c r="H419" s="30">
        <v>397</v>
      </c>
      <c r="I419" s="30" t="str">
        <f t="shared" si="104"/>
        <v/>
      </c>
      <c r="J419" s="30" t="str">
        <f t="shared" si="97"/>
        <v/>
      </c>
      <c r="N419" s="30">
        <v>397</v>
      </c>
      <c r="O419" s="30" t="str">
        <f t="shared" si="105"/>
        <v/>
      </c>
      <c r="P419" s="30" t="str">
        <f t="shared" si="98"/>
        <v/>
      </c>
      <c r="T419" s="30">
        <v>397</v>
      </c>
      <c r="U419" s="30" t="str">
        <f t="shared" si="106"/>
        <v/>
      </c>
      <c r="V419" s="30" t="str">
        <f t="shared" si="99"/>
        <v/>
      </c>
      <c r="Z419" s="30">
        <v>397</v>
      </c>
      <c r="AA419" s="30" t="str">
        <f t="shared" si="107"/>
        <v/>
      </c>
      <c r="AB419" s="30" t="str">
        <f t="shared" si="100"/>
        <v/>
      </c>
      <c r="AF419" s="30">
        <v>397</v>
      </c>
      <c r="AG419" s="30" t="str">
        <f t="shared" si="108"/>
        <v/>
      </c>
      <c r="AH419" s="30" t="str">
        <f t="shared" si="101"/>
        <v/>
      </c>
      <c r="AL419" s="30">
        <v>397</v>
      </c>
      <c r="AM419" s="30" t="str">
        <f t="shared" si="109"/>
        <v/>
      </c>
      <c r="AN419" s="30" t="str">
        <f t="shared" si="102"/>
        <v/>
      </c>
      <c r="AR419" s="30">
        <v>397</v>
      </c>
      <c r="AS419" s="30" t="str">
        <f t="shared" si="110"/>
        <v/>
      </c>
      <c r="AT419" s="30" t="str">
        <f t="shared" si="111"/>
        <v/>
      </c>
    </row>
    <row r="420" spans="2:46" x14ac:dyDescent="0.3">
      <c r="B420" s="30">
        <v>398</v>
      </c>
      <c r="C420" s="30" t="str">
        <f t="shared" si="103"/>
        <v/>
      </c>
      <c r="D420" s="30" t="str">
        <f t="shared" si="96"/>
        <v/>
      </c>
      <c r="H420" s="30">
        <v>398</v>
      </c>
      <c r="I420" s="30" t="str">
        <f t="shared" si="104"/>
        <v/>
      </c>
      <c r="J420" s="30" t="str">
        <f t="shared" si="97"/>
        <v/>
      </c>
      <c r="N420" s="30">
        <v>398</v>
      </c>
      <c r="O420" s="30" t="str">
        <f t="shared" si="105"/>
        <v/>
      </c>
      <c r="P420" s="30" t="str">
        <f t="shared" si="98"/>
        <v/>
      </c>
      <c r="T420" s="30">
        <v>398</v>
      </c>
      <c r="U420" s="30" t="str">
        <f t="shared" si="106"/>
        <v/>
      </c>
      <c r="V420" s="30" t="str">
        <f t="shared" si="99"/>
        <v/>
      </c>
      <c r="Z420" s="30">
        <v>398</v>
      </c>
      <c r="AA420" s="30" t="str">
        <f t="shared" si="107"/>
        <v/>
      </c>
      <c r="AB420" s="30" t="str">
        <f t="shared" si="100"/>
        <v/>
      </c>
      <c r="AF420" s="30">
        <v>398</v>
      </c>
      <c r="AG420" s="30" t="str">
        <f t="shared" si="108"/>
        <v/>
      </c>
      <c r="AH420" s="30" t="str">
        <f t="shared" si="101"/>
        <v/>
      </c>
      <c r="AL420" s="30">
        <v>398</v>
      </c>
      <c r="AM420" s="30" t="str">
        <f t="shared" si="109"/>
        <v/>
      </c>
      <c r="AN420" s="30" t="str">
        <f t="shared" si="102"/>
        <v/>
      </c>
      <c r="AR420" s="30">
        <v>398</v>
      </c>
      <c r="AS420" s="30" t="str">
        <f t="shared" si="110"/>
        <v/>
      </c>
      <c r="AT420" s="30" t="str">
        <f t="shared" si="111"/>
        <v/>
      </c>
    </row>
    <row r="421" spans="2:46" x14ac:dyDescent="0.3">
      <c r="B421" s="30">
        <v>399</v>
      </c>
      <c r="C421" s="30" t="str">
        <f t="shared" si="103"/>
        <v/>
      </c>
      <c r="D421" s="30" t="str">
        <f t="shared" si="96"/>
        <v/>
      </c>
      <c r="H421" s="30">
        <v>399</v>
      </c>
      <c r="I421" s="30" t="str">
        <f t="shared" si="104"/>
        <v/>
      </c>
      <c r="J421" s="30" t="str">
        <f t="shared" si="97"/>
        <v/>
      </c>
      <c r="N421" s="30">
        <v>399</v>
      </c>
      <c r="O421" s="30" t="str">
        <f t="shared" si="105"/>
        <v/>
      </c>
      <c r="P421" s="30" t="str">
        <f t="shared" si="98"/>
        <v/>
      </c>
      <c r="T421" s="30">
        <v>399</v>
      </c>
      <c r="U421" s="30" t="str">
        <f t="shared" si="106"/>
        <v/>
      </c>
      <c r="V421" s="30" t="str">
        <f t="shared" si="99"/>
        <v/>
      </c>
      <c r="Z421" s="30">
        <v>399</v>
      </c>
      <c r="AA421" s="30" t="str">
        <f t="shared" si="107"/>
        <v/>
      </c>
      <c r="AB421" s="30" t="str">
        <f t="shared" si="100"/>
        <v/>
      </c>
      <c r="AF421" s="30">
        <v>399</v>
      </c>
      <c r="AG421" s="30" t="str">
        <f t="shared" si="108"/>
        <v/>
      </c>
      <c r="AH421" s="30" t="str">
        <f t="shared" si="101"/>
        <v/>
      </c>
      <c r="AL421" s="30">
        <v>399</v>
      </c>
      <c r="AM421" s="30" t="str">
        <f t="shared" si="109"/>
        <v/>
      </c>
      <c r="AN421" s="30" t="str">
        <f t="shared" si="102"/>
        <v/>
      </c>
      <c r="AR421" s="30">
        <v>399</v>
      </c>
      <c r="AS421" s="30" t="str">
        <f t="shared" si="110"/>
        <v/>
      </c>
      <c r="AT421" s="30" t="str">
        <f t="shared" si="111"/>
        <v/>
      </c>
    </row>
    <row r="422" spans="2:46" x14ac:dyDescent="0.3">
      <c r="B422" s="30">
        <v>400</v>
      </c>
      <c r="C422" s="30" t="str">
        <f t="shared" si="103"/>
        <v/>
      </c>
      <c r="D422" s="30" t="str">
        <f t="shared" si="96"/>
        <v/>
      </c>
      <c r="H422" s="30">
        <v>400</v>
      </c>
      <c r="I422" s="30" t="str">
        <f t="shared" si="104"/>
        <v/>
      </c>
      <c r="J422" s="30" t="str">
        <f t="shared" si="97"/>
        <v/>
      </c>
      <c r="N422" s="30">
        <v>400</v>
      </c>
      <c r="O422" s="30" t="str">
        <f t="shared" si="105"/>
        <v/>
      </c>
      <c r="P422" s="30" t="str">
        <f t="shared" si="98"/>
        <v/>
      </c>
      <c r="T422" s="30">
        <v>400</v>
      </c>
      <c r="U422" s="30" t="str">
        <f t="shared" si="106"/>
        <v/>
      </c>
      <c r="V422" s="30" t="str">
        <f t="shared" si="99"/>
        <v/>
      </c>
      <c r="Z422" s="30">
        <v>400</v>
      </c>
      <c r="AA422" s="30" t="str">
        <f t="shared" si="107"/>
        <v/>
      </c>
      <c r="AB422" s="30" t="str">
        <f t="shared" si="100"/>
        <v/>
      </c>
      <c r="AF422" s="30">
        <v>400</v>
      </c>
      <c r="AG422" s="30" t="str">
        <f t="shared" si="108"/>
        <v/>
      </c>
      <c r="AH422" s="30" t="str">
        <f t="shared" si="101"/>
        <v/>
      </c>
      <c r="AL422" s="30">
        <v>400</v>
      </c>
      <c r="AM422" s="30" t="str">
        <f t="shared" si="109"/>
        <v/>
      </c>
      <c r="AN422" s="30" t="str">
        <f t="shared" si="102"/>
        <v/>
      </c>
      <c r="AR422" s="30">
        <v>400</v>
      </c>
      <c r="AS422" s="30" t="str">
        <f t="shared" si="110"/>
        <v/>
      </c>
      <c r="AT422" s="30" t="str">
        <f t="shared" si="111"/>
        <v/>
      </c>
    </row>
    <row r="423" spans="2:46" x14ac:dyDescent="0.3">
      <c r="B423" s="30">
        <v>401</v>
      </c>
      <c r="C423" s="30" t="str">
        <f t="shared" si="103"/>
        <v/>
      </c>
      <c r="D423" s="30" t="str">
        <f t="shared" si="96"/>
        <v/>
      </c>
      <c r="H423" s="30">
        <v>401</v>
      </c>
      <c r="I423" s="30" t="str">
        <f t="shared" si="104"/>
        <v/>
      </c>
      <c r="J423" s="30" t="str">
        <f t="shared" si="97"/>
        <v/>
      </c>
      <c r="N423" s="30">
        <v>401</v>
      </c>
      <c r="O423" s="30" t="str">
        <f t="shared" si="105"/>
        <v/>
      </c>
      <c r="P423" s="30" t="str">
        <f t="shared" si="98"/>
        <v/>
      </c>
      <c r="T423" s="30">
        <v>401</v>
      </c>
      <c r="U423" s="30" t="str">
        <f t="shared" si="106"/>
        <v/>
      </c>
      <c r="V423" s="30" t="str">
        <f t="shared" si="99"/>
        <v/>
      </c>
      <c r="Z423" s="30">
        <v>401</v>
      </c>
      <c r="AA423" s="30" t="str">
        <f t="shared" si="107"/>
        <v/>
      </c>
      <c r="AB423" s="30" t="str">
        <f t="shared" si="100"/>
        <v/>
      </c>
      <c r="AF423" s="30">
        <v>401</v>
      </c>
      <c r="AG423" s="30" t="str">
        <f t="shared" si="108"/>
        <v/>
      </c>
      <c r="AH423" s="30" t="str">
        <f t="shared" si="101"/>
        <v/>
      </c>
      <c r="AL423" s="30">
        <v>401</v>
      </c>
      <c r="AM423" s="30" t="str">
        <f t="shared" si="109"/>
        <v/>
      </c>
      <c r="AN423" s="30" t="str">
        <f t="shared" si="102"/>
        <v/>
      </c>
      <c r="AR423" s="30">
        <v>401</v>
      </c>
      <c r="AS423" s="30" t="str">
        <f t="shared" si="110"/>
        <v/>
      </c>
      <c r="AT423" s="30" t="str">
        <f t="shared" si="111"/>
        <v/>
      </c>
    </row>
    <row r="424" spans="2:46" x14ac:dyDescent="0.3">
      <c r="B424" s="30">
        <v>402</v>
      </c>
      <c r="C424" s="30" t="str">
        <f t="shared" si="103"/>
        <v/>
      </c>
      <c r="D424" s="30" t="str">
        <f t="shared" si="96"/>
        <v/>
      </c>
      <c r="H424" s="30">
        <v>402</v>
      </c>
      <c r="I424" s="30" t="str">
        <f t="shared" si="104"/>
        <v/>
      </c>
      <c r="J424" s="30" t="str">
        <f t="shared" si="97"/>
        <v/>
      </c>
      <c r="N424" s="30">
        <v>402</v>
      </c>
      <c r="O424" s="30" t="str">
        <f t="shared" si="105"/>
        <v/>
      </c>
      <c r="P424" s="30" t="str">
        <f t="shared" si="98"/>
        <v/>
      </c>
      <c r="T424" s="30">
        <v>402</v>
      </c>
      <c r="U424" s="30" t="str">
        <f t="shared" si="106"/>
        <v/>
      </c>
      <c r="V424" s="30" t="str">
        <f t="shared" si="99"/>
        <v/>
      </c>
      <c r="Z424" s="30">
        <v>402</v>
      </c>
      <c r="AA424" s="30" t="str">
        <f t="shared" si="107"/>
        <v/>
      </c>
      <c r="AB424" s="30" t="str">
        <f t="shared" si="100"/>
        <v/>
      </c>
      <c r="AF424" s="30">
        <v>402</v>
      </c>
      <c r="AG424" s="30" t="str">
        <f t="shared" si="108"/>
        <v/>
      </c>
      <c r="AH424" s="30" t="str">
        <f t="shared" si="101"/>
        <v/>
      </c>
      <c r="AL424" s="30">
        <v>402</v>
      </c>
      <c r="AM424" s="30" t="str">
        <f t="shared" si="109"/>
        <v/>
      </c>
      <c r="AN424" s="30" t="str">
        <f t="shared" si="102"/>
        <v/>
      </c>
      <c r="AR424" s="30">
        <v>402</v>
      </c>
      <c r="AS424" s="30" t="str">
        <f t="shared" si="110"/>
        <v/>
      </c>
      <c r="AT424" s="30" t="str">
        <f t="shared" si="111"/>
        <v/>
      </c>
    </row>
    <row r="425" spans="2:46" x14ac:dyDescent="0.3">
      <c r="B425" s="30">
        <v>403</v>
      </c>
      <c r="C425" s="30" t="str">
        <f t="shared" si="103"/>
        <v/>
      </c>
      <c r="D425" s="30" t="str">
        <f t="shared" si="96"/>
        <v/>
      </c>
      <c r="H425" s="30">
        <v>403</v>
      </c>
      <c r="I425" s="30" t="str">
        <f t="shared" si="104"/>
        <v/>
      </c>
      <c r="J425" s="30" t="str">
        <f t="shared" si="97"/>
        <v/>
      </c>
      <c r="N425" s="30">
        <v>403</v>
      </c>
      <c r="O425" s="30" t="str">
        <f t="shared" si="105"/>
        <v/>
      </c>
      <c r="P425" s="30" t="str">
        <f t="shared" si="98"/>
        <v/>
      </c>
      <c r="T425" s="30">
        <v>403</v>
      </c>
      <c r="U425" s="30" t="str">
        <f t="shared" si="106"/>
        <v/>
      </c>
      <c r="V425" s="30" t="str">
        <f t="shared" si="99"/>
        <v/>
      </c>
      <c r="Z425" s="30">
        <v>403</v>
      </c>
      <c r="AA425" s="30" t="str">
        <f t="shared" si="107"/>
        <v/>
      </c>
      <c r="AB425" s="30" t="str">
        <f t="shared" si="100"/>
        <v/>
      </c>
      <c r="AF425" s="30">
        <v>403</v>
      </c>
      <c r="AG425" s="30" t="str">
        <f t="shared" si="108"/>
        <v/>
      </c>
      <c r="AH425" s="30" t="str">
        <f t="shared" si="101"/>
        <v/>
      </c>
      <c r="AL425" s="30">
        <v>403</v>
      </c>
      <c r="AM425" s="30" t="str">
        <f t="shared" si="109"/>
        <v/>
      </c>
      <c r="AN425" s="30" t="str">
        <f t="shared" si="102"/>
        <v/>
      </c>
      <c r="AR425" s="30">
        <v>403</v>
      </c>
      <c r="AS425" s="30" t="str">
        <f t="shared" si="110"/>
        <v/>
      </c>
      <c r="AT425" s="30" t="str">
        <f t="shared" si="111"/>
        <v/>
      </c>
    </row>
    <row r="426" spans="2:46" x14ac:dyDescent="0.3">
      <c r="B426" s="30">
        <v>404</v>
      </c>
      <c r="C426" s="30" t="str">
        <f t="shared" si="103"/>
        <v/>
      </c>
      <c r="D426" s="30" t="str">
        <f t="shared" si="96"/>
        <v/>
      </c>
      <c r="H426" s="30">
        <v>404</v>
      </c>
      <c r="I426" s="30" t="str">
        <f t="shared" si="104"/>
        <v/>
      </c>
      <c r="J426" s="30" t="str">
        <f t="shared" si="97"/>
        <v/>
      </c>
      <c r="N426" s="30">
        <v>404</v>
      </c>
      <c r="O426" s="30" t="str">
        <f t="shared" si="105"/>
        <v/>
      </c>
      <c r="P426" s="30" t="str">
        <f t="shared" si="98"/>
        <v/>
      </c>
      <c r="T426" s="30">
        <v>404</v>
      </c>
      <c r="U426" s="30" t="str">
        <f t="shared" si="106"/>
        <v/>
      </c>
      <c r="V426" s="30" t="str">
        <f t="shared" si="99"/>
        <v/>
      </c>
      <c r="Z426" s="30">
        <v>404</v>
      </c>
      <c r="AA426" s="30" t="str">
        <f t="shared" si="107"/>
        <v/>
      </c>
      <c r="AB426" s="30" t="str">
        <f t="shared" si="100"/>
        <v/>
      </c>
      <c r="AF426" s="30">
        <v>404</v>
      </c>
      <c r="AG426" s="30" t="str">
        <f t="shared" si="108"/>
        <v/>
      </c>
      <c r="AH426" s="30" t="str">
        <f t="shared" si="101"/>
        <v/>
      </c>
      <c r="AL426" s="30">
        <v>404</v>
      </c>
      <c r="AM426" s="30" t="str">
        <f t="shared" si="109"/>
        <v/>
      </c>
      <c r="AN426" s="30" t="str">
        <f t="shared" si="102"/>
        <v/>
      </c>
      <c r="AR426" s="30">
        <v>404</v>
      </c>
      <c r="AS426" s="30" t="str">
        <f t="shared" si="110"/>
        <v/>
      </c>
      <c r="AT426" s="30" t="str">
        <f t="shared" si="111"/>
        <v/>
      </c>
    </row>
    <row r="427" spans="2:46" x14ac:dyDescent="0.3">
      <c r="B427" s="30">
        <v>405</v>
      </c>
      <c r="C427" s="30" t="str">
        <f t="shared" si="103"/>
        <v/>
      </c>
      <c r="D427" s="30" t="str">
        <f t="shared" si="96"/>
        <v/>
      </c>
      <c r="H427" s="30">
        <v>405</v>
      </c>
      <c r="I427" s="30" t="str">
        <f t="shared" si="104"/>
        <v/>
      </c>
      <c r="J427" s="30" t="str">
        <f t="shared" si="97"/>
        <v/>
      </c>
      <c r="N427" s="30">
        <v>405</v>
      </c>
      <c r="O427" s="30" t="str">
        <f t="shared" si="105"/>
        <v/>
      </c>
      <c r="P427" s="30" t="str">
        <f t="shared" si="98"/>
        <v/>
      </c>
      <c r="T427" s="30">
        <v>405</v>
      </c>
      <c r="U427" s="30" t="str">
        <f t="shared" si="106"/>
        <v/>
      </c>
      <c r="V427" s="30" t="str">
        <f t="shared" si="99"/>
        <v/>
      </c>
      <c r="Z427" s="30">
        <v>405</v>
      </c>
      <c r="AA427" s="30" t="str">
        <f t="shared" si="107"/>
        <v/>
      </c>
      <c r="AB427" s="30" t="str">
        <f t="shared" si="100"/>
        <v/>
      </c>
      <c r="AF427" s="30">
        <v>405</v>
      </c>
      <c r="AG427" s="30" t="str">
        <f t="shared" si="108"/>
        <v/>
      </c>
      <c r="AH427" s="30" t="str">
        <f t="shared" si="101"/>
        <v/>
      </c>
      <c r="AL427" s="30">
        <v>405</v>
      </c>
      <c r="AM427" s="30" t="str">
        <f t="shared" si="109"/>
        <v/>
      </c>
      <c r="AN427" s="30" t="str">
        <f t="shared" si="102"/>
        <v/>
      </c>
      <c r="AR427" s="30">
        <v>405</v>
      </c>
      <c r="AS427" s="30" t="str">
        <f t="shared" si="110"/>
        <v/>
      </c>
      <c r="AT427" s="30" t="str">
        <f t="shared" si="111"/>
        <v/>
      </c>
    </row>
    <row r="428" spans="2:46" x14ac:dyDescent="0.3">
      <c r="B428" s="30">
        <v>406</v>
      </c>
      <c r="C428" s="30" t="str">
        <f t="shared" si="103"/>
        <v/>
      </c>
      <c r="D428" s="30" t="str">
        <f t="shared" si="96"/>
        <v/>
      </c>
      <c r="H428" s="30">
        <v>406</v>
      </c>
      <c r="I428" s="30" t="str">
        <f t="shared" si="104"/>
        <v/>
      </c>
      <c r="J428" s="30" t="str">
        <f t="shared" si="97"/>
        <v/>
      </c>
      <c r="N428" s="30">
        <v>406</v>
      </c>
      <c r="O428" s="30" t="str">
        <f t="shared" si="105"/>
        <v/>
      </c>
      <c r="P428" s="30" t="str">
        <f t="shared" si="98"/>
        <v/>
      </c>
      <c r="T428" s="30">
        <v>406</v>
      </c>
      <c r="U428" s="30" t="str">
        <f t="shared" si="106"/>
        <v/>
      </c>
      <c r="V428" s="30" t="str">
        <f t="shared" si="99"/>
        <v/>
      </c>
      <c r="Z428" s="30">
        <v>406</v>
      </c>
      <c r="AA428" s="30" t="str">
        <f t="shared" si="107"/>
        <v/>
      </c>
      <c r="AB428" s="30" t="str">
        <f t="shared" si="100"/>
        <v/>
      </c>
      <c r="AF428" s="30">
        <v>406</v>
      </c>
      <c r="AG428" s="30" t="str">
        <f t="shared" si="108"/>
        <v/>
      </c>
      <c r="AH428" s="30" t="str">
        <f t="shared" si="101"/>
        <v/>
      </c>
      <c r="AL428" s="30">
        <v>406</v>
      </c>
      <c r="AM428" s="30" t="str">
        <f t="shared" si="109"/>
        <v/>
      </c>
      <c r="AN428" s="30" t="str">
        <f t="shared" si="102"/>
        <v/>
      </c>
      <c r="AR428" s="30">
        <v>406</v>
      </c>
      <c r="AS428" s="30" t="str">
        <f t="shared" si="110"/>
        <v/>
      </c>
      <c r="AT428" s="30" t="str">
        <f t="shared" si="111"/>
        <v/>
      </c>
    </row>
    <row r="429" spans="2:46" x14ac:dyDescent="0.3">
      <c r="B429" s="30">
        <v>407</v>
      </c>
      <c r="C429" s="30" t="str">
        <f t="shared" si="103"/>
        <v/>
      </c>
      <c r="D429" s="30" t="str">
        <f t="shared" si="96"/>
        <v/>
      </c>
      <c r="H429" s="30">
        <v>407</v>
      </c>
      <c r="I429" s="30" t="str">
        <f t="shared" si="104"/>
        <v/>
      </c>
      <c r="J429" s="30" t="str">
        <f t="shared" si="97"/>
        <v/>
      </c>
      <c r="N429" s="30">
        <v>407</v>
      </c>
      <c r="O429" s="30" t="str">
        <f t="shared" si="105"/>
        <v/>
      </c>
      <c r="P429" s="30" t="str">
        <f t="shared" si="98"/>
        <v/>
      </c>
      <c r="T429" s="30">
        <v>407</v>
      </c>
      <c r="U429" s="30" t="str">
        <f t="shared" si="106"/>
        <v/>
      </c>
      <c r="V429" s="30" t="str">
        <f t="shared" si="99"/>
        <v/>
      </c>
      <c r="Z429" s="30">
        <v>407</v>
      </c>
      <c r="AA429" s="30" t="str">
        <f t="shared" si="107"/>
        <v/>
      </c>
      <c r="AB429" s="30" t="str">
        <f t="shared" si="100"/>
        <v/>
      </c>
      <c r="AF429" s="30">
        <v>407</v>
      </c>
      <c r="AG429" s="30" t="str">
        <f t="shared" si="108"/>
        <v/>
      </c>
      <c r="AH429" s="30" t="str">
        <f t="shared" si="101"/>
        <v/>
      </c>
      <c r="AL429" s="30">
        <v>407</v>
      </c>
      <c r="AM429" s="30" t="str">
        <f t="shared" si="109"/>
        <v/>
      </c>
      <c r="AN429" s="30" t="str">
        <f t="shared" si="102"/>
        <v/>
      </c>
      <c r="AR429" s="30">
        <v>407</v>
      </c>
      <c r="AS429" s="30" t="str">
        <f t="shared" si="110"/>
        <v/>
      </c>
      <c r="AT429" s="30" t="str">
        <f t="shared" si="111"/>
        <v/>
      </c>
    </row>
    <row r="430" spans="2:46" x14ac:dyDescent="0.3">
      <c r="B430" s="30">
        <v>408</v>
      </c>
      <c r="C430" s="30" t="str">
        <f t="shared" si="103"/>
        <v/>
      </c>
      <c r="D430" s="30" t="str">
        <f t="shared" si="96"/>
        <v/>
      </c>
      <c r="H430" s="30">
        <v>408</v>
      </c>
      <c r="I430" s="30" t="str">
        <f t="shared" si="104"/>
        <v/>
      </c>
      <c r="J430" s="30" t="str">
        <f t="shared" si="97"/>
        <v/>
      </c>
      <c r="N430" s="30">
        <v>408</v>
      </c>
      <c r="O430" s="30" t="str">
        <f t="shared" si="105"/>
        <v/>
      </c>
      <c r="P430" s="30" t="str">
        <f t="shared" si="98"/>
        <v/>
      </c>
      <c r="T430" s="30">
        <v>408</v>
      </c>
      <c r="U430" s="30" t="str">
        <f t="shared" si="106"/>
        <v/>
      </c>
      <c r="V430" s="30" t="str">
        <f t="shared" si="99"/>
        <v/>
      </c>
      <c r="Z430" s="30">
        <v>408</v>
      </c>
      <c r="AA430" s="30" t="str">
        <f t="shared" si="107"/>
        <v/>
      </c>
      <c r="AB430" s="30" t="str">
        <f t="shared" si="100"/>
        <v/>
      </c>
      <c r="AF430" s="30">
        <v>408</v>
      </c>
      <c r="AG430" s="30" t="str">
        <f t="shared" si="108"/>
        <v/>
      </c>
      <c r="AH430" s="30" t="str">
        <f t="shared" si="101"/>
        <v/>
      </c>
      <c r="AL430" s="30">
        <v>408</v>
      </c>
      <c r="AM430" s="30" t="str">
        <f t="shared" si="109"/>
        <v/>
      </c>
      <c r="AN430" s="30" t="str">
        <f t="shared" si="102"/>
        <v/>
      </c>
      <c r="AR430" s="30">
        <v>408</v>
      </c>
      <c r="AS430" s="30" t="str">
        <f t="shared" si="110"/>
        <v/>
      </c>
      <c r="AT430" s="30" t="str">
        <f t="shared" si="111"/>
        <v/>
      </c>
    </row>
    <row r="431" spans="2:46" x14ac:dyDescent="0.3">
      <c r="B431" s="30">
        <v>409</v>
      </c>
      <c r="C431" s="30" t="str">
        <f t="shared" si="103"/>
        <v/>
      </c>
      <c r="D431" s="30" t="str">
        <f t="shared" si="96"/>
        <v/>
      </c>
      <c r="H431" s="30">
        <v>409</v>
      </c>
      <c r="I431" s="30" t="str">
        <f t="shared" si="104"/>
        <v/>
      </c>
      <c r="J431" s="30" t="str">
        <f t="shared" si="97"/>
        <v/>
      </c>
      <c r="N431" s="30">
        <v>409</v>
      </c>
      <c r="O431" s="30" t="str">
        <f t="shared" si="105"/>
        <v/>
      </c>
      <c r="P431" s="30" t="str">
        <f t="shared" si="98"/>
        <v/>
      </c>
      <c r="T431" s="30">
        <v>409</v>
      </c>
      <c r="U431" s="30" t="str">
        <f t="shared" si="106"/>
        <v/>
      </c>
      <c r="V431" s="30" t="str">
        <f t="shared" si="99"/>
        <v/>
      </c>
      <c r="Z431" s="30">
        <v>409</v>
      </c>
      <c r="AA431" s="30" t="str">
        <f t="shared" si="107"/>
        <v/>
      </c>
      <c r="AB431" s="30" t="str">
        <f t="shared" si="100"/>
        <v/>
      </c>
      <c r="AF431" s="30">
        <v>409</v>
      </c>
      <c r="AG431" s="30" t="str">
        <f t="shared" si="108"/>
        <v/>
      </c>
      <c r="AH431" s="30" t="str">
        <f t="shared" si="101"/>
        <v/>
      </c>
      <c r="AL431" s="30">
        <v>409</v>
      </c>
      <c r="AM431" s="30" t="str">
        <f t="shared" si="109"/>
        <v/>
      </c>
      <c r="AN431" s="30" t="str">
        <f t="shared" si="102"/>
        <v/>
      </c>
      <c r="AR431" s="30">
        <v>409</v>
      </c>
      <c r="AS431" s="30" t="str">
        <f t="shared" si="110"/>
        <v/>
      </c>
      <c r="AT431" s="30" t="str">
        <f t="shared" si="111"/>
        <v/>
      </c>
    </row>
    <row r="432" spans="2:46" x14ac:dyDescent="0.3">
      <c r="B432" s="30">
        <v>410</v>
      </c>
      <c r="C432" s="30" t="str">
        <f t="shared" si="103"/>
        <v/>
      </c>
      <c r="D432" s="30" t="str">
        <f t="shared" si="96"/>
        <v/>
      </c>
      <c r="H432" s="30">
        <v>410</v>
      </c>
      <c r="I432" s="30" t="str">
        <f t="shared" si="104"/>
        <v/>
      </c>
      <c r="J432" s="30" t="str">
        <f t="shared" si="97"/>
        <v/>
      </c>
      <c r="N432" s="30">
        <v>410</v>
      </c>
      <c r="O432" s="30" t="str">
        <f t="shared" si="105"/>
        <v/>
      </c>
      <c r="P432" s="30" t="str">
        <f t="shared" si="98"/>
        <v/>
      </c>
      <c r="T432" s="30">
        <v>410</v>
      </c>
      <c r="U432" s="30" t="str">
        <f t="shared" si="106"/>
        <v/>
      </c>
      <c r="V432" s="30" t="str">
        <f t="shared" si="99"/>
        <v/>
      </c>
      <c r="Z432" s="30">
        <v>410</v>
      </c>
      <c r="AA432" s="30" t="str">
        <f t="shared" si="107"/>
        <v/>
      </c>
      <c r="AB432" s="30" t="str">
        <f t="shared" si="100"/>
        <v/>
      </c>
      <c r="AF432" s="30">
        <v>410</v>
      </c>
      <c r="AG432" s="30" t="str">
        <f t="shared" si="108"/>
        <v/>
      </c>
      <c r="AH432" s="30" t="str">
        <f t="shared" si="101"/>
        <v/>
      </c>
      <c r="AL432" s="30">
        <v>410</v>
      </c>
      <c r="AM432" s="30" t="str">
        <f t="shared" si="109"/>
        <v/>
      </c>
      <c r="AN432" s="30" t="str">
        <f t="shared" si="102"/>
        <v/>
      </c>
      <c r="AR432" s="30">
        <v>410</v>
      </c>
      <c r="AS432" s="30" t="str">
        <f t="shared" si="110"/>
        <v/>
      </c>
      <c r="AT432" s="30" t="str">
        <f t="shared" si="111"/>
        <v/>
      </c>
    </row>
    <row r="433" spans="2:46" x14ac:dyDescent="0.3">
      <c r="B433" s="30">
        <v>411</v>
      </c>
      <c r="C433" s="30" t="str">
        <f t="shared" si="103"/>
        <v/>
      </c>
      <c r="D433" s="30" t="str">
        <f t="shared" si="96"/>
        <v/>
      </c>
      <c r="H433" s="30">
        <v>411</v>
      </c>
      <c r="I433" s="30" t="str">
        <f t="shared" si="104"/>
        <v/>
      </c>
      <c r="J433" s="30" t="str">
        <f t="shared" si="97"/>
        <v/>
      </c>
      <c r="N433" s="30">
        <v>411</v>
      </c>
      <c r="O433" s="30" t="str">
        <f t="shared" si="105"/>
        <v/>
      </c>
      <c r="P433" s="30" t="str">
        <f t="shared" si="98"/>
        <v/>
      </c>
      <c r="T433" s="30">
        <v>411</v>
      </c>
      <c r="U433" s="30" t="str">
        <f t="shared" si="106"/>
        <v/>
      </c>
      <c r="V433" s="30" t="str">
        <f t="shared" si="99"/>
        <v/>
      </c>
      <c r="Z433" s="30">
        <v>411</v>
      </c>
      <c r="AA433" s="30" t="str">
        <f t="shared" si="107"/>
        <v/>
      </c>
      <c r="AB433" s="30" t="str">
        <f t="shared" si="100"/>
        <v/>
      </c>
      <c r="AF433" s="30">
        <v>411</v>
      </c>
      <c r="AG433" s="30" t="str">
        <f t="shared" si="108"/>
        <v/>
      </c>
      <c r="AH433" s="30" t="str">
        <f t="shared" si="101"/>
        <v/>
      </c>
      <c r="AL433" s="30">
        <v>411</v>
      </c>
      <c r="AM433" s="30" t="str">
        <f t="shared" si="109"/>
        <v/>
      </c>
      <c r="AN433" s="30" t="str">
        <f t="shared" si="102"/>
        <v/>
      </c>
      <c r="AR433" s="30">
        <v>411</v>
      </c>
      <c r="AS433" s="30" t="str">
        <f t="shared" si="110"/>
        <v/>
      </c>
      <c r="AT433" s="30" t="str">
        <f t="shared" si="111"/>
        <v/>
      </c>
    </row>
    <row r="434" spans="2:46" x14ac:dyDescent="0.3">
      <c r="B434" s="30">
        <v>412</v>
      </c>
      <c r="C434" s="30" t="str">
        <f t="shared" si="103"/>
        <v/>
      </c>
      <c r="D434" s="30" t="str">
        <f t="shared" si="96"/>
        <v/>
      </c>
      <c r="H434" s="30">
        <v>412</v>
      </c>
      <c r="I434" s="30" t="str">
        <f t="shared" si="104"/>
        <v/>
      </c>
      <c r="J434" s="30" t="str">
        <f t="shared" si="97"/>
        <v/>
      </c>
      <c r="N434" s="30">
        <v>412</v>
      </c>
      <c r="O434" s="30" t="str">
        <f t="shared" si="105"/>
        <v/>
      </c>
      <c r="P434" s="30" t="str">
        <f t="shared" si="98"/>
        <v/>
      </c>
      <c r="T434" s="30">
        <v>412</v>
      </c>
      <c r="U434" s="30" t="str">
        <f t="shared" si="106"/>
        <v/>
      </c>
      <c r="V434" s="30" t="str">
        <f t="shared" si="99"/>
        <v/>
      </c>
      <c r="Z434" s="30">
        <v>412</v>
      </c>
      <c r="AA434" s="30" t="str">
        <f t="shared" si="107"/>
        <v/>
      </c>
      <c r="AB434" s="30" t="str">
        <f t="shared" si="100"/>
        <v/>
      </c>
      <c r="AF434" s="30">
        <v>412</v>
      </c>
      <c r="AG434" s="30" t="str">
        <f t="shared" si="108"/>
        <v/>
      </c>
      <c r="AH434" s="30" t="str">
        <f t="shared" si="101"/>
        <v/>
      </c>
      <c r="AL434" s="30">
        <v>412</v>
      </c>
      <c r="AM434" s="30" t="str">
        <f t="shared" si="109"/>
        <v/>
      </c>
      <c r="AN434" s="30" t="str">
        <f t="shared" si="102"/>
        <v/>
      </c>
      <c r="AR434" s="30">
        <v>412</v>
      </c>
      <c r="AS434" s="30" t="str">
        <f t="shared" si="110"/>
        <v/>
      </c>
      <c r="AT434" s="30" t="str">
        <f t="shared" si="111"/>
        <v/>
      </c>
    </row>
    <row r="435" spans="2:46" x14ac:dyDescent="0.3">
      <c r="B435" s="30">
        <v>413</v>
      </c>
      <c r="C435" s="30" t="str">
        <f t="shared" si="103"/>
        <v/>
      </c>
      <c r="D435" s="30" t="str">
        <f t="shared" si="96"/>
        <v/>
      </c>
      <c r="H435" s="30">
        <v>413</v>
      </c>
      <c r="I435" s="30" t="str">
        <f t="shared" si="104"/>
        <v/>
      </c>
      <c r="J435" s="30" t="str">
        <f t="shared" si="97"/>
        <v/>
      </c>
      <c r="N435" s="30">
        <v>413</v>
      </c>
      <c r="O435" s="30" t="str">
        <f t="shared" si="105"/>
        <v/>
      </c>
      <c r="P435" s="30" t="str">
        <f t="shared" si="98"/>
        <v/>
      </c>
      <c r="T435" s="30">
        <v>413</v>
      </c>
      <c r="U435" s="30" t="str">
        <f t="shared" si="106"/>
        <v/>
      </c>
      <c r="V435" s="30" t="str">
        <f t="shared" si="99"/>
        <v/>
      </c>
      <c r="Z435" s="30">
        <v>413</v>
      </c>
      <c r="AA435" s="30" t="str">
        <f t="shared" si="107"/>
        <v/>
      </c>
      <c r="AB435" s="30" t="str">
        <f t="shared" si="100"/>
        <v/>
      </c>
      <c r="AF435" s="30">
        <v>413</v>
      </c>
      <c r="AG435" s="30" t="str">
        <f t="shared" si="108"/>
        <v/>
      </c>
      <c r="AH435" s="30" t="str">
        <f t="shared" si="101"/>
        <v/>
      </c>
      <c r="AL435" s="30">
        <v>413</v>
      </c>
      <c r="AM435" s="30" t="str">
        <f t="shared" si="109"/>
        <v/>
      </c>
      <c r="AN435" s="30" t="str">
        <f t="shared" si="102"/>
        <v/>
      </c>
      <c r="AR435" s="30">
        <v>413</v>
      </c>
      <c r="AS435" s="30" t="str">
        <f t="shared" si="110"/>
        <v/>
      </c>
      <c r="AT435" s="30" t="str">
        <f t="shared" si="111"/>
        <v/>
      </c>
    </row>
    <row r="436" spans="2:46" x14ac:dyDescent="0.3">
      <c r="B436" s="30">
        <v>414</v>
      </c>
      <c r="C436" s="30" t="str">
        <f t="shared" si="103"/>
        <v/>
      </c>
      <c r="D436" s="30" t="str">
        <f t="shared" si="96"/>
        <v/>
      </c>
      <c r="H436" s="30">
        <v>414</v>
      </c>
      <c r="I436" s="30" t="str">
        <f t="shared" si="104"/>
        <v/>
      </c>
      <c r="J436" s="30" t="str">
        <f t="shared" si="97"/>
        <v/>
      </c>
      <c r="N436" s="30">
        <v>414</v>
      </c>
      <c r="O436" s="30" t="str">
        <f t="shared" si="105"/>
        <v/>
      </c>
      <c r="P436" s="30" t="str">
        <f t="shared" si="98"/>
        <v/>
      </c>
      <c r="T436" s="30">
        <v>414</v>
      </c>
      <c r="U436" s="30" t="str">
        <f t="shared" si="106"/>
        <v/>
      </c>
      <c r="V436" s="30" t="str">
        <f t="shared" si="99"/>
        <v/>
      </c>
      <c r="Z436" s="30">
        <v>414</v>
      </c>
      <c r="AA436" s="30" t="str">
        <f t="shared" si="107"/>
        <v/>
      </c>
      <c r="AB436" s="30" t="str">
        <f t="shared" si="100"/>
        <v/>
      </c>
      <c r="AF436" s="30">
        <v>414</v>
      </c>
      <c r="AG436" s="30" t="str">
        <f t="shared" si="108"/>
        <v/>
      </c>
      <c r="AH436" s="30" t="str">
        <f t="shared" si="101"/>
        <v/>
      </c>
      <c r="AL436" s="30">
        <v>414</v>
      </c>
      <c r="AM436" s="30" t="str">
        <f t="shared" si="109"/>
        <v/>
      </c>
      <c r="AN436" s="30" t="str">
        <f t="shared" si="102"/>
        <v/>
      </c>
      <c r="AR436" s="30">
        <v>414</v>
      </c>
      <c r="AS436" s="30" t="str">
        <f t="shared" si="110"/>
        <v/>
      </c>
      <c r="AT436" s="30" t="str">
        <f t="shared" si="111"/>
        <v/>
      </c>
    </row>
    <row r="437" spans="2:46" x14ac:dyDescent="0.3">
      <c r="B437" s="30">
        <v>415</v>
      </c>
      <c r="C437" s="30" t="str">
        <f t="shared" si="103"/>
        <v/>
      </c>
      <c r="D437" s="30" t="str">
        <f t="shared" si="96"/>
        <v/>
      </c>
      <c r="H437" s="30">
        <v>415</v>
      </c>
      <c r="I437" s="30" t="str">
        <f t="shared" si="104"/>
        <v/>
      </c>
      <c r="J437" s="30" t="str">
        <f t="shared" si="97"/>
        <v/>
      </c>
      <c r="N437" s="30">
        <v>415</v>
      </c>
      <c r="O437" s="30" t="str">
        <f t="shared" si="105"/>
        <v/>
      </c>
      <c r="P437" s="30" t="str">
        <f t="shared" si="98"/>
        <v/>
      </c>
      <c r="T437" s="30">
        <v>415</v>
      </c>
      <c r="U437" s="30" t="str">
        <f t="shared" si="106"/>
        <v/>
      </c>
      <c r="V437" s="30" t="str">
        <f t="shared" si="99"/>
        <v/>
      </c>
      <c r="Z437" s="30">
        <v>415</v>
      </c>
      <c r="AA437" s="30" t="str">
        <f t="shared" si="107"/>
        <v/>
      </c>
      <c r="AB437" s="30" t="str">
        <f t="shared" si="100"/>
        <v/>
      </c>
      <c r="AF437" s="30">
        <v>415</v>
      </c>
      <c r="AG437" s="30" t="str">
        <f t="shared" si="108"/>
        <v/>
      </c>
      <c r="AH437" s="30" t="str">
        <f t="shared" si="101"/>
        <v/>
      </c>
      <c r="AL437" s="30">
        <v>415</v>
      </c>
      <c r="AM437" s="30" t="str">
        <f t="shared" si="109"/>
        <v/>
      </c>
      <c r="AN437" s="30" t="str">
        <f t="shared" si="102"/>
        <v/>
      </c>
      <c r="AR437" s="30">
        <v>415</v>
      </c>
      <c r="AS437" s="30" t="str">
        <f t="shared" si="110"/>
        <v/>
      </c>
      <c r="AT437" s="30" t="str">
        <f t="shared" si="111"/>
        <v/>
      </c>
    </row>
    <row r="438" spans="2:46" x14ac:dyDescent="0.3">
      <c r="B438" s="30">
        <v>416</v>
      </c>
      <c r="C438" s="30" t="str">
        <f t="shared" si="103"/>
        <v/>
      </c>
      <c r="D438" s="30" t="str">
        <f t="shared" si="96"/>
        <v/>
      </c>
      <c r="H438" s="30">
        <v>416</v>
      </c>
      <c r="I438" s="30" t="str">
        <f t="shared" si="104"/>
        <v/>
      </c>
      <c r="J438" s="30" t="str">
        <f t="shared" si="97"/>
        <v/>
      </c>
      <c r="N438" s="30">
        <v>416</v>
      </c>
      <c r="O438" s="30" t="str">
        <f t="shared" si="105"/>
        <v/>
      </c>
      <c r="P438" s="30" t="str">
        <f t="shared" si="98"/>
        <v/>
      </c>
      <c r="T438" s="30">
        <v>416</v>
      </c>
      <c r="U438" s="30" t="str">
        <f t="shared" si="106"/>
        <v/>
      </c>
      <c r="V438" s="30" t="str">
        <f t="shared" si="99"/>
        <v/>
      </c>
      <c r="Z438" s="30">
        <v>416</v>
      </c>
      <c r="AA438" s="30" t="str">
        <f t="shared" si="107"/>
        <v/>
      </c>
      <c r="AB438" s="30" t="str">
        <f t="shared" si="100"/>
        <v/>
      </c>
      <c r="AF438" s="30">
        <v>416</v>
      </c>
      <c r="AG438" s="30" t="str">
        <f t="shared" si="108"/>
        <v/>
      </c>
      <c r="AH438" s="30" t="str">
        <f t="shared" si="101"/>
        <v/>
      </c>
      <c r="AL438" s="30">
        <v>416</v>
      </c>
      <c r="AM438" s="30" t="str">
        <f t="shared" si="109"/>
        <v/>
      </c>
      <c r="AN438" s="30" t="str">
        <f t="shared" si="102"/>
        <v/>
      </c>
      <c r="AR438" s="30">
        <v>416</v>
      </c>
      <c r="AS438" s="30" t="str">
        <f t="shared" si="110"/>
        <v/>
      </c>
      <c r="AT438" s="30" t="str">
        <f t="shared" si="111"/>
        <v/>
      </c>
    </row>
    <row r="439" spans="2:46" x14ac:dyDescent="0.3">
      <c r="B439" s="30">
        <v>417</v>
      </c>
      <c r="C439" s="30" t="str">
        <f t="shared" si="103"/>
        <v/>
      </c>
      <c r="D439" s="30" t="str">
        <f t="shared" si="96"/>
        <v/>
      </c>
      <c r="H439" s="30">
        <v>417</v>
      </c>
      <c r="I439" s="30" t="str">
        <f t="shared" si="104"/>
        <v/>
      </c>
      <c r="J439" s="30" t="str">
        <f t="shared" si="97"/>
        <v/>
      </c>
      <c r="N439" s="30">
        <v>417</v>
      </c>
      <c r="O439" s="30" t="str">
        <f t="shared" si="105"/>
        <v/>
      </c>
      <c r="P439" s="30" t="str">
        <f t="shared" si="98"/>
        <v/>
      </c>
      <c r="T439" s="30">
        <v>417</v>
      </c>
      <c r="U439" s="30" t="str">
        <f t="shared" si="106"/>
        <v/>
      </c>
      <c r="V439" s="30" t="str">
        <f t="shared" si="99"/>
        <v/>
      </c>
      <c r="Z439" s="30">
        <v>417</v>
      </c>
      <c r="AA439" s="30" t="str">
        <f t="shared" si="107"/>
        <v/>
      </c>
      <c r="AB439" s="30" t="str">
        <f t="shared" si="100"/>
        <v/>
      </c>
      <c r="AF439" s="30">
        <v>417</v>
      </c>
      <c r="AG439" s="30" t="str">
        <f t="shared" si="108"/>
        <v/>
      </c>
      <c r="AH439" s="30" t="str">
        <f t="shared" si="101"/>
        <v/>
      </c>
      <c r="AL439" s="30">
        <v>417</v>
      </c>
      <c r="AM439" s="30" t="str">
        <f t="shared" si="109"/>
        <v/>
      </c>
      <c r="AN439" s="30" t="str">
        <f t="shared" si="102"/>
        <v/>
      </c>
      <c r="AR439" s="30">
        <v>417</v>
      </c>
      <c r="AS439" s="30" t="str">
        <f t="shared" si="110"/>
        <v/>
      </c>
      <c r="AT439" s="30" t="str">
        <f t="shared" si="111"/>
        <v/>
      </c>
    </row>
    <row r="440" spans="2:46" x14ac:dyDescent="0.3">
      <c r="B440" s="30">
        <v>418</v>
      </c>
      <c r="C440" s="30" t="str">
        <f t="shared" si="103"/>
        <v/>
      </c>
      <c r="D440" s="30" t="str">
        <f t="shared" si="96"/>
        <v/>
      </c>
      <c r="H440" s="30">
        <v>418</v>
      </c>
      <c r="I440" s="30" t="str">
        <f t="shared" si="104"/>
        <v/>
      </c>
      <c r="J440" s="30" t="str">
        <f t="shared" si="97"/>
        <v/>
      </c>
      <c r="N440" s="30">
        <v>418</v>
      </c>
      <c r="O440" s="30" t="str">
        <f t="shared" si="105"/>
        <v/>
      </c>
      <c r="P440" s="30" t="str">
        <f t="shared" si="98"/>
        <v/>
      </c>
      <c r="T440" s="30">
        <v>418</v>
      </c>
      <c r="U440" s="30" t="str">
        <f t="shared" si="106"/>
        <v/>
      </c>
      <c r="V440" s="30" t="str">
        <f t="shared" si="99"/>
        <v/>
      </c>
      <c r="Z440" s="30">
        <v>418</v>
      </c>
      <c r="AA440" s="30" t="str">
        <f t="shared" si="107"/>
        <v/>
      </c>
      <c r="AB440" s="30" t="str">
        <f t="shared" si="100"/>
        <v/>
      </c>
      <c r="AF440" s="30">
        <v>418</v>
      </c>
      <c r="AG440" s="30" t="str">
        <f t="shared" si="108"/>
        <v/>
      </c>
      <c r="AH440" s="30" t="str">
        <f t="shared" si="101"/>
        <v/>
      </c>
      <c r="AL440" s="30">
        <v>418</v>
      </c>
      <c r="AM440" s="30" t="str">
        <f t="shared" si="109"/>
        <v/>
      </c>
      <c r="AN440" s="30" t="str">
        <f t="shared" si="102"/>
        <v/>
      </c>
      <c r="AR440" s="30">
        <v>418</v>
      </c>
      <c r="AS440" s="30" t="str">
        <f t="shared" si="110"/>
        <v/>
      </c>
      <c r="AT440" s="30" t="str">
        <f t="shared" si="111"/>
        <v/>
      </c>
    </row>
    <row r="441" spans="2:46" x14ac:dyDescent="0.3">
      <c r="B441" s="30">
        <v>419</v>
      </c>
      <c r="C441" s="30" t="str">
        <f t="shared" si="103"/>
        <v/>
      </c>
      <c r="D441" s="30" t="str">
        <f t="shared" si="96"/>
        <v/>
      </c>
      <c r="H441" s="30">
        <v>419</v>
      </c>
      <c r="I441" s="30" t="str">
        <f t="shared" si="104"/>
        <v/>
      </c>
      <c r="J441" s="30" t="str">
        <f t="shared" si="97"/>
        <v/>
      </c>
      <c r="N441" s="30">
        <v>419</v>
      </c>
      <c r="O441" s="30" t="str">
        <f t="shared" si="105"/>
        <v/>
      </c>
      <c r="P441" s="30" t="str">
        <f t="shared" si="98"/>
        <v/>
      </c>
      <c r="T441" s="30">
        <v>419</v>
      </c>
      <c r="U441" s="30" t="str">
        <f t="shared" si="106"/>
        <v/>
      </c>
      <c r="V441" s="30" t="str">
        <f t="shared" si="99"/>
        <v/>
      </c>
      <c r="Z441" s="30">
        <v>419</v>
      </c>
      <c r="AA441" s="30" t="str">
        <f t="shared" si="107"/>
        <v/>
      </c>
      <c r="AB441" s="30" t="str">
        <f t="shared" si="100"/>
        <v/>
      </c>
      <c r="AF441" s="30">
        <v>419</v>
      </c>
      <c r="AG441" s="30" t="str">
        <f t="shared" si="108"/>
        <v/>
      </c>
      <c r="AH441" s="30" t="str">
        <f t="shared" si="101"/>
        <v/>
      </c>
      <c r="AL441" s="30">
        <v>419</v>
      </c>
      <c r="AM441" s="30" t="str">
        <f t="shared" si="109"/>
        <v/>
      </c>
      <c r="AN441" s="30" t="str">
        <f t="shared" si="102"/>
        <v/>
      </c>
      <c r="AR441" s="30">
        <v>419</v>
      </c>
      <c r="AS441" s="30" t="str">
        <f t="shared" si="110"/>
        <v/>
      </c>
      <c r="AT441" s="30" t="str">
        <f t="shared" si="111"/>
        <v/>
      </c>
    </row>
    <row r="442" spans="2:46" x14ac:dyDescent="0.3">
      <c r="B442" s="30">
        <v>420</v>
      </c>
      <c r="C442" s="30" t="str">
        <f t="shared" si="103"/>
        <v/>
      </c>
      <c r="D442" s="30" t="str">
        <f t="shared" si="96"/>
        <v/>
      </c>
      <c r="H442" s="30">
        <v>420</v>
      </c>
      <c r="I442" s="30" t="str">
        <f t="shared" si="104"/>
        <v/>
      </c>
      <c r="J442" s="30" t="str">
        <f t="shared" si="97"/>
        <v/>
      </c>
      <c r="N442" s="30">
        <v>420</v>
      </c>
      <c r="O442" s="30" t="str">
        <f t="shared" si="105"/>
        <v/>
      </c>
      <c r="P442" s="30" t="str">
        <f t="shared" si="98"/>
        <v/>
      </c>
      <c r="T442" s="30">
        <v>420</v>
      </c>
      <c r="U442" s="30" t="str">
        <f t="shared" si="106"/>
        <v/>
      </c>
      <c r="V442" s="30" t="str">
        <f t="shared" si="99"/>
        <v/>
      </c>
      <c r="Z442" s="30">
        <v>420</v>
      </c>
      <c r="AA442" s="30" t="str">
        <f t="shared" si="107"/>
        <v/>
      </c>
      <c r="AB442" s="30" t="str">
        <f t="shared" si="100"/>
        <v/>
      </c>
      <c r="AF442" s="30">
        <v>420</v>
      </c>
      <c r="AG442" s="30" t="str">
        <f t="shared" si="108"/>
        <v/>
      </c>
      <c r="AH442" s="30" t="str">
        <f t="shared" si="101"/>
        <v/>
      </c>
      <c r="AL442" s="30">
        <v>420</v>
      </c>
      <c r="AM442" s="30" t="str">
        <f t="shared" si="109"/>
        <v/>
      </c>
      <c r="AN442" s="30" t="str">
        <f t="shared" si="102"/>
        <v/>
      </c>
      <c r="AR442" s="30">
        <v>420</v>
      </c>
      <c r="AS442" s="30" t="str">
        <f t="shared" si="110"/>
        <v/>
      </c>
      <c r="AT442" s="30" t="str">
        <f t="shared" si="111"/>
        <v/>
      </c>
    </row>
    <row r="443" spans="2:46" x14ac:dyDescent="0.3">
      <c r="B443" s="30">
        <v>421</v>
      </c>
      <c r="C443" s="30" t="str">
        <f t="shared" si="103"/>
        <v/>
      </c>
      <c r="D443" s="30" t="str">
        <f t="shared" si="96"/>
        <v/>
      </c>
      <c r="H443" s="30">
        <v>421</v>
      </c>
      <c r="I443" s="30" t="str">
        <f t="shared" si="104"/>
        <v/>
      </c>
      <c r="J443" s="30" t="str">
        <f t="shared" si="97"/>
        <v/>
      </c>
      <c r="N443" s="30">
        <v>421</v>
      </c>
      <c r="O443" s="30" t="str">
        <f t="shared" si="105"/>
        <v/>
      </c>
      <c r="P443" s="30" t="str">
        <f t="shared" si="98"/>
        <v/>
      </c>
      <c r="T443" s="30">
        <v>421</v>
      </c>
      <c r="U443" s="30" t="str">
        <f t="shared" si="106"/>
        <v/>
      </c>
      <c r="V443" s="30" t="str">
        <f t="shared" si="99"/>
        <v/>
      </c>
      <c r="Z443" s="30">
        <v>421</v>
      </c>
      <c r="AA443" s="30" t="str">
        <f t="shared" si="107"/>
        <v/>
      </c>
      <c r="AB443" s="30" t="str">
        <f t="shared" si="100"/>
        <v/>
      </c>
      <c r="AF443" s="30">
        <v>421</v>
      </c>
      <c r="AG443" s="30" t="str">
        <f t="shared" si="108"/>
        <v/>
      </c>
      <c r="AH443" s="30" t="str">
        <f t="shared" si="101"/>
        <v/>
      </c>
      <c r="AL443" s="30">
        <v>421</v>
      </c>
      <c r="AM443" s="30" t="str">
        <f t="shared" si="109"/>
        <v/>
      </c>
      <c r="AN443" s="30" t="str">
        <f t="shared" si="102"/>
        <v/>
      </c>
      <c r="AR443" s="30">
        <v>421</v>
      </c>
      <c r="AS443" s="30" t="str">
        <f t="shared" si="110"/>
        <v/>
      </c>
      <c r="AT443" s="30" t="str">
        <f t="shared" si="111"/>
        <v/>
      </c>
    </row>
    <row r="444" spans="2:46" x14ac:dyDescent="0.3">
      <c r="B444" s="30">
        <v>422</v>
      </c>
      <c r="C444" s="30" t="str">
        <f t="shared" si="103"/>
        <v/>
      </c>
      <c r="D444" s="30" t="str">
        <f t="shared" si="96"/>
        <v/>
      </c>
      <c r="H444" s="30">
        <v>422</v>
      </c>
      <c r="I444" s="30" t="str">
        <f t="shared" si="104"/>
        <v/>
      </c>
      <c r="J444" s="30" t="str">
        <f t="shared" si="97"/>
        <v/>
      </c>
      <c r="N444" s="30">
        <v>422</v>
      </c>
      <c r="O444" s="30" t="str">
        <f t="shared" si="105"/>
        <v/>
      </c>
      <c r="P444" s="30" t="str">
        <f t="shared" si="98"/>
        <v/>
      </c>
      <c r="T444" s="30">
        <v>422</v>
      </c>
      <c r="U444" s="30" t="str">
        <f t="shared" si="106"/>
        <v/>
      </c>
      <c r="V444" s="30" t="str">
        <f t="shared" si="99"/>
        <v/>
      </c>
      <c r="Z444" s="30">
        <v>422</v>
      </c>
      <c r="AA444" s="30" t="str">
        <f t="shared" si="107"/>
        <v/>
      </c>
      <c r="AB444" s="30" t="str">
        <f t="shared" si="100"/>
        <v/>
      </c>
      <c r="AF444" s="30">
        <v>422</v>
      </c>
      <c r="AG444" s="30" t="str">
        <f t="shared" si="108"/>
        <v/>
      </c>
      <c r="AH444" s="30" t="str">
        <f t="shared" si="101"/>
        <v/>
      </c>
      <c r="AL444" s="30">
        <v>422</v>
      </c>
      <c r="AM444" s="30" t="str">
        <f t="shared" si="109"/>
        <v/>
      </c>
      <c r="AN444" s="30" t="str">
        <f t="shared" si="102"/>
        <v/>
      </c>
      <c r="AR444" s="30">
        <v>422</v>
      </c>
      <c r="AS444" s="30" t="str">
        <f t="shared" si="110"/>
        <v/>
      </c>
      <c r="AT444" s="30" t="str">
        <f t="shared" si="111"/>
        <v/>
      </c>
    </row>
    <row r="445" spans="2:46" x14ac:dyDescent="0.3">
      <c r="B445" s="30">
        <v>423</v>
      </c>
      <c r="C445" s="30" t="str">
        <f t="shared" si="103"/>
        <v/>
      </c>
      <c r="D445" s="30" t="str">
        <f t="shared" si="96"/>
        <v/>
      </c>
      <c r="H445" s="30">
        <v>423</v>
      </c>
      <c r="I445" s="30" t="str">
        <f t="shared" si="104"/>
        <v/>
      </c>
      <c r="J445" s="30" t="str">
        <f t="shared" si="97"/>
        <v/>
      </c>
      <c r="N445" s="30">
        <v>423</v>
      </c>
      <c r="O445" s="30" t="str">
        <f t="shared" si="105"/>
        <v/>
      </c>
      <c r="P445" s="30" t="str">
        <f t="shared" si="98"/>
        <v/>
      </c>
      <c r="T445" s="30">
        <v>423</v>
      </c>
      <c r="U445" s="30" t="str">
        <f t="shared" si="106"/>
        <v/>
      </c>
      <c r="V445" s="30" t="str">
        <f t="shared" si="99"/>
        <v/>
      </c>
      <c r="Z445" s="30">
        <v>423</v>
      </c>
      <c r="AA445" s="30" t="str">
        <f t="shared" si="107"/>
        <v/>
      </c>
      <c r="AB445" s="30" t="str">
        <f t="shared" si="100"/>
        <v/>
      </c>
      <c r="AF445" s="30">
        <v>423</v>
      </c>
      <c r="AG445" s="30" t="str">
        <f t="shared" si="108"/>
        <v/>
      </c>
      <c r="AH445" s="30" t="str">
        <f t="shared" si="101"/>
        <v/>
      </c>
      <c r="AL445" s="30">
        <v>423</v>
      </c>
      <c r="AM445" s="30" t="str">
        <f t="shared" si="109"/>
        <v/>
      </c>
      <c r="AN445" s="30" t="str">
        <f t="shared" si="102"/>
        <v/>
      </c>
      <c r="AR445" s="30">
        <v>423</v>
      </c>
      <c r="AS445" s="30" t="str">
        <f t="shared" si="110"/>
        <v/>
      </c>
      <c r="AT445" s="30" t="str">
        <f t="shared" si="111"/>
        <v/>
      </c>
    </row>
    <row r="446" spans="2:46" x14ac:dyDescent="0.3">
      <c r="B446" s="30">
        <v>424</v>
      </c>
      <c r="C446" s="30" t="str">
        <f t="shared" si="103"/>
        <v/>
      </c>
      <c r="D446" s="30" t="str">
        <f t="shared" si="96"/>
        <v/>
      </c>
      <c r="H446" s="30">
        <v>424</v>
      </c>
      <c r="I446" s="30" t="str">
        <f t="shared" si="104"/>
        <v/>
      </c>
      <c r="J446" s="30" t="str">
        <f t="shared" si="97"/>
        <v/>
      </c>
      <c r="N446" s="30">
        <v>424</v>
      </c>
      <c r="O446" s="30" t="str">
        <f t="shared" si="105"/>
        <v/>
      </c>
      <c r="P446" s="30" t="str">
        <f t="shared" si="98"/>
        <v/>
      </c>
      <c r="T446" s="30">
        <v>424</v>
      </c>
      <c r="U446" s="30" t="str">
        <f t="shared" si="106"/>
        <v/>
      </c>
      <c r="V446" s="30" t="str">
        <f t="shared" si="99"/>
        <v/>
      </c>
      <c r="Z446" s="30">
        <v>424</v>
      </c>
      <c r="AA446" s="30" t="str">
        <f t="shared" si="107"/>
        <v/>
      </c>
      <c r="AB446" s="30" t="str">
        <f t="shared" si="100"/>
        <v/>
      </c>
      <c r="AF446" s="30">
        <v>424</v>
      </c>
      <c r="AG446" s="30" t="str">
        <f t="shared" si="108"/>
        <v/>
      </c>
      <c r="AH446" s="30" t="str">
        <f t="shared" si="101"/>
        <v/>
      </c>
      <c r="AL446" s="30">
        <v>424</v>
      </c>
      <c r="AM446" s="30" t="str">
        <f t="shared" si="109"/>
        <v/>
      </c>
      <c r="AN446" s="30" t="str">
        <f t="shared" si="102"/>
        <v/>
      </c>
      <c r="AR446" s="30">
        <v>424</v>
      </c>
      <c r="AS446" s="30" t="str">
        <f t="shared" si="110"/>
        <v/>
      </c>
      <c r="AT446" s="30" t="str">
        <f t="shared" si="111"/>
        <v/>
      </c>
    </row>
    <row r="447" spans="2:46" x14ac:dyDescent="0.3">
      <c r="B447" s="30">
        <v>425</v>
      </c>
      <c r="C447" s="30" t="str">
        <f t="shared" si="103"/>
        <v/>
      </c>
      <c r="D447" s="30" t="str">
        <f t="shared" si="96"/>
        <v/>
      </c>
      <c r="H447" s="30">
        <v>425</v>
      </c>
      <c r="I447" s="30" t="str">
        <f t="shared" si="104"/>
        <v/>
      </c>
      <c r="J447" s="30" t="str">
        <f t="shared" si="97"/>
        <v/>
      </c>
      <c r="N447" s="30">
        <v>425</v>
      </c>
      <c r="O447" s="30" t="str">
        <f t="shared" si="105"/>
        <v/>
      </c>
      <c r="P447" s="30" t="str">
        <f t="shared" si="98"/>
        <v/>
      </c>
      <c r="T447" s="30">
        <v>425</v>
      </c>
      <c r="U447" s="30" t="str">
        <f t="shared" si="106"/>
        <v/>
      </c>
      <c r="V447" s="30" t="str">
        <f t="shared" si="99"/>
        <v/>
      </c>
      <c r="Z447" s="30">
        <v>425</v>
      </c>
      <c r="AA447" s="30" t="str">
        <f t="shared" si="107"/>
        <v/>
      </c>
      <c r="AB447" s="30" t="str">
        <f t="shared" si="100"/>
        <v/>
      </c>
      <c r="AF447" s="30">
        <v>425</v>
      </c>
      <c r="AG447" s="30" t="str">
        <f t="shared" si="108"/>
        <v/>
      </c>
      <c r="AH447" s="30" t="str">
        <f t="shared" si="101"/>
        <v/>
      </c>
      <c r="AL447" s="30">
        <v>425</v>
      </c>
      <c r="AM447" s="30" t="str">
        <f t="shared" si="109"/>
        <v/>
      </c>
      <c r="AN447" s="30" t="str">
        <f t="shared" si="102"/>
        <v/>
      </c>
      <c r="AR447" s="30">
        <v>425</v>
      </c>
      <c r="AS447" s="30" t="str">
        <f t="shared" si="110"/>
        <v/>
      </c>
      <c r="AT447" s="30" t="str">
        <f t="shared" si="111"/>
        <v/>
      </c>
    </row>
    <row r="448" spans="2:46" x14ac:dyDescent="0.3">
      <c r="B448" s="30">
        <v>426</v>
      </c>
      <c r="C448" s="30" t="str">
        <f t="shared" si="103"/>
        <v/>
      </c>
      <c r="D448" s="30" t="str">
        <f t="shared" si="96"/>
        <v/>
      </c>
      <c r="H448" s="30">
        <v>426</v>
      </c>
      <c r="I448" s="30" t="str">
        <f t="shared" si="104"/>
        <v/>
      </c>
      <c r="J448" s="30" t="str">
        <f t="shared" si="97"/>
        <v/>
      </c>
      <c r="N448" s="30">
        <v>426</v>
      </c>
      <c r="O448" s="30" t="str">
        <f t="shared" si="105"/>
        <v/>
      </c>
      <c r="P448" s="30" t="str">
        <f t="shared" si="98"/>
        <v/>
      </c>
      <c r="T448" s="30">
        <v>426</v>
      </c>
      <c r="U448" s="30" t="str">
        <f t="shared" si="106"/>
        <v/>
      </c>
      <c r="V448" s="30" t="str">
        <f t="shared" si="99"/>
        <v/>
      </c>
      <c r="Z448" s="30">
        <v>426</v>
      </c>
      <c r="AA448" s="30" t="str">
        <f t="shared" si="107"/>
        <v/>
      </c>
      <c r="AB448" s="30" t="str">
        <f t="shared" si="100"/>
        <v/>
      </c>
      <c r="AF448" s="30">
        <v>426</v>
      </c>
      <c r="AG448" s="30" t="str">
        <f t="shared" si="108"/>
        <v/>
      </c>
      <c r="AH448" s="30" t="str">
        <f t="shared" si="101"/>
        <v/>
      </c>
      <c r="AL448" s="30">
        <v>426</v>
      </c>
      <c r="AM448" s="30" t="str">
        <f t="shared" si="109"/>
        <v/>
      </c>
      <c r="AN448" s="30" t="str">
        <f t="shared" si="102"/>
        <v/>
      </c>
      <c r="AR448" s="30">
        <v>426</v>
      </c>
      <c r="AS448" s="30" t="str">
        <f t="shared" si="110"/>
        <v/>
      </c>
      <c r="AT448" s="30" t="str">
        <f t="shared" si="111"/>
        <v/>
      </c>
    </row>
    <row r="449" spans="2:46" x14ac:dyDescent="0.3">
      <c r="B449" s="30">
        <v>427</v>
      </c>
      <c r="C449" s="30" t="str">
        <f t="shared" si="103"/>
        <v/>
      </c>
      <c r="D449" s="30" t="str">
        <f t="shared" si="96"/>
        <v/>
      </c>
      <c r="H449" s="30">
        <v>427</v>
      </c>
      <c r="I449" s="30" t="str">
        <f t="shared" si="104"/>
        <v/>
      </c>
      <c r="J449" s="30" t="str">
        <f t="shared" si="97"/>
        <v/>
      </c>
      <c r="N449" s="30">
        <v>427</v>
      </c>
      <c r="O449" s="30" t="str">
        <f t="shared" si="105"/>
        <v/>
      </c>
      <c r="P449" s="30" t="str">
        <f t="shared" si="98"/>
        <v/>
      </c>
      <c r="T449" s="30">
        <v>427</v>
      </c>
      <c r="U449" s="30" t="str">
        <f t="shared" si="106"/>
        <v/>
      </c>
      <c r="V449" s="30" t="str">
        <f t="shared" si="99"/>
        <v/>
      </c>
      <c r="Z449" s="30">
        <v>427</v>
      </c>
      <c r="AA449" s="30" t="str">
        <f t="shared" si="107"/>
        <v/>
      </c>
      <c r="AB449" s="30" t="str">
        <f t="shared" si="100"/>
        <v/>
      </c>
      <c r="AF449" s="30">
        <v>427</v>
      </c>
      <c r="AG449" s="30" t="str">
        <f t="shared" si="108"/>
        <v/>
      </c>
      <c r="AH449" s="30" t="str">
        <f t="shared" si="101"/>
        <v/>
      </c>
      <c r="AL449" s="30">
        <v>427</v>
      </c>
      <c r="AM449" s="30" t="str">
        <f t="shared" si="109"/>
        <v/>
      </c>
      <c r="AN449" s="30" t="str">
        <f t="shared" si="102"/>
        <v/>
      </c>
      <c r="AR449" s="30">
        <v>427</v>
      </c>
      <c r="AS449" s="30" t="str">
        <f t="shared" si="110"/>
        <v/>
      </c>
      <c r="AT449" s="30" t="str">
        <f t="shared" si="111"/>
        <v/>
      </c>
    </row>
    <row r="450" spans="2:46" x14ac:dyDescent="0.3">
      <c r="B450" s="30">
        <v>428</v>
      </c>
      <c r="C450" s="30" t="str">
        <f t="shared" si="103"/>
        <v/>
      </c>
      <c r="D450" s="30" t="str">
        <f t="shared" si="96"/>
        <v/>
      </c>
      <c r="H450" s="30">
        <v>428</v>
      </c>
      <c r="I450" s="30" t="str">
        <f t="shared" si="104"/>
        <v/>
      </c>
      <c r="J450" s="30" t="str">
        <f t="shared" si="97"/>
        <v/>
      </c>
      <c r="N450" s="30">
        <v>428</v>
      </c>
      <c r="O450" s="30" t="str">
        <f t="shared" si="105"/>
        <v/>
      </c>
      <c r="P450" s="30" t="str">
        <f t="shared" si="98"/>
        <v/>
      </c>
      <c r="T450" s="30">
        <v>428</v>
      </c>
      <c r="U450" s="30" t="str">
        <f t="shared" si="106"/>
        <v/>
      </c>
      <c r="V450" s="30" t="str">
        <f t="shared" si="99"/>
        <v/>
      </c>
      <c r="Z450" s="30">
        <v>428</v>
      </c>
      <c r="AA450" s="30" t="str">
        <f t="shared" si="107"/>
        <v/>
      </c>
      <c r="AB450" s="30" t="str">
        <f t="shared" si="100"/>
        <v/>
      </c>
      <c r="AF450" s="30">
        <v>428</v>
      </c>
      <c r="AG450" s="30" t="str">
        <f t="shared" si="108"/>
        <v/>
      </c>
      <c r="AH450" s="30" t="str">
        <f t="shared" si="101"/>
        <v/>
      </c>
      <c r="AL450" s="30">
        <v>428</v>
      </c>
      <c r="AM450" s="30" t="str">
        <f t="shared" si="109"/>
        <v/>
      </c>
      <c r="AN450" s="30" t="str">
        <f t="shared" si="102"/>
        <v/>
      </c>
      <c r="AR450" s="30">
        <v>428</v>
      </c>
      <c r="AS450" s="30" t="str">
        <f t="shared" si="110"/>
        <v/>
      </c>
      <c r="AT450" s="30" t="str">
        <f t="shared" si="111"/>
        <v/>
      </c>
    </row>
    <row r="451" spans="2:46" x14ac:dyDescent="0.3">
      <c r="B451" s="30">
        <v>429</v>
      </c>
      <c r="C451" s="30" t="str">
        <f t="shared" si="103"/>
        <v/>
      </c>
      <c r="D451" s="30" t="str">
        <f t="shared" si="96"/>
        <v/>
      </c>
      <c r="H451" s="30">
        <v>429</v>
      </c>
      <c r="I451" s="30" t="str">
        <f t="shared" si="104"/>
        <v/>
      </c>
      <c r="J451" s="30" t="str">
        <f t="shared" si="97"/>
        <v/>
      </c>
      <c r="N451" s="30">
        <v>429</v>
      </c>
      <c r="O451" s="30" t="str">
        <f t="shared" si="105"/>
        <v/>
      </c>
      <c r="P451" s="30" t="str">
        <f t="shared" si="98"/>
        <v/>
      </c>
      <c r="T451" s="30">
        <v>429</v>
      </c>
      <c r="U451" s="30" t="str">
        <f t="shared" si="106"/>
        <v/>
      </c>
      <c r="V451" s="30" t="str">
        <f t="shared" si="99"/>
        <v/>
      </c>
      <c r="Z451" s="30">
        <v>429</v>
      </c>
      <c r="AA451" s="30" t="str">
        <f t="shared" si="107"/>
        <v/>
      </c>
      <c r="AB451" s="30" t="str">
        <f t="shared" si="100"/>
        <v/>
      </c>
      <c r="AF451" s="30">
        <v>429</v>
      </c>
      <c r="AG451" s="30" t="str">
        <f t="shared" si="108"/>
        <v/>
      </c>
      <c r="AH451" s="30" t="str">
        <f t="shared" si="101"/>
        <v/>
      </c>
      <c r="AL451" s="30">
        <v>429</v>
      </c>
      <c r="AM451" s="30" t="str">
        <f t="shared" si="109"/>
        <v/>
      </c>
      <c r="AN451" s="30" t="str">
        <f t="shared" si="102"/>
        <v/>
      </c>
      <c r="AR451" s="30">
        <v>429</v>
      </c>
      <c r="AS451" s="30" t="str">
        <f t="shared" si="110"/>
        <v/>
      </c>
      <c r="AT451" s="30" t="str">
        <f t="shared" si="111"/>
        <v/>
      </c>
    </row>
    <row r="452" spans="2:46" x14ac:dyDescent="0.3">
      <c r="B452" s="30">
        <v>430</v>
      </c>
      <c r="C452" s="30" t="str">
        <f t="shared" si="103"/>
        <v/>
      </c>
      <c r="D452" s="30" t="str">
        <f t="shared" si="96"/>
        <v/>
      </c>
      <c r="H452" s="30">
        <v>430</v>
      </c>
      <c r="I452" s="30" t="str">
        <f t="shared" si="104"/>
        <v/>
      </c>
      <c r="J452" s="30" t="str">
        <f t="shared" si="97"/>
        <v/>
      </c>
      <c r="N452" s="30">
        <v>430</v>
      </c>
      <c r="O452" s="30" t="str">
        <f t="shared" si="105"/>
        <v/>
      </c>
      <c r="P452" s="30" t="str">
        <f t="shared" si="98"/>
        <v/>
      </c>
      <c r="T452" s="30">
        <v>430</v>
      </c>
      <c r="U452" s="30" t="str">
        <f t="shared" si="106"/>
        <v/>
      </c>
      <c r="V452" s="30" t="str">
        <f t="shared" si="99"/>
        <v/>
      </c>
      <c r="Z452" s="30">
        <v>430</v>
      </c>
      <c r="AA452" s="30" t="str">
        <f t="shared" si="107"/>
        <v/>
      </c>
      <c r="AB452" s="30" t="str">
        <f t="shared" si="100"/>
        <v/>
      </c>
      <c r="AF452" s="30">
        <v>430</v>
      </c>
      <c r="AG452" s="30" t="str">
        <f t="shared" si="108"/>
        <v/>
      </c>
      <c r="AH452" s="30" t="str">
        <f t="shared" si="101"/>
        <v/>
      </c>
      <c r="AL452" s="30">
        <v>430</v>
      </c>
      <c r="AM452" s="30" t="str">
        <f t="shared" si="109"/>
        <v/>
      </c>
      <c r="AN452" s="30" t="str">
        <f t="shared" si="102"/>
        <v/>
      </c>
      <c r="AR452" s="30">
        <v>430</v>
      </c>
      <c r="AS452" s="30" t="str">
        <f t="shared" si="110"/>
        <v/>
      </c>
      <c r="AT452" s="30" t="str">
        <f t="shared" si="111"/>
        <v/>
      </c>
    </row>
    <row r="453" spans="2:46" x14ac:dyDescent="0.3">
      <c r="B453" s="30">
        <v>431</v>
      </c>
      <c r="C453" s="30" t="str">
        <f t="shared" si="103"/>
        <v/>
      </c>
      <c r="D453" s="30" t="str">
        <f t="shared" si="96"/>
        <v/>
      </c>
      <c r="H453" s="30">
        <v>431</v>
      </c>
      <c r="I453" s="30" t="str">
        <f t="shared" si="104"/>
        <v/>
      </c>
      <c r="J453" s="30" t="str">
        <f t="shared" si="97"/>
        <v/>
      </c>
      <c r="N453" s="30">
        <v>431</v>
      </c>
      <c r="O453" s="30" t="str">
        <f t="shared" si="105"/>
        <v/>
      </c>
      <c r="P453" s="30" t="str">
        <f t="shared" si="98"/>
        <v/>
      </c>
      <c r="T453" s="30">
        <v>431</v>
      </c>
      <c r="U453" s="30" t="str">
        <f t="shared" si="106"/>
        <v/>
      </c>
      <c r="V453" s="30" t="str">
        <f t="shared" si="99"/>
        <v/>
      </c>
      <c r="Z453" s="30">
        <v>431</v>
      </c>
      <c r="AA453" s="30" t="str">
        <f t="shared" si="107"/>
        <v/>
      </c>
      <c r="AB453" s="30" t="str">
        <f t="shared" si="100"/>
        <v/>
      </c>
      <c r="AF453" s="30">
        <v>431</v>
      </c>
      <c r="AG453" s="30" t="str">
        <f t="shared" si="108"/>
        <v/>
      </c>
      <c r="AH453" s="30" t="str">
        <f t="shared" si="101"/>
        <v/>
      </c>
      <c r="AL453" s="30">
        <v>431</v>
      </c>
      <c r="AM453" s="30" t="str">
        <f t="shared" si="109"/>
        <v/>
      </c>
      <c r="AN453" s="30" t="str">
        <f t="shared" si="102"/>
        <v/>
      </c>
      <c r="AR453" s="30">
        <v>431</v>
      </c>
      <c r="AS453" s="30" t="str">
        <f t="shared" si="110"/>
        <v/>
      </c>
      <c r="AT453" s="30" t="str">
        <f t="shared" si="111"/>
        <v/>
      </c>
    </row>
    <row r="454" spans="2:46" x14ac:dyDescent="0.3">
      <c r="B454" s="30">
        <v>432</v>
      </c>
      <c r="C454" s="30" t="str">
        <f t="shared" si="103"/>
        <v/>
      </c>
      <c r="D454" s="30" t="str">
        <f t="shared" si="96"/>
        <v/>
      </c>
      <c r="H454" s="30">
        <v>432</v>
      </c>
      <c r="I454" s="30" t="str">
        <f t="shared" si="104"/>
        <v/>
      </c>
      <c r="J454" s="30" t="str">
        <f t="shared" si="97"/>
        <v/>
      </c>
      <c r="N454" s="30">
        <v>432</v>
      </c>
      <c r="O454" s="30" t="str">
        <f t="shared" si="105"/>
        <v/>
      </c>
      <c r="P454" s="30" t="str">
        <f t="shared" si="98"/>
        <v/>
      </c>
      <c r="T454" s="30">
        <v>432</v>
      </c>
      <c r="U454" s="30" t="str">
        <f t="shared" si="106"/>
        <v/>
      </c>
      <c r="V454" s="30" t="str">
        <f t="shared" si="99"/>
        <v/>
      </c>
      <c r="Z454" s="30">
        <v>432</v>
      </c>
      <c r="AA454" s="30" t="str">
        <f t="shared" si="107"/>
        <v/>
      </c>
      <c r="AB454" s="30" t="str">
        <f t="shared" si="100"/>
        <v/>
      </c>
      <c r="AF454" s="30">
        <v>432</v>
      </c>
      <c r="AG454" s="30" t="str">
        <f t="shared" si="108"/>
        <v/>
      </c>
      <c r="AH454" s="30" t="str">
        <f t="shared" si="101"/>
        <v/>
      </c>
      <c r="AL454" s="30">
        <v>432</v>
      </c>
      <c r="AM454" s="30" t="str">
        <f t="shared" si="109"/>
        <v/>
      </c>
      <c r="AN454" s="30" t="str">
        <f t="shared" si="102"/>
        <v/>
      </c>
      <c r="AR454" s="30">
        <v>432</v>
      </c>
      <c r="AS454" s="30" t="str">
        <f t="shared" si="110"/>
        <v/>
      </c>
      <c r="AT454" s="30" t="str">
        <f t="shared" si="111"/>
        <v/>
      </c>
    </row>
    <row r="455" spans="2:46" x14ac:dyDescent="0.3">
      <c r="B455" s="30">
        <v>433</v>
      </c>
      <c r="C455" s="30" t="str">
        <f t="shared" si="103"/>
        <v/>
      </c>
      <c r="D455" s="30" t="str">
        <f t="shared" si="96"/>
        <v/>
      </c>
      <c r="H455" s="30">
        <v>433</v>
      </c>
      <c r="I455" s="30" t="str">
        <f t="shared" si="104"/>
        <v/>
      </c>
      <c r="J455" s="30" t="str">
        <f t="shared" si="97"/>
        <v/>
      </c>
      <c r="N455" s="30">
        <v>433</v>
      </c>
      <c r="O455" s="30" t="str">
        <f t="shared" si="105"/>
        <v/>
      </c>
      <c r="P455" s="30" t="str">
        <f t="shared" si="98"/>
        <v/>
      </c>
      <c r="T455" s="30">
        <v>433</v>
      </c>
      <c r="U455" s="30" t="str">
        <f t="shared" si="106"/>
        <v/>
      </c>
      <c r="V455" s="30" t="str">
        <f t="shared" si="99"/>
        <v/>
      </c>
      <c r="Z455" s="30">
        <v>433</v>
      </c>
      <c r="AA455" s="30" t="str">
        <f t="shared" si="107"/>
        <v/>
      </c>
      <c r="AB455" s="30" t="str">
        <f t="shared" si="100"/>
        <v/>
      </c>
      <c r="AF455" s="30">
        <v>433</v>
      </c>
      <c r="AG455" s="30" t="str">
        <f t="shared" si="108"/>
        <v/>
      </c>
      <c r="AH455" s="30" t="str">
        <f t="shared" si="101"/>
        <v/>
      </c>
      <c r="AL455" s="30">
        <v>433</v>
      </c>
      <c r="AM455" s="30" t="str">
        <f t="shared" si="109"/>
        <v/>
      </c>
      <c r="AN455" s="30" t="str">
        <f t="shared" si="102"/>
        <v/>
      </c>
      <c r="AR455" s="30">
        <v>433</v>
      </c>
      <c r="AS455" s="30" t="str">
        <f t="shared" si="110"/>
        <v/>
      </c>
      <c r="AT455" s="30" t="str">
        <f t="shared" si="111"/>
        <v/>
      </c>
    </row>
    <row r="456" spans="2:46" x14ac:dyDescent="0.3">
      <c r="B456" s="30">
        <v>434</v>
      </c>
      <c r="C456" s="30" t="str">
        <f t="shared" si="103"/>
        <v/>
      </c>
      <c r="D456" s="30" t="str">
        <f t="shared" si="96"/>
        <v/>
      </c>
      <c r="H456" s="30">
        <v>434</v>
      </c>
      <c r="I456" s="30" t="str">
        <f t="shared" si="104"/>
        <v/>
      </c>
      <c r="J456" s="30" t="str">
        <f t="shared" si="97"/>
        <v/>
      </c>
      <c r="N456" s="30">
        <v>434</v>
      </c>
      <c r="O456" s="30" t="str">
        <f t="shared" si="105"/>
        <v/>
      </c>
      <c r="P456" s="30" t="str">
        <f t="shared" si="98"/>
        <v/>
      </c>
      <c r="T456" s="30">
        <v>434</v>
      </c>
      <c r="U456" s="30" t="str">
        <f t="shared" si="106"/>
        <v/>
      </c>
      <c r="V456" s="30" t="str">
        <f t="shared" si="99"/>
        <v/>
      </c>
      <c r="Z456" s="30">
        <v>434</v>
      </c>
      <c r="AA456" s="30" t="str">
        <f t="shared" si="107"/>
        <v/>
      </c>
      <c r="AB456" s="30" t="str">
        <f t="shared" si="100"/>
        <v/>
      </c>
      <c r="AF456" s="30">
        <v>434</v>
      </c>
      <c r="AG456" s="30" t="str">
        <f t="shared" si="108"/>
        <v/>
      </c>
      <c r="AH456" s="30" t="str">
        <f t="shared" si="101"/>
        <v/>
      </c>
      <c r="AL456" s="30">
        <v>434</v>
      </c>
      <c r="AM456" s="30" t="str">
        <f t="shared" si="109"/>
        <v/>
      </c>
      <c r="AN456" s="30" t="str">
        <f t="shared" si="102"/>
        <v/>
      </c>
      <c r="AR456" s="30">
        <v>434</v>
      </c>
      <c r="AS456" s="30" t="str">
        <f t="shared" si="110"/>
        <v/>
      </c>
      <c r="AT456" s="30" t="str">
        <f t="shared" si="111"/>
        <v/>
      </c>
    </row>
    <row r="457" spans="2:46" x14ac:dyDescent="0.3">
      <c r="B457" s="30">
        <v>435</v>
      </c>
      <c r="C457" s="30" t="str">
        <f t="shared" si="103"/>
        <v/>
      </c>
      <c r="D457" s="30" t="str">
        <f t="shared" si="96"/>
        <v/>
      </c>
      <c r="H457" s="30">
        <v>435</v>
      </c>
      <c r="I457" s="30" t="str">
        <f t="shared" si="104"/>
        <v/>
      </c>
      <c r="J457" s="30" t="str">
        <f t="shared" si="97"/>
        <v/>
      </c>
      <c r="N457" s="30">
        <v>435</v>
      </c>
      <c r="O457" s="30" t="str">
        <f t="shared" si="105"/>
        <v/>
      </c>
      <c r="P457" s="30" t="str">
        <f t="shared" si="98"/>
        <v/>
      </c>
      <c r="T457" s="30">
        <v>435</v>
      </c>
      <c r="U457" s="30" t="str">
        <f t="shared" si="106"/>
        <v/>
      </c>
      <c r="V457" s="30" t="str">
        <f t="shared" si="99"/>
        <v/>
      </c>
      <c r="Z457" s="30">
        <v>435</v>
      </c>
      <c r="AA457" s="30" t="str">
        <f t="shared" si="107"/>
        <v/>
      </c>
      <c r="AB457" s="30" t="str">
        <f t="shared" si="100"/>
        <v/>
      </c>
      <c r="AF457" s="30">
        <v>435</v>
      </c>
      <c r="AG457" s="30" t="str">
        <f t="shared" si="108"/>
        <v/>
      </c>
      <c r="AH457" s="30" t="str">
        <f t="shared" si="101"/>
        <v/>
      </c>
      <c r="AL457" s="30">
        <v>435</v>
      </c>
      <c r="AM457" s="30" t="str">
        <f t="shared" si="109"/>
        <v/>
      </c>
      <c r="AN457" s="30" t="str">
        <f t="shared" si="102"/>
        <v/>
      </c>
      <c r="AR457" s="30">
        <v>435</v>
      </c>
      <c r="AS457" s="30" t="str">
        <f t="shared" si="110"/>
        <v/>
      </c>
      <c r="AT457" s="30" t="str">
        <f t="shared" si="111"/>
        <v/>
      </c>
    </row>
    <row r="458" spans="2:46" x14ac:dyDescent="0.3">
      <c r="B458" s="30">
        <v>436</v>
      </c>
      <c r="C458" s="30" t="str">
        <f t="shared" si="103"/>
        <v/>
      </c>
      <c r="D458" s="30" t="str">
        <f t="shared" si="96"/>
        <v/>
      </c>
      <c r="H458" s="30">
        <v>436</v>
      </c>
      <c r="I458" s="30" t="str">
        <f t="shared" si="104"/>
        <v/>
      </c>
      <c r="J458" s="30" t="str">
        <f t="shared" si="97"/>
        <v/>
      </c>
      <c r="N458" s="30">
        <v>436</v>
      </c>
      <c r="O458" s="30" t="str">
        <f t="shared" si="105"/>
        <v/>
      </c>
      <c r="P458" s="30" t="str">
        <f t="shared" si="98"/>
        <v/>
      </c>
      <c r="T458" s="30">
        <v>436</v>
      </c>
      <c r="U458" s="30" t="str">
        <f t="shared" si="106"/>
        <v/>
      </c>
      <c r="V458" s="30" t="str">
        <f t="shared" si="99"/>
        <v/>
      </c>
      <c r="Z458" s="30">
        <v>436</v>
      </c>
      <c r="AA458" s="30" t="str">
        <f t="shared" si="107"/>
        <v/>
      </c>
      <c r="AB458" s="30" t="str">
        <f t="shared" si="100"/>
        <v/>
      </c>
      <c r="AF458" s="30">
        <v>436</v>
      </c>
      <c r="AG458" s="30" t="str">
        <f t="shared" si="108"/>
        <v/>
      </c>
      <c r="AH458" s="30" t="str">
        <f t="shared" si="101"/>
        <v/>
      </c>
      <c r="AL458" s="30">
        <v>436</v>
      </c>
      <c r="AM458" s="30" t="str">
        <f t="shared" si="109"/>
        <v/>
      </c>
      <c r="AN458" s="30" t="str">
        <f t="shared" si="102"/>
        <v/>
      </c>
      <c r="AR458" s="30">
        <v>436</v>
      </c>
      <c r="AS458" s="30" t="str">
        <f t="shared" si="110"/>
        <v/>
      </c>
      <c r="AT458" s="30" t="str">
        <f t="shared" si="111"/>
        <v/>
      </c>
    </row>
    <row r="459" spans="2:46" x14ac:dyDescent="0.3">
      <c r="B459" s="30">
        <v>437</v>
      </c>
      <c r="C459" s="30" t="str">
        <f t="shared" si="103"/>
        <v/>
      </c>
      <c r="D459" s="30" t="str">
        <f t="shared" si="96"/>
        <v/>
      </c>
      <c r="H459" s="30">
        <v>437</v>
      </c>
      <c r="I459" s="30" t="str">
        <f t="shared" si="104"/>
        <v/>
      </c>
      <c r="J459" s="30" t="str">
        <f t="shared" si="97"/>
        <v/>
      </c>
      <c r="N459" s="30">
        <v>437</v>
      </c>
      <c r="O459" s="30" t="str">
        <f t="shared" si="105"/>
        <v/>
      </c>
      <c r="P459" s="30" t="str">
        <f t="shared" si="98"/>
        <v/>
      </c>
      <c r="T459" s="30">
        <v>437</v>
      </c>
      <c r="U459" s="30" t="str">
        <f t="shared" si="106"/>
        <v/>
      </c>
      <c r="V459" s="30" t="str">
        <f t="shared" si="99"/>
        <v/>
      </c>
      <c r="Z459" s="30">
        <v>437</v>
      </c>
      <c r="AA459" s="30" t="str">
        <f t="shared" si="107"/>
        <v/>
      </c>
      <c r="AB459" s="30" t="str">
        <f t="shared" si="100"/>
        <v/>
      </c>
      <c r="AF459" s="30">
        <v>437</v>
      </c>
      <c r="AG459" s="30" t="str">
        <f t="shared" si="108"/>
        <v/>
      </c>
      <c r="AH459" s="30" t="str">
        <f t="shared" si="101"/>
        <v/>
      </c>
      <c r="AL459" s="30">
        <v>437</v>
      </c>
      <c r="AM459" s="30" t="str">
        <f t="shared" si="109"/>
        <v/>
      </c>
      <c r="AN459" s="30" t="str">
        <f t="shared" si="102"/>
        <v/>
      </c>
      <c r="AR459" s="30">
        <v>437</v>
      </c>
      <c r="AS459" s="30" t="str">
        <f t="shared" si="110"/>
        <v/>
      </c>
      <c r="AT459" s="30" t="str">
        <f t="shared" si="111"/>
        <v/>
      </c>
    </row>
    <row r="460" spans="2:46" x14ac:dyDescent="0.3">
      <c r="B460" s="30">
        <v>438</v>
      </c>
      <c r="C460" s="30" t="str">
        <f t="shared" si="103"/>
        <v/>
      </c>
      <c r="D460" s="30" t="str">
        <f t="shared" si="96"/>
        <v/>
      </c>
      <c r="H460" s="30">
        <v>438</v>
      </c>
      <c r="I460" s="30" t="str">
        <f t="shared" si="104"/>
        <v/>
      </c>
      <c r="J460" s="30" t="str">
        <f t="shared" si="97"/>
        <v/>
      </c>
      <c r="N460" s="30">
        <v>438</v>
      </c>
      <c r="O460" s="30" t="str">
        <f t="shared" si="105"/>
        <v/>
      </c>
      <c r="P460" s="30" t="str">
        <f t="shared" si="98"/>
        <v/>
      </c>
      <c r="T460" s="30">
        <v>438</v>
      </c>
      <c r="U460" s="30" t="str">
        <f t="shared" si="106"/>
        <v/>
      </c>
      <c r="V460" s="30" t="str">
        <f t="shared" si="99"/>
        <v/>
      </c>
      <c r="Z460" s="30">
        <v>438</v>
      </c>
      <c r="AA460" s="30" t="str">
        <f t="shared" si="107"/>
        <v/>
      </c>
      <c r="AB460" s="30" t="str">
        <f t="shared" si="100"/>
        <v/>
      </c>
      <c r="AF460" s="30">
        <v>438</v>
      </c>
      <c r="AG460" s="30" t="str">
        <f t="shared" si="108"/>
        <v/>
      </c>
      <c r="AH460" s="30" t="str">
        <f t="shared" si="101"/>
        <v/>
      </c>
      <c r="AL460" s="30">
        <v>438</v>
      </c>
      <c r="AM460" s="30" t="str">
        <f t="shared" si="109"/>
        <v/>
      </c>
      <c r="AN460" s="30" t="str">
        <f t="shared" si="102"/>
        <v/>
      </c>
      <c r="AR460" s="30">
        <v>438</v>
      </c>
      <c r="AS460" s="30" t="str">
        <f t="shared" si="110"/>
        <v/>
      </c>
      <c r="AT460" s="30" t="str">
        <f t="shared" si="111"/>
        <v/>
      </c>
    </row>
    <row r="461" spans="2:46" x14ac:dyDescent="0.3">
      <c r="B461" s="30">
        <v>439</v>
      </c>
      <c r="C461" s="30" t="str">
        <f t="shared" si="103"/>
        <v/>
      </c>
      <c r="D461" s="30" t="str">
        <f t="shared" si="96"/>
        <v/>
      </c>
      <c r="H461" s="30">
        <v>439</v>
      </c>
      <c r="I461" s="30" t="str">
        <f t="shared" si="104"/>
        <v/>
      </c>
      <c r="J461" s="30" t="str">
        <f t="shared" si="97"/>
        <v/>
      </c>
      <c r="N461" s="30">
        <v>439</v>
      </c>
      <c r="O461" s="30" t="str">
        <f t="shared" si="105"/>
        <v/>
      </c>
      <c r="P461" s="30" t="str">
        <f t="shared" si="98"/>
        <v/>
      </c>
      <c r="T461" s="30">
        <v>439</v>
      </c>
      <c r="U461" s="30" t="str">
        <f t="shared" si="106"/>
        <v/>
      </c>
      <c r="V461" s="30" t="str">
        <f t="shared" si="99"/>
        <v/>
      </c>
      <c r="Z461" s="30">
        <v>439</v>
      </c>
      <c r="AA461" s="30" t="str">
        <f t="shared" si="107"/>
        <v/>
      </c>
      <c r="AB461" s="30" t="str">
        <f t="shared" si="100"/>
        <v/>
      </c>
      <c r="AF461" s="30">
        <v>439</v>
      </c>
      <c r="AG461" s="30" t="str">
        <f t="shared" si="108"/>
        <v/>
      </c>
      <c r="AH461" s="30" t="str">
        <f t="shared" si="101"/>
        <v/>
      </c>
      <c r="AL461" s="30">
        <v>439</v>
      </c>
      <c r="AM461" s="30" t="str">
        <f t="shared" si="109"/>
        <v/>
      </c>
      <c r="AN461" s="30" t="str">
        <f t="shared" si="102"/>
        <v/>
      </c>
      <c r="AR461" s="30">
        <v>439</v>
      </c>
      <c r="AS461" s="30" t="str">
        <f t="shared" si="110"/>
        <v/>
      </c>
      <c r="AT461" s="30" t="str">
        <f t="shared" si="111"/>
        <v/>
      </c>
    </row>
    <row r="462" spans="2:46" x14ac:dyDescent="0.3">
      <c r="B462" s="30">
        <v>440</v>
      </c>
      <c r="C462" s="30" t="str">
        <f t="shared" si="103"/>
        <v/>
      </c>
      <c r="D462" s="30" t="str">
        <f t="shared" si="96"/>
        <v/>
      </c>
      <c r="H462" s="30">
        <v>440</v>
      </c>
      <c r="I462" s="30" t="str">
        <f t="shared" si="104"/>
        <v/>
      </c>
      <c r="J462" s="30" t="str">
        <f t="shared" si="97"/>
        <v/>
      </c>
      <c r="N462" s="30">
        <v>440</v>
      </c>
      <c r="O462" s="30" t="str">
        <f t="shared" si="105"/>
        <v/>
      </c>
      <c r="P462" s="30" t="str">
        <f t="shared" si="98"/>
        <v/>
      </c>
      <c r="T462" s="30">
        <v>440</v>
      </c>
      <c r="U462" s="30" t="str">
        <f t="shared" si="106"/>
        <v/>
      </c>
      <c r="V462" s="30" t="str">
        <f t="shared" si="99"/>
        <v/>
      </c>
      <c r="Z462" s="30">
        <v>440</v>
      </c>
      <c r="AA462" s="30" t="str">
        <f t="shared" si="107"/>
        <v/>
      </c>
      <c r="AB462" s="30" t="str">
        <f t="shared" si="100"/>
        <v/>
      </c>
      <c r="AF462" s="30">
        <v>440</v>
      </c>
      <c r="AG462" s="30" t="str">
        <f t="shared" si="108"/>
        <v/>
      </c>
      <c r="AH462" s="30" t="str">
        <f t="shared" si="101"/>
        <v/>
      </c>
      <c r="AL462" s="30">
        <v>440</v>
      </c>
      <c r="AM462" s="30" t="str">
        <f t="shared" si="109"/>
        <v/>
      </c>
      <c r="AN462" s="30" t="str">
        <f t="shared" si="102"/>
        <v/>
      </c>
      <c r="AR462" s="30">
        <v>440</v>
      </c>
      <c r="AS462" s="30" t="str">
        <f t="shared" si="110"/>
        <v/>
      </c>
      <c r="AT462" s="30" t="str">
        <f t="shared" si="111"/>
        <v/>
      </c>
    </row>
    <row r="463" spans="2:46" x14ac:dyDescent="0.3">
      <c r="B463" s="30">
        <v>441</v>
      </c>
      <c r="C463" s="30" t="str">
        <f t="shared" si="103"/>
        <v/>
      </c>
      <c r="D463" s="30" t="str">
        <f t="shared" si="96"/>
        <v/>
      </c>
      <c r="H463" s="30">
        <v>441</v>
      </c>
      <c r="I463" s="30" t="str">
        <f t="shared" si="104"/>
        <v/>
      </c>
      <c r="J463" s="30" t="str">
        <f t="shared" si="97"/>
        <v/>
      </c>
      <c r="N463" s="30">
        <v>441</v>
      </c>
      <c r="O463" s="30" t="str">
        <f t="shared" si="105"/>
        <v/>
      </c>
      <c r="P463" s="30" t="str">
        <f t="shared" si="98"/>
        <v/>
      </c>
      <c r="T463" s="30">
        <v>441</v>
      </c>
      <c r="U463" s="30" t="str">
        <f t="shared" si="106"/>
        <v/>
      </c>
      <c r="V463" s="30" t="str">
        <f t="shared" si="99"/>
        <v/>
      </c>
      <c r="Z463" s="30">
        <v>441</v>
      </c>
      <c r="AA463" s="30" t="str">
        <f t="shared" si="107"/>
        <v/>
      </c>
      <c r="AB463" s="30" t="str">
        <f t="shared" si="100"/>
        <v/>
      </c>
      <c r="AF463" s="30">
        <v>441</v>
      </c>
      <c r="AG463" s="30" t="str">
        <f t="shared" si="108"/>
        <v/>
      </c>
      <c r="AH463" s="30" t="str">
        <f t="shared" si="101"/>
        <v/>
      </c>
      <c r="AL463" s="30">
        <v>441</v>
      </c>
      <c r="AM463" s="30" t="str">
        <f t="shared" si="109"/>
        <v/>
      </c>
      <c r="AN463" s="30" t="str">
        <f t="shared" si="102"/>
        <v/>
      </c>
      <c r="AR463" s="30">
        <v>441</v>
      </c>
      <c r="AS463" s="30" t="str">
        <f t="shared" si="110"/>
        <v/>
      </c>
      <c r="AT463" s="30" t="str">
        <f t="shared" si="111"/>
        <v/>
      </c>
    </row>
    <row r="464" spans="2:46" x14ac:dyDescent="0.3">
      <c r="B464" s="30">
        <v>442</v>
      </c>
      <c r="C464" s="30" t="str">
        <f t="shared" si="103"/>
        <v/>
      </c>
      <c r="D464" s="30" t="str">
        <f t="shared" si="96"/>
        <v/>
      </c>
      <c r="H464" s="30">
        <v>442</v>
      </c>
      <c r="I464" s="30" t="str">
        <f t="shared" si="104"/>
        <v/>
      </c>
      <c r="J464" s="30" t="str">
        <f t="shared" si="97"/>
        <v/>
      </c>
      <c r="N464" s="30">
        <v>442</v>
      </c>
      <c r="O464" s="30" t="str">
        <f t="shared" si="105"/>
        <v/>
      </c>
      <c r="P464" s="30" t="str">
        <f t="shared" si="98"/>
        <v/>
      </c>
      <c r="T464" s="30">
        <v>442</v>
      </c>
      <c r="U464" s="30" t="str">
        <f t="shared" si="106"/>
        <v/>
      </c>
      <c r="V464" s="30" t="str">
        <f t="shared" si="99"/>
        <v/>
      </c>
      <c r="Z464" s="30">
        <v>442</v>
      </c>
      <c r="AA464" s="30" t="str">
        <f t="shared" si="107"/>
        <v/>
      </c>
      <c r="AB464" s="30" t="str">
        <f t="shared" si="100"/>
        <v/>
      </c>
      <c r="AF464" s="30">
        <v>442</v>
      </c>
      <c r="AG464" s="30" t="str">
        <f t="shared" si="108"/>
        <v/>
      </c>
      <c r="AH464" s="30" t="str">
        <f t="shared" si="101"/>
        <v/>
      </c>
      <c r="AL464" s="30">
        <v>442</v>
      </c>
      <c r="AM464" s="30" t="str">
        <f t="shared" si="109"/>
        <v/>
      </c>
      <c r="AN464" s="30" t="str">
        <f t="shared" si="102"/>
        <v/>
      </c>
      <c r="AR464" s="30">
        <v>442</v>
      </c>
      <c r="AS464" s="30" t="str">
        <f t="shared" si="110"/>
        <v/>
      </c>
      <c r="AT464" s="30" t="str">
        <f t="shared" si="111"/>
        <v/>
      </c>
    </row>
    <row r="465" spans="2:46" x14ac:dyDescent="0.3">
      <c r="B465" s="30">
        <v>443</v>
      </c>
      <c r="C465" s="30" t="str">
        <f t="shared" si="103"/>
        <v/>
      </c>
      <c r="D465" s="30" t="str">
        <f t="shared" si="96"/>
        <v/>
      </c>
      <c r="H465" s="30">
        <v>443</v>
      </c>
      <c r="I465" s="30" t="str">
        <f t="shared" si="104"/>
        <v/>
      </c>
      <c r="J465" s="30" t="str">
        <f t="shared" si="97"/>
        <v/>
      </c>
      <c r="N465" s="30">
        <v>443</v>
      </c>
      <c r="O465" s="30" t="str">
        <f t="shared" si="105"/>
        <v/>
      </c>
      <c r="P465" s="30" t="str">
        <f t="shared" si="98"/>
        <v/>
      </c>
      <c r="T465" s="30">
        <v>443</v>
      </c>
      <c r="U465" s="30" t="str">
        <f t="shared" si="106"/>
        <v/>
      </c>
      <c r="V465" s="30" t="str">
        <f t="shared" si="99"/>
        <v/>
      </c>
      <c r="Z465" s="30">
        <v>443</v>
      </c>
      <c r="AA465" s="30" t="str">
        <f t="shared" si="107"/>
        <v/>
      </c>
      <c r="AB465" s="30" t="str">
        <f t="shared" si="100"/>
        <v/>
      </c>
      <c r="AF465" s="30">
        <v>443</v>
      </c>
      <c r="AG465" s="30" t="str">
        <f t="shared" si="108"/>
        <v/>
      </c>
      <c r="AH465" s="30" t="str">
        <f t="shared" si="101"/>
        <v/>
      </c>
      <c r="AL465" s="30">
        <v>443</v>
      </c>
      <c r="AM465" s="30" t="str">
        <f t="shared" si="109"/>
        <v/>
      </c>
      <c r="AN465" s="30" t="str">
        <f t="shared" si="102"/>
        <v/>
      </c>
      <c r="AR465" s="30">
        <v>443</v>
      </c>
      <c r="AS465" s="30" t="str">
        <f t="shared" si="110"/>
        <v/>
      </c>
      <c r="AT465" s="30" t="str">
        <f t="shared" si="111"/>
        <v/>
      </c>
    </row>
    <row r="466" spans="2:46" x14ac:dyDescent="0.3">
      <c r="B466" s="30">
        <v>444</v>
      </c>
      <c r="C466" s="30" t="str">
        <f t="shared" si="103"/>
        <v/>
      </c>
      <c r="D466" s="30" t="str">
        <f t="shared" si="96"/>
        <v/>
      </c>
      <c r="H466" s="30">
        <v>444</v>
      </c>
      <c r="I466" s="30" t="str">
        <f t="shared" si="104"/>
        <v/>
      </c>
      <c r="J466" s="30" t="str">
        <f t="shared" si="97"/>
        <v/>
      </c>
      <c r="N466" s="30">
        <v>444</v>
      </c>
      <c r="O466" s="30" t="str">
        <f t="shared" si="105"/>
        <v/>
      </c>
      <c r="P466" s="30" t="str">
        <f t="shared" si="98"/>
        <v/>
      </c>
      <c r="T466" s="30">
        <v>444</v>
      </c>
      <c r="U466" s="30" t="str">
        <f t="shared" si="106"/>
        <v/>
      </c>
      <c r="V466" s="30" t="str">
        <f t="shared" si="99"/>
        <v/>
      </c>
      <c r="Z466" s="30">
        <v>444</v>
      </c>
      <c r="AA466" s="30" t="str">
        <f t="shared" si="107"/>
        <v/>
      </c>
      <c r="AB466" s="30" t="str">
        <f t="shared" si="100"/>
        <v/>
      </c>
      <c r="AF466" s="30">
        <v>444</v>
      </c>
      <c r="AG466" s="30" t="str">
        <f t="shared" si="108"/>
        <v/>
      </c>
      <c r="AH466" s="30" t="str">
        <f t="shared" si="101"/>
        <v/>
      </c>
      <c r="AL466" s="30">
        <v>444</v>
      </c>
      <c r="AM466" s="30" t="str">
        <f t="shared" si="109"/>
        <v/>
      </c>
      <c r="AN466" s="30" t="str">
        <f t="shared" si="102"/>
        <v/>
      </c>
      <c r="AR466" s="30">
        <v>444</v>
      </c>
      <c r="AS466" s="30" t="str">
        <f t="shared" si="110"/>
        <v/>
      </c>
      <c r="AT466" s="30" t="str">
        <f t="shared" si="111"/>
        <v/>
      </c>
    </row>
    <row r="467" spans="2:46" x14ac:dyDescent="0.3">
      <c r="B467" s="30">
        <v>445</v>
      </c>
      <c r="C467" s="30" t="str">
        <f t="shared" si="103"/>
        <v/>
      </c>
      <c r="D467" s="30" t="str">
        <f t="shared" si="96"/>
        <v/>
      </c>
      <c r="H467" s="30">
        <v>445</v>
      </c>
      <c r="I467" s="30" t="str">
        <f t="shared" si="104"/>
        <v/>
      </c>
      <c r="J467" s="30" t="str">
        <f t="shared" si="97"/>
        <v/>
      </c>
      <c r="N467" s="30">
        <v>445</v>
      </c>
      <c r="O467" s="30" t="str">
        <f t="shared" si="105"/>
        <v/>
      </c>
      <c r="P467" s="30" t="str">
        <f t="shared" si="98"/>
        <v/>
      </c>
      <c r="T467" s="30">
        <v>445</v>
      </c>
      <c r="U467" s="30" t="str">
        <f t="shared" si="106"/>
        <v/>
      </c>
      <c r="V467" s="30" t="str">
        <f t="shared" si="99"/>
        <v/>
      </c>
      <c r="Z467" s="30">
        <v>445</v>
      </c>
      <c r="AA467" s="30" t="str">
        <f t="shared" si="107"/>
        <v/>
      </c>
      <c r="AB467" s="30" t="str">
        <f t="shared" si="100"/>
        <v/>
      </c>
      <c r="AF467" s="30">
        <v>445</v>
      </c>
      <c r="AG467" s="30" t="str">
        <f t="shared" si="108"/>
        <v/>
      </c>
      <c r="AH467" s="30" t="str">
        <f t="shared" si="101"/>
        <v/>
      </c>
      <c r="AL467" s="30">
        <v>445</v>
      </c>
      <c r="AM467" s="30" t="str">
        <f t="shared" si="109"/>
        <v/>
      </c>
      <c r="AN467" s="30" t="str">
        <f t="shared" si="102"/>
        <v/>
      </c>
      <c r="AR467" s="30">
        <v>445</v>
      </c>
      <c r="AS467" s="30" t="str">
        <f t="shared" si="110"/>
        <v/>
      </c>
      <c r="AT467" s="30" t="str">
        <f t="shared" si="111"/>
        <v/>
      </c>
    </row>
    <row r="468" spans="2:46" x14ac:dyDescent="0.3">
      <c r="B468" s="30">
        <v>446</v>
      </c>
      <c r="C468" s="30" t="str">
        <f t="shared" si="103"/>
        <v/>
      </c>
      <c r="D468" s="30" t="str">
        <f t="shared" si="96"/>
        <v/>
      </c>
      <c r="H468" s="30">
        <v>446</v>
      </c>
      <c r="I468" s="30" t="str">
        <f t="shared" si="104"/>
        <v/>
      </c>
      <c r="J468" s="30" t="str">
        <f t="shared" si="97"/>
        <v/>
      </c>
      <c r="N468" s="30">
        <v>446</v>
      </c>
      <c r="O468" s="30" t="str">
        <f t="shared" si="105"/>
        <v/>
      </c>
      <c r="P468" s="30" t="str">
        <f t="shared" si="98"/>
        <v/>
      </c>
      <c r="T468" s="30">
        <v>446</v>
      </c>
      <c r="U468" s="30" t="str">
        <f t="shared" si="106"/>
        <v/>
      </c>
      <c r="V468" s="30" t="str">
        <f t="shared" si="99"/>
        <v/>
      </c>
      <c r="Z468" s="30">
        <v>446</v>
      </c>
      <c r="AA468" s="30" t="str">
        <f t="shared" si="107"/>
        <v/>
      </c>
      <c r="AB468" s="30" t="str">
        <f t="shared" si="100"/>
        <v/>
      </c>
      <c r="AF468" s="30">
        <v>446</v>
      </c>
      <c r="AG468" s="30" t="str">
        <f t="shared" si="108"/>
        <v/>
      </c>
      <c r="AH468" s="30" t="str">
        <f t="shared" si="101"/>
        <v/>
      </c>
      <c r="AL468" s="30">
        <v>446</v>
      </c>
      <c r="AM468" s="30" t="str">
        <f t="shared" si="109"/>
        <v/>
      </c>
      <c r="AN468" s="30" t="str">
        <f t="shared" si="102"/>
        <v/>
      </c>
      <c r="AR468" s="30">
        <v>446</v>
      </c>
      <c r="AS468" s="30" t="str">
        <f t="shared" si="110"/>
        <v/>
      </c>
      <c r="AT468" s="30" t="str">
        <f t="shared" si="111"/>
        <v/>
      </c>
    </row>
    <row r="469" spans="2:46" x14ac:dyDescent="0.3">
      <c r="B469" s="30">
        <v>447</v>
      </c>
      <c r="C469" s="30" t="str">
        <f t="shared" si="103"/>
        <v/>
      </c>
      <c r="D469" s="30" t="str">
        <f t="shared" si="96"/>
        <v/>
      </c>
      <c r="H469" s="30">
        <v>447</v>
      </c>
      <c r="I469" s="30" t="str">
        <f t="shared" si="104"/>
        <v/>
      </c>
      <c r="J469" s="30" t="str">
        <f t="shared" si="97"/>
        <v/>
      </c>
      <c r="N469" s="30">
        <v>447</v>
      </c>
      <c r="O469" s="30" t="str">
        <f t="shared" si="105"/>
        <v/>
      </c>
      <c r="P469" s="30" t="str">
        <f t="shared" si="98"/>
        <v/>
      </c>
      <c r="T469" s="30">
        <v>447</v>
      </c>
      <c r="U469" s="30" t="str">
        <f t="shared" si="106"/>
        <v/>
      </c>
      <c r="V469" s="30" t="str">
        <f t="shared" si="99"/>
        <v/>
      </c>
      <c r="Z469" s="30">
        <v>447</v>
      </c>
      <c r="AA469" s="30" t="str">
        <f t="shared" si="107"/>
        <v/>
      </c>
      <c r="AB469" s="30" t="str">
        <f t="shared" si="100"/>
        <v/>
      </c>
      <c r="AF469" s="30">
        <v>447</v>
      </c>
      <c r="AG469" s="30" t="str">
        <f t="shared" si="108"/>
        <v/>
      </c>
      <c r="AH469" s="30" t="str">
        <f t="shared" si="101"/>
        <v/>
      </c>
      <c r="AL469" s="30">
        <v>447</v>
      </c>
      <c r="AM469" s="30" t="str">
        <f t="shared" si="109"/>
        <v/>
      </c>
      <c r="AN469" s="30" t="str">
        <f t="shared" si="102"/>
        <v/>
      </c>
      <c r="AR469" s="30">
        <v>447</v>
      </c>
      <c r="AS469" s="30" t="str">
        <f t="shared" si="110"/>
        <v/>
      </c>
      <c r="AT469" s="30" t="str">
        <f t="shared" si="111"/>
        <v/>
      </c>
    </row>
    <row r="470" spans="2:46" x14ac:dyDescent="0.3">
      <c r="B470" s="30">
        <v>448</v>
      </c>
      <c r="C470" s="30" t="str">
        <f t="shared" si="103"/>
        <v/>
      </c>
      <c r="D470" s="30" t="str">
        <f t="shared" ref="D470:D522" si="112">IF(C470&lt;E$20*1.00001,C470,"")</f>
        <v/>
      </c>
      <c r="H470" s="30">
        <v>448</v>
      </c>
      <c r="I470" s="30" t="str">
        <f t="shared" si="104"/>
        <v/>
      </c>
      <c r="J470" s="30" t="str">
        <f t="shared" ref="J470:J522" si="113">IF(I470&lt;K$20*1.00001,I470,"")</f>
        <v/>
      </c>
      <c r="N470" s="30">
        <v>448</v>
      </c>
      <c r="O470" s="30" t="str">
        <f t="shared" si="105"/>
        <v/>
      </c>
      <c r="P470" s="30" t="str">
        <f t="shared" ref="P470:P522" si="114">IF(O470&lt;Q$20*1.00001,O470,"")</f>
        <v/>
      </c>
      <c r="T470" s="30">
        <v>448</v>
      </c>
      <c r="U470" s="30" t="str">
        <f t="shared" si="106"/>
        <v/>
      </c>
      <c r="V470" s="30" t="str">
        <f t="shared" ref="V470:V522" si="115">IF(U470&lt;W$20*1.00001,U470,"")</f>
        <v/>
      </c>
      <c r="Z470" s="30">
        <v>448</v>
      </c>
      <c r="AA470" s="30" t="str">
        <f t="shared" si="107"/>
        <v/>
      </c>
      <c r="AB470" s="30" t="str">
        <f t="shared" ref="AB470:AB522" si="116">IF(AA470&lt;AC$20*1.00001,AA470,"")</f>
        <v/>
      </c>
      <c r="AF470" s="30">
        <v>448</v>
      </c>
      <c r="AG470" s="30" t="str">
        <f t="shared" si="108"/>
        <v/>
      </c>
      <c r="AH470" s="30" t="str">
        <f t="shared" ref="AH470:AH522" si="117">IF(AG470&lt;AI$20*1.00001,AG470,"")</f>
        <v/>
      </c>
      <c r="AL470" s="30">
        <v>448</v>
      </c>
      <c r="AM470" s="30" t="str">
        <f t="shared" si="109"/>
        <v/>
      </c>
      <c r="AN470" s="30" t="str">
        <f t="shared" ref="AN470:AN522" si="118">IF(AM470&lt;AO$20*1.00001,AM470,"")</f>
        <v/>
      </c>
      <c r="AR470" s="30">
        <v>448</v>
      </c>
      <c r="AS470" s="30" t="str">
        <f t="shared" si="110"/>
        <v/>
      </c>
      <c r="AT470" s="30" t="str">
        <f t="shared" si="111"/>
        <v/>
      </c>
    </row>
    <row r="471" spans="2:46" x14ac:dyDescent="0.3">
      <c r="B471" s="30">
        <v>449</v>
      </c>
      <c r="C471" s="30" t="str">
        <f t="shared" ref="C471:C522" si="119">IF(AND(B471&lt;=E$12,B471&lt;=D$20),HYPGEOMDIST(B471,D$20,E$12,E$15),"")</f>
        <v/>
      </c>
      <c r="D471" s="30" t="str">
        <f t="shared" si="112"/>
        <v/>
      </c>
      <c r="H471" s="30">
        <v>449</v>
      </c>
      <c r="I471" s="30" t="str">
        <f t="shared" ref="I471:I522" si="120">IF(AND(H471&lt;=K$12,H471&lt;=J$20),HYPGEOMDIST(H471,J$20,K$12,K$15),"")</f>
        <v/>
      </c>
      <c r="J471" s="30" t="str">
        <f t="shared" si="113"/>
        <v/>
      </c>
      <c r="N471" s="30">
        <v>449</v>
      </c>
      <c r="O471" s="30" t="str">
        <f t="shared" ref="O471:O522" si="121">IF(AND(N471&lt;=Q$12,N471&lt;=P$20),HYPGEOMDIST(N471,P$20,Q$12,Q$15),"")</f>
        <v/>
      </c>
      <c r="P471" s="30" t="str">
        <f t="shared" si="114"/>
        <v/>
      </c>
      <c r="T471" s="30">
        <v>449</v>
      </c>
      <c r="U471" s="30" t="str">
        <f t="shared" ref="U471:U522" si="122">IF(AND(T471&lt;=W$12,T471&lt;=V$20),HYPGEOMDIST(T471,V$20,W$12,W$15),"")</f>
        <v/>
      </c>
      <c r="V471" s="30" t="str">
        <f t="shared" si="115"/>
        <v/>
      </c>
      <c r="Z471" s="30">
        <v>449</v>
      </c>
      <c r="AA471" s="30" t="str">
        <f t="shared" ref="AA471:AA522" si="123">IF(AND(Z471&lt;=AC$12,Z471&lt;=AB$20),HYPGEOMDIST(Z471,AB$20,AC$12,AC$15),"")</f>
        <v/>
      </c>
      <c r="AB471" s="30" t="str">
        <f t="shared" si="116"/>
        <v/>
      </c>
      <c r="AF471" s="30">
        <v>449</v>
      </c>
      <c r="AG471" s="30" t="str">
        <f t="shared" ref="AG471:AG522" si="124">IF(AND(AF471&lt;=AI$12,AF471&lt;=AH$20),HYPGEOMDIST(AF471,AH$20,AI$12,AI$15),"")</f>
        <v/>
      </c>
      <c r="AH471" s="30" t="str">
        <f t="shared" si="117"/>
        <v/>
      </c>
      <c r="AL471" s="30">
        <v>449</v>
      </c>
      <c r="AM471" s="30" t="str">
        <f t="shared" ref="AM471:AM522" si="125">IF(AND(AL471&lt;=AO$12,AL471&lt;=AN$20),HYPGEOMDIST(AL471,AN$20,AO$12,AO$15),"")</f>
        <v/>
      </c>
      <c r="AN471" s="30" t="str">
        <f t="shared" si="118"/>
        <v/>
      </c>
      <c r="AR471" s="30">
        <v>449</v>
      </c>
      <c r="AS471" s="30" t="str">
        <f t="shared" ref="AS471:AS522" si="126">IF(AND(AR471&lt;=AU$12,AR471&lt;=AT$20),HYPGEOMDIST(AR471,AT$20,AU$12,AU$15),"")</f>
        <v/>
      </c>
      <c r="AT471" s="30" t="str">
        <f t="shared" ref="AT471:AT522" si="127">IF(AS471&lt;AU$20*1.00001,AS471,"")</f>
        <v/>
      </c>
    </row>
    <row r="472" spans="2:46" x14ac:dyDescent="0.3">
      <c r="B472" s="30">
        <v>450</v>
      </c>
      <c r="C472" s="30" t="str">
        <f t="shared" si="119"/>
        <v/>
      </c>
      <c r="D472" s="30" t="str">
        <f t="shared" si="112"/>
        <v/>
      </c>
      <c r="H472" s="30">
        <v>450</v>
      </c>
      <c r="I472" s="30" t="str">
        <f t="shared" si="120"/>
        <v/>
      </c>
      <c r="J472" s="30" t="str">
        <f t="shared" si="113"/>
        <v/>
      </c>
      <c r="N472" s="30">
        <v>450</v>
      </c>
      <c r="O472" s="30" t="str">
        <f t="shared" si="121"/>
        <v/>
      </c>
      <c r="P472" s="30" t="str">
        <f t="shared" si="114"/>
        <v/>
      </c>
      <c r="T472" s="30">
        <v>450</v>
      </c>
      <c r="U472" s="30" t="str">
        <f t="shared" si="122"/>
        <v/>
      </c>
      <c r="V472" s="30" t="str">
        <f t="shared" si="115"/>
        <v/>
      </c>
      <c r="Z472" s="30">
        <v>450</v>
      </c>
      <c r="AA472" s="30" t="str">
        <f t="shared" si="123"/>
        <v/>
      </c>
      <c r="AB472" s="30" t="str">
        <f t="shared" si="116"/>
        <v/>
      </c>
      <c r="AF472" s="30">
        <v>450</v>
      </c>
      <c r="AG472" s="30" t="str">
        <f t="shared" si="124"/>
        <v/>
      </c>
      <c r="AH472" s="30" t="str">
        <f t="shared" si="117"/>
        <v/>
      </c>
      <c r="AL472" s="30">
        <v>450</v>
      </c>
      <c r="AM472" s="30" t="str">
        <f t="shared" si="125"/>
        <v/>
      </c>
      <c r="AN472" s="30" t="str">
        <f t="shared" si="118"/>
        <v/>
      </c>
      <c r="AR472" s="30">
        <v>450</v>
      </c>
      <c r="AS472" s="30" t="str">
        <f t="shared" si="126"/>
        <v/>
      </c>
      <c r="AT472" s="30" t="str">
        <f t="shared" si="127"/>
        <v/>
      </c>
    </row>
    <row r="473" spans="2:46" x14ac:dyDescent="0.3">
      <c r="B473" s="30">
        <v>451</v>
      </c>
      <c r="C473" s="30" t="str">
        <f t="shared" si="119"/>
        <v/>
      </c>
      <c r="D473" s="30" t="str">
        <f t="shared" si="112"/>
        <v/>
      </c>
      <c r="H473" s="30">
        <v>451</v>
      </c>
      <c r="I473" s="30" t="str">
        <f t="shared" si="120"/>
        <v/>
      </c>
      <c r="J473" s="30" t="str">
        <f t="shared" si="113"/>
        <v/>
      </c>
      <c r="N473" s="30">
        <v>451</v>
      </c>
      <c r="O473" s="30" t="str">
        <f t="shared" si="121"/>
        <v/>
      </c>
      <c r="P473" s="30" t="str">
        <f t="shared" si="114"/>
        <v/>
      </c>
      <c r="T473" s="30">
        <v>451</v>
      </c>
      <c r="U473" s="30" t="str">
        <f t="shared" si="122"/>
        <v/>
      </c>
      <c r="V473" s="30" t="str">
        <f t="shared" si="115"/>
        <v/>
      </c>
      <c r="Z473" s="30">
        <v>451</v>
      </c>
      <c r="AA473" s="30" t="str">
        <f t="shared" si="123"/>
        <v/>
      </c>
      <c r="AB473" s="30" t="str">
        <f t="shared" si="116"/>
        <v/>
      </c>
      <c r="AF473" s="30">
        <v>451</v>
      </c>
      <c r="AG473" s="30" t="str">
        <f t="shared" si="124"/>
        <v/>
      </c>
      <c r="AH473" s="30" t="str">
        <f t="shared" si="117"/>
        <v/>
      </c>
      <c r="AL473" s="30">
        <v>451</v>
      </c>
      <c r="AM473" s="30" t="str">
        <f t="shared" si="125"/>
        <v/>
      </c>
      <c r="AN473" s="30" t="str">
        <f t="shared" si="118"/>
        <v/>
      </c>
      <c r="AR473" s="30">
        <v>451</v>
      </c>
      <c r="AS473" s="30" t="str">
        <f t="shared" si="126"/>
        <v/>
      </c>
      <c r="AT473" s="30" t="str">
        <f t="shared" si="127"/>
        <v/>
      </c>
    </row>
    <row r="474" spans="2:46" x14ac:dyDescent="0.3">
      <c r="B474" s="30">
        <v>452</v>
      </c>
      <c r="C474" s="30" t="str">
        <f t="shared" si="119"/>
        <v/>
      </c>
      <c r="D474" s="30" t="str">
        <f t="shared" si="112"/>
        <v/>
      </c>
      <c r="H474" s="30">
        <v>452</v>
      </c>
      <c r="I474" s="30" t="str">
        <f t="shared" si="120"/>
        <v/>
      </c>
      <c r="J474" s="30" t="str">
        <f t="shared" si="113"/>
        <v/>
      </c>
      <c r="N474" s="30">
        <v>452</v>
      </c>
      <c r="O474" s="30" t="str">
        <f t="shared" si="121"/>
        <v/>
      </c>
      <c r="P474" s="30" t="str">
        <f t="shared" si="114"/>
        <v/>
      </c>
      <c r="T474" s="30">
        <v>452</v>
      </c>
      <c r="U474" s="30" t="str">
        <f t="shared" si="122"/>
        <v/>
      </c>
      <c r="V474" s="30" t="str">
        <f t="shared" si="115"/>
        <v/>
      </c>
      <c r="Z474" s="30">
        <v>452</v>
      </c>
      <c r="AA474" s="30" t="str">
        <f t="shared" si="123"/>
        <v/>
      </c>
      <c r="AB474" s="30" t="str">
        <f t="shared" si="116"/>
        <v/>
      </c>
      <c r="AF474" s="30">
        <v>452</v>
      </c>
      <c r="AG474" s="30" t="str">
        <f t="shared" si="124"/>
        <v/>
      </c>
      <c r="AH474" s="30" t="str">
        <f t="shared" si="117"/>
        <v/>
      </c>
      <c r="AL474" s="30">
        <v>452</v>
      </c>
      <c r="AM474" s="30" t="str">
        <f t="shared" si="125"/>
        <v/>
      </c>
      <c r="AN474" s="30" t="str">
        <f t="shared" si="118"/>
        <v/>
      </c>
      <c r="AR474" s="30">
        <v>452</v>
      </c>
      <c r="AS474" s="30" t="str">
        <f t="shared" si="126"/>
        <v/>
      </c>
      <c r="AT474" s="30" t="str">
        <f t="shared" si="127"/>
        <v/>
      </c>
    </row>
    <row r="475" spans="2:46" x14ac:dyDescent="0.3">
      <c r="B475" s="30">
        <v>453</v>
      </c>
      <c r="C475" s="30" t="str">
        <f t="shared" si="119"/>
        <v/>
      </c>
      <c r="D475" s="30" t="str">
        <f t="shared" si="112"/>
        <v/>
      </c>
      <c r="H475" s="30">
        <v>453</v>
      </c>
      <c r="I475" s="30" t="str">
        <f t="shared" si="120"/>
        <v/>
      </c>
      <c r="J475" s="30" t="str">
        <f t="shared" si="113"/>
        <v/>
      </c>
      <c r="N475" s="30">
        <v>453</v>
      </c>
      <c r="O475" s="30" t="str">
        <f t="shared" si="121"/>
        <v/>
      </c>
      <c r="P475" s="30" t="str">
        <f t="shared" si="114"/>
        <v/>
      </c>
      <c r="T475" s="30">
        <v>453</v>
      </c>
      <c r="U475" s="30" t="str">
        <f t="shared" si="122"/>
        <v/>
      </c>
      <c r="V475" s="30" t="str">
        <f t="shared" si="115"/>
        <v/>
      </c>
      <c r="Z475" s="30">
        <v>453</v>
      </c>
      <c r="AA475" s="30" t="str">
        <f t="shared" si="123"/>
        <v/>
      </c>
      <c r="AB475" s="30" t="str">
        <f t="shared" si="116"/>
        <v/>
      </c>
      <c r="AF475" s="30">
        <v>453</v>
      </c>
      <c r="AG475" s="30" t="str">
        <f t="shared" si="124"/>
        <v/>
      </c>
      <c r="AH475" s="30" t="str">
        <f t="shared" si="117"/>
        <v/>
      </c>
      <c r="AL475" s="30">
        <v>453</v>
      </c>
      <c r="AM475" s="30" t="str">
        <f t="shared" si="125"/>
        <v/>
      </c>
      <c r="AN475" s="30" t="str">
        <f t="shared" si="118"/>
        <v/>
      </c>
      <c r="AR475" s="30">
        <v>453</v>
      </c>
      <c r="AS475" s="30" t="str">
        <f t="shared" si="126"/>
        <v/>
      </c>
      <c r="AT475" s="30" t="str">
        <f t="shared" si="127"/>
        <v/>
      </c>
    </row>
    <row r="476" spans="2:46" x14ac:dyDescent="0.3">
      <c r="B476" s="30">
        <v>454</v>
      </c>
      <c r="C476" s="30" t="str">
        <f t="shared" si="119"/>
        <v/>
      </c>
      <c r="D476" s="30" t="str">
        <f t="shared" si="112"/>
        <v/>
      </c>
      <c r="H476" s="30">
        <v>454</v>
      </c>
      <c r="I476" s="30" t="str">
        <f t="shared" si="120"/>
        <v/>
      </c>
      <c r="J476" s="30" t="str">
        <f t="shared" si="113"/>
        <v/>
      </c>
      <c r="N476" s="30">
        <v>454</v>
      </c>
      <c r="O476" s="30" t="str">
        <f t="shared" si="121"/>
        <v/>
      </c>
      <c r="P476" s="30" t="str">
        <f t="shared" si="114"/>
        <v/>
      </c>
      <c r="T476" s="30">
        <v>454</v>
      </c>
      <c r="U476" s="30" t="str">
        <f t="shared" si="122"/>
        <v/>
      </c>
      <c r="V476" s="30" t="str">
        <f t="shared" si="115"/>
        <v/>
      </c>
      <c r="Z476" s="30">
        <v>454</v>
      </c>
      <c r="AA476" s="30" t="str">
        <f t="shared" si="123"/>
        <v/>
      </c>
      <c r="AB476" s="30" t="str">
        <f t="shared" si="116"/>
        <v/>
      </c>
      <c r="AF476" s="30">
        <v>454</v>
      </c>
      <c r="AG476" s="30" t="str">
        <f t="shared" si="124"/>
        <v/>
      </c>
      <c r="AH476" s="30" t="str">
        <f t="shared" si="117"/>
        <v/>
      </c>
      <c r="AL476" s="30">
        <v>454</v>
      </c>
      <c r="AM476" s="30" t="str">
        <f t="shared" si="125"/>
        <v/>
      </c>
      <c r="AN476" s="30" t="str">
        <f t="shared" si="118"/>
        <v/>
      </c>
      <c r="AR476" s="30">
        <v>454</v>
      </c>
      <c r="AS476" s="30" t="str">
        <f t="shared" si="126"/>
        <v/>
      </c>
      <c r="AT476" s="30" t="str">
        <f t="shared" si="127"/>
        <v/>
      </c>
    </row>
    <row r="477" spans="2:46" x14ac:dyDescent="0.3">
      <c r="B477" s="30">
        <v>455</v>
      </c>
      <c r="C477" s="30" t="str">
        <f t="shared" si="119"/>
        <v/>
      </c>
      <c r="D477" s="30" t="str">
        <f t="shared" si="112"/>
        <v/>
      </c>
      <c r="H477" s="30">
        <v>455</v>
      </c>
      <c r="I477" s="30" t="str">
        <f t="shared" si="120"/>
        <v/>
      </c>
      <c r="J477" s="30" t="str">
        <f t="shared" si="113"/>
        <v/>
      </c>
      <c r="N477" s="30">
        <v>455</v>
      </c>
      <c r="O477" s="30" t="str">
        <f t="shared" si="121"/>
        <v/>
      </c>
      <c r="P477" s="30" t="str">
        <f t="shared" si="114"/>
        <v/>
      </c>
      <c r="T477" s="30">
        <v>455</v>
      </c>
      <c r="U477" s="30" t="str">
        <f t="shared" si="122"/>
        <v/>
      </c>
      <c r="V477" s="30" t="str">
        <f t="shared" si="115"/>
        <v/>
      </c>
      <c r="Z477" s="30">
        <v>455</v>
      </c>
      <c r="AA477" s="30" t="str">
        <f t="shared" si="123"/>
        <v/>
      </c>
      <c r="AB477" s="30" t="str">
        <f t="shared" si="116"/>
        <v/>
      </c>
      <c r="AF477" s="30">
        <v>455</v>
      </c>
      <c r="AG477" s="30" t="str">
        <f t="shared" si="124"/>
        <v/>
      </c>
      <c r="AH477" s="30" t="str">
        <f t="shared" si="117"/>
        <v/>
      </c>
      <c r="AL477" s="30">
        <v>455</v>
      </c>
      <c r="AM477" s="30" t="str">
        <f t="shared" si="125"/>
        <v/>
      </c>
      <c r="AN477" s="30" t="str">
        <f t="shared" si="118"/>
        <v/>
      </c>
      <c r="AR477" s="30">
        <v>455</v>
      </c>
      <c r="AS477" s="30" t="str">
        <f t="shared" si="126"/>
        <v/>
      </c>
      <c r="AT477" s="30" t="str">
        <f t="shared" si="127"/>
        <v/>
      </c>
    </row>
    <row r="478" spans="2:46" x14ac:dyDescent="0.3">
      <c r="B478" s="30">
        <v>456</v>
      </c>
      <c r="C478" s="30" t="str">
        <f t="shared" si="119"/>
        <v/>
      </c>
      <c r="D478" s="30" t="str">
        <f t="shared" si="112"/>
        <v/>
      </c>
      <c r="H478" s="30">
        <v>456</v>
      </c>
      <c r="I478" s="30" t="str">
        <f t="shared" si="120"/>
        <v/>
      </c>
      <c r="J478" s="30" t="str">
        <f t="shared" si="113"/>
        <v/>
      </c>
      <c r="N478" s="30">
        <v>456</v>
      </c>
      <c r="O478" s="30" t="str">
        <f t="shared" si="121"/>
        <v/>
      </c>
      <c r="P478" s="30" t="str">
        <f t="shared" si="114"/>
        <v/>
      </c>
      <c r="T478" s="30">
        <v>456</v>
      </c>
      <c r="U478" s="30" t="str">
        <f t="shared" si="122"/>
        <v/>
      </c>
      <c r="V478" s="30" t="str">
        <f t="shared" si="115"/>
        <v/>
      </c>
      <c r="Z478" s="30">
        <v>456</v>
      </c>
      <c r="AA478" s="30" t="str">
        <f t="shared" si="123"/>
        <v/>
      </c>
      <c r="AB478" s="30" t="str">
        <f t="shared" si="116"/>
        <v/>
      </c>
      <c r="AF478" s="30">
        <v>456</v>
      </c>
      <c r="AG478" s="30" t="str">
        <f t="shared" si="124"/>
        <v/>
      </c>
      <c r="AH478" s="30" t="str">
        <f t="shared" si="117"/>
        <v/>
      </c>
      <c r="AL478" s="30">
        <v>456</v>
      </c>
      <c r="AM478" s="30" t="str">
        <f t="shared" si="125"/>
        <v/>
      </c>
      <c r="AN478" s="30" t="str">
        <f t="shared" si="118"/>
        <v/>
      </c>
      <c r="AR478" s="30">
        <v>456</v>
      </c>
      <c r="AS478" s="30" t="str">
        <f t="shared" si="126"/>
        <v/>
      </c>
      <c r="AT478" s="30" t="str">
        <f t="shared" si="127"/>
        <v/>
      </c>
    </row>
    <row r="479" spans="2:46" x14ac:dyDescent="0.3">
      <c r="B479" s="30">
        <v>457</v>
      </c>
      <c r="C479" s="30" t="str">
        <f t="shared" si="119"/>
        <v/>
      </c>
      <c r="D479" s="30" t="str">
        <f t="shared" si="112"/>
        <v/>
      </c>
      <c r="H479" s="30">
        <v>457</v>
      </c>
      <c r="I479" s="30" t="str">
        <f t="shared" si="120"/>
        <v/>
      </c>
      <c r="J479" s="30" t="str">
        <f t="shared" si="113"/>
        <v/>
      </c>
      <c r="N479" s="30">
        <v>457</v>
      </c>
      <c r="O479" s="30" t="str">
        <f t="shared" si="121"/>
        <v/>
      </c>
      <c r="P479" s="30" t="str">
        <f t="shared" si="114"/>
        <v/>
      </c>
      <c r="T479" s="30">
        <v>457</v>
      </c>
      <c r="U479" s="30" t="str">
        <f t="shared" si="122"/>
        <v/>
      </c>
      <c r="V479" s="30" t="str">
        <f t="shared" si="115"/>
        <v/>
      </c>
      <c r="Z479" s="30">
        <v>457</v>
      </c>
      <c r="AA479" s="30" t="str">
        <f t="shared" si="123"/>
        <v/>
      </c>
      <c r="AB479" s="30" t="str">
        <f t="shared" si="116"/>
        <v/>
      </c>
      <c r="AF479" s="30">
        <v>457</v>
      </c>
      <c r="AG479" s="30" t="str">
        <f t="shared" si="124"/>
        <v/>
      </c>
      <c r="AH479" s="30" t="str">
        <f t="shared" si="117"/>
        <v/>
      </c>
      <c r="AL479" s="30">
        <v>457</v>
      </c>
      <c r="AM479" s="30" t="str">
        <f t="shared" si="125"/>
        <v/>
      </c>
      <c r="AN479" s="30" t="str">
        <f t="shared" si="118"/>
        <v/>
      </c>
      <c r="AR479" s="30">
        <v>457</v>
      </c>
      <c r="AS479" s="30" t="str">
        <f t="shared" si="126"/>
        <v/>
      </c>
      <c r="AT479" s="30" t="str">
        <f t="shared" si="127"/>
        <v/>
      </c>
    </row>
    <row r="480" spans="2:46" x14ac:dyDescent="0.3">
      <c r="B480" s="30">
        <v>458</v>
      </c>
      <c r="C480" s="30" t="str">
        <f t="shared" si="119"/>
        <v/>
      </c>
      <c r="D480" s="30" t="str">
        <f t="shared" si="112"/>
        <v/>
      </c>
      <c r="H480" s="30">
        <v>458</v>
      </c>
      <c r="I480" s="30" t="str">
        <f t="shared" si="120"/>
        <v/>
      </c>
      <c r="J480" s="30" t="str">
        <f t="shared" si="113"/>
        <v/>
      </c>
      <c r="N480" s="30">
        <v>458</v>
      </c>
      <c r="O480" s="30" t="str">
        <f t="shared" si="121"/>
        <v/>
      </c>
      <c r="P480" s="30" t="str">
        <f t="shared" si="114"/>
        <v/>
      </c>
      <c r="T480" s="30">
        <v>458</v>
      </c>
      <c r="U480" s="30" t="str">
        <f t="shared" si="122"/>
        <v/>
      </c>
      <c r="V480" s="30" t="str">
        <f t="shared" si="115"/>
        <v/>
      </c>
      <c r="Z480" s="30">
        <v>458</v>
      </c>
      <c r="AA480" s="30" t="str">
        <f t="shared" si="123"/>
        <v/>
      </c>
      <c r="AB480" s="30" t="str">
        <f t="shared" si="116"/>
        <v/>
      </c>
      <c r="AF480" s="30">
        <v>458</v>
      </c>
      <c r="AG480" s="30" t="str">
        <f t="shared" si="124"/>
        <v/>
      </c>
      <c r="AH480" s="30" t="str">
        <f t="shared" si="117"/>
        <v/>
      </c>
      <c r="AL480" s="30">
        <v>458</v>
      </c>
      <c r="AM480" s="30" t="str">
        <f t="shared" si="125"/>
        <v/>
      </c>
      <c r="AN480" s="30" t="str">
        <f t="shared" si="118"/>
        <v/>
      </c>
      <c r="AR480" s="30">
        <v>458</v>
      </c>
      <c r="AS480" s="30" t="str">
        <f t="shared" si="126"/>
        <v/>
      </c>
      <c r="AT480" s="30" t="str">
        <f t="shared" si="127"/>
        <v/>
      </c>
    </row>
    <row r="481" spans="2:46" x14ac:dyDescent="0.3">
      <c r="B481" s="30">
        <v>459</v>
      </c>
      <c r="C481" s="30" t="str">
        <f t="shared" si="119"/>
        <v/>
      </c>
      <c r="D481" s="30" t="str">
        <f t="shared" si="112"/>
        <v/>
      </c>
      <c r="H481" s="30">
        <v>459</v>
      </c>
      <c r="I481" s="30" t="str">
        <f t="shared" si="120"/>
        <v/>
      </c>
      <c r="J481" s="30" t="str">
        <f t="shared" si="113"/>
        <v/>
      </c>
      <c r="N481" s="30">
        <v>459</v>
      </c>
      <c r="O481" s="30" t="str">
        <f t="shared" si="121"/>
        <v/>
      </c>
      <c r="P481" s="30" t="str">
        <f t="shared" si="114"/>
        <v/>
      </c>
      <c r="T481" s="30">
        <v>459</v>
      </c>
      <c r="U481" s="30" t="str">
        <f t="shared" si="122"/>
        <v/>
      </c>
      <c r="V481" s="30" t="str">
        <f t="shared" si="115"/>
        <v/>
      </c>
      <c r="Z481" s="30">
        <v>459</v>
      </c>
      <c r="AA481" s="30" t="str">
        <f t="shared" si="123"/>
        <v/>
      </c>
      <c r="AB481" s="30" t="str">
        <f t="shared" si="116"/>
        <v/>
      </c>
      <c r="AF481" s="30">
        <v>459</v>
      </c>
      <c r="AG481" s="30" t="str">
        <f t="shared" si="124"/>
        <v/>
      </c>
      <c r="AH481" s="30" t="str">
        <f t="shared" si="117"/>
        <v/>
      </c>
      <c r="AL481" s="30">
        <v>459</v>
      </c>
      <c r="AM481" s="30" t="str">
        <f t="shared" si="125"/>
        <v/>
      </c>
      <c r="AN481" s="30" t="str">
        <f t="shared" si="118"/>
        <v/>
      </c>
      <c r="AR481" s="30">
        <v>459</v>
      </c>
      <c r="AS481" s="30" t="str">
        <f t="shared" si="126"/>
        <v/>
      </c>
      <c r="AT481" s="30" t="str">
        <f t="shared" si="127"/>
        <v/>
      </c>
    </row>
    <row r="482" spans="2:46" x14ac:dyDescent="0.3">
      <c r="B482" s="30">
        <v>460</v>
      </c>
      <c r="C482" s="30" t="str">
        <f t="shared" si="119"/>
        <v/>
      </c>
      <c r="D482" s="30" t="str">
        <f t="shared" si="112"/>
        <v/>
      </c>
      <c r="H482" s="30">
        <v>460</v>
      </c>
      <c r="I482" s="30" t="str">
        <f t="shared" si="120"/>
        <v/>
      </c>
      <c r="J482" s="30" t="str">
        <f t="shared" si="113"/>
        <v/>
      </c>
      <c r="N482" s="30">
        <v>460</v>
      </c>
      <c r="O482" s="30" t="str">
        <f t="shared" si="121"/>
        <v/>
      </c>
      <c r="P482" s="30" t="str">
        <f t="shared" si="114"/>
        <v/>
      </c>
      <c r="T482" s="30">
        <v>460</v>
      </c>
      <c r="U482" s="30" t="str">
        <f t="shared" si="122"/>
        <v/>
      </c>
      <c r="V482" s="30" t="str">
        <f t="shared" si="115"/>
        <v/>
      </c>
      <c r="Z482" s="30">
        <v>460</v>
      </c>
      <c r="AA482" s="30" t="str">
        <f t="shared" si="123"/>
        <v/>
      </c>
      <c r="AB482" s="30" t="str">
        <f t="shared" si="116"/>
        <v/>
      </c>
      <c r="AF482" s="30">
        <v>460</v>
      </c>
      <c r="AG482" s="30" t="str">
        <f t="shared" si="124"/>
        <v/>
      </c>
      <c r="AH482" s="30" t="str">
        <f t="shared" si="117"/>
        <v/>
      </c>
      <c r="AL482" s="30">
        <v>460</v>
      </c>
      <c r="AM482" s="30" t="str">
        <f t="shared" si="125"/>
        <v/>
      </c>
      <c r="AN482" s="30" t="str">
        <f t="shared" si="118"/>
        <v/>
      </c>
      <c r="AR482" s="30">
        <v>460</v>
      </c>
      <c r="AS482" s="30" t="str">
        <f t="shared" si="126"/>
        <v/>
      </c>
      <c r="AT482" s="30" t="str">
        <f t="shared" si="127"/>
        <v/>
      </c>
    </row>
    <row r="483" spans="2:46" x14ac:dyDescent="0.3">
      <c r="B483" s="30">
        <v>461</v>
      </c>
      <c r="C483" s="30" t="str">
        <f t="shared" si="119"/>
        <v/>
      </c>
      <c r="D483" s="30" t="str">
        <f t="shared" si="112"/>
        <v/>
      </c>
      <c r="H483" s="30">
        <v>461</v>
      </c>
      <c r="I483" s="30" t="str">
        <f t="shared" si="120"/>
        <v/>
      </c>
      <c r="J483" s="30" t="str">
        <f t="shared" si="113"/>
        <v/>
      </c>
      <c r="N483" s="30">
        <v>461</v>
      </c>
      <c r="O483" s="30" t="str">
        <f t="shared" si="121"/>
        <v/>
      </c>
      <c r="P483" s="30" t="str">
        <f t="shared" si="114"/>
        <v/>
      </c>
      <c r="T483" s="30">
        <v>461</v>
      </c>
      <c r="U483" s="30" t="str">
        <f t="shared" si="122"/>
        <v/>
      </c>
      <c r="V483" s="30" t="str">
        <f t="shared" si="115"/>
        <v/>
      </c>
      <c r="Z483" s="30">
        <v>461</v>
      </c>
      <c r="AA483" s="30" t="str">
        <f t="shared" si="123"/>
        <v/>
      </c>
      <c r="AB483" s="30" t="str">
        <f t="shared" si="116"/>
        <v/>
      </c>
      <c r="AF483" s="30">
        <v>461</v>
      </c>
      <c r="AG483" s="30" t="str">
        <f t="shared" si="124"/>
        <v/>
      </c>
      <c r="AH483" s="30" t="str">
        <f t="shared" si="117"/>
        <v/>
      </c>
      <c r="AL483" s="30">
        <v>461</v>
      </c>
      <c r="AM483" s="30" t="str">
        <f t="shared" si="125"/>
        <v/>
      </c>
      <c r="AN483" s="30" t="str">
        <f t="shared" si="118"/>
        <v/>
      </c>
      <c r="AR483" s="30">
        <v>461</v>
      </c>
      <c r="AS483" s="30" t="str">
        <f t="shared" si="126"/>
        <v/>
      </c>
      <c r="AT483" s="30" t="str">
        <f t="shared" si="127"/>
        <v/>
      </c>
    </row>
    <row r="484" spans="2:46" x14ac:dyDescent="0.3">
      <c r="B484" s="30">
        <v>462</v>
      </c>
      <c r="C484" s="30" t="str">
        <f t="shared" si="119"/>
        <v/>
      </c>
      <c r="D484" s="30" t="str">
        <f t="shared" si="112"/>
        <v/>
      </c>
      <c r="H484" s="30">
        <v>462</v>
      </c>
      <c r="I484" s="30" t="str">
        <f t="shared" si="120"/>
        <v/>
      </c>
      <c r="J484" s="30" t="str">
        <f t="shared" si="113"/>
        <v/>
      </c>
      <c r="N484" s="30">
        <v>462</v>
      </c>
      <c r="O484" s="30" t="str">
        <f t="shared" si="121"/>
        <v/>
      </c>
      <c r="P484" s="30" t="str">
        <f t="shared" si="114"/>
        <v/>
      </c>
      <c r="T484" s="30">
        <v>462</v>
      </c>
      <c r="U484" s="30" t="str">
        <f t="shared" si="122"/>
        <v/>
      </c>
      <c r="V484" s="30" t="str">
        <f t="shared" si="115"/>
        <v/>
      </c>
      <c r="Z484" s="30">
        <v>462</v>
      </c>
      <c r="AA484" s="30" t="str">
        <f t="shared" si="123"/>
        <v/>
      </c>
      <c r="AB484" s="30" t="str">
        <f t="shared" si="116"/>
        <v/>
      </c>
      <c r="AF484" s="30">
        <v>462</v>
      </c>
      <c r="AG484" s="30" t="str">
        <f t="shared" si="124"/>
        <v/>
      </c>
      <c r="AH484" s="30" t="str">
        <f t="shared" si="117"/>
        <v/>
      </c>
      <c r="AL484" s="30">
        <v>462</v>
      </c>
      <c r="AM484" s="30" t="str">
        <f t="shared" si="125"/>
        <v/>
      </c>
      <c r="AN484" s="30" t="str">
        <f t="shared" si="118"/>
        <v/>
      </c>
      <c r="AR484" s="30">
        <v>462</v>
      </c>
      <c r="AS484" s="30" t="str">
        <f t="shared" si="126"/>
        <v/>
      </c>
      <c r="AT484" s="30" t="str">
        <f t="shared" si="127"/>
        <v/>
      </c>
    </row>
    <row r="485" spans="2:46" x14ac:dyDescent="0.3">
      <c r="B485" s="30">
        <v>463</v>
      </c>
      <c r="C485" s="30" t="str">
        <f t="shared" si="119"/>
        <v/>
      </c>
      <c r="D485" s="30" t="str">
        <f t="shared" si="112"/>
        <v/>
      </c>
      <c r="H485" s="30">
        <v>463</v>
      </c>
      <c r="I485" s="30" t="str">
        <f t="shared" si="120"/>
        <v/>
      </c>
      <c r="J485" s="30" t="str">
        <f t="shared" si="113"/>
        <v/>
      </c>
      <c r="N485" s="30">
        <v>463</v>
      </c>
      <c r="O485" s="30" t="str">
        <f t="shared" si="121"/>
        <v/>
      </c>
      <c r="P485" s="30" t="str">
        <f t="shared" si="114"/>
        <v/>
      </c>
      <c r="T485" s="30">
        <v>463</v>
      </c>
      <c r="U485" s="30" t="str">
        <f t="shared" si="122"/>
        <v/>
      </c>
      <c r="V485" s="30" t="str">
        <f t="shared" si="115"/>
        <v/>
      </c>
      <c r="Z485" s="30">
        <v>463</v>
      </c>
      <c r="AA485" s="30" t="str">
        <f t="shared" si="123"/>
        <v/>
      </c>
      <c r="AB485" s="30" t="str">
        <f t="shared" si="116"/>
        <v/>
      </c>
      <c r="AF485" s="30">
        <v>463</v>
      </c>
      <c r="AG485" s="30" t="str">
        <f t="shared" si="124"/>
        <v/>
      </c>
      <c r="AH485" s="30" t="str">
        <f t="shared" si="117"/>
        <v/>
      </c>
      <c r="AL485" s="30">
        <v>463</v>
      </c>
      <c r="AM485" s="30" t="str">
        <f t="shared" si="125"/>
        <v/>
      </c>
      <c r="AN485" s="30" t="str">
        <f t="shared" si="118"/>
        <v/>
      </c>
      <c r="AR485" s="30">
        <v>463</v>
      </c>
      <c r="AS485" s="30" t="str">
        <f t="shared" si="126"/>
        <v/>
      </c>
      <c r="AT485" s="30" t="str">
        <f t="shared" si="127"/>
        <v/>
      </c>
    </row>
    <row r="486" spans="2:46" x14ac:dyDescent="0.3">
      <c r="B486" s="30">
        <v>464</v>
      </c>
      <c r="C486" s="30" t="str">
        <f t="shared" si="119"/>
        <v/>
      </c>
      <c r="D486" s="30" t="str">
        <f t="shared" si="112"/>
        <v/>
      </c>
      <c r="H486" s="30">
        <v>464</v>
      </c>
      <c r="I486" s="30" t="str">
        <f t="shared" si="120"/>
        <v/>
      </c>
      <c r="J486" s="30" t="str">
        <f t="shared" si="113"/>
        <v/>
      </c>
      <c r="N486" s="30">
        <v>464</v>
      </c>
      <c r="O486" s="30" t="str">
        <f t="shared" si="121"/>
        <v/>
      </c>
      <c r="P486" s="30" t="str">
        <f t="shared" si="114"/>
        <v/>
      </c>
      <c r="T486" s="30">
        <v>464</v>
      </c>
      <c r="U486" s="30" t="str">
        <f t="shared" si="122"/>
        <v/>
      </c>
      <c r="V486" s="30" t="str">
        <f t="shared" si="115"/>
        <v/>
      </c>
      <c r="Z486" s="30">
        <v>464</v>
      </c>
      <c r="AA486" s="30" t="str">
        <f t="shared" si="123"/>
        <v/>
      </c>
      <c r="AB486" s="30" t="str">
        <f t="shared" si="116"/>
        <v/>
      </c>
      <c r="AF486" s="30">
        <v>464</v>
      </c>
      <c r="AG486" s="30" t="str">
        <f t="shared" si="124"/>
        <v/>
      </c>
      <c r="AH486" s="30" t="str">
        <f t="shared" si="117"/>
        <v/>
      </c>
      <c r="AL486" s="30">
        <v>464</v>
      </c>
      <c r="AM486" s="30" t="str">
        <f t="shared" si="125"/>
        <v/>
      </c>
      <c r="AN486" s="30" t="str">
        <f t="shared" si="118"/>
        <v/>
      </c>
      <c r="AR486" s="30">
        <v>464</v>
      </c>
      <c r="AS486" s="30" t="str">
        <f t="shared" si="126"/>
        <v/>
      </c>
      <c r="AT486" s="30" t="str">
        <f t="shared" si="127"/>
        <v/>
      </c>
    </row>
    <row r="487" spans="2:46" x14ac:dyDescent="0.3">
      <c r="B487" s="30">
        <v>465</v>
      </c>
      <c r="C487" s="30" t="str">
        <f t="shared" si="119"/>
        <v/>
      </c>
      <c r="D487" s="30" t="str">
        <f t="shared" si="112"/>
        <v/>
      </c>
      <c r="H487" s="30">
        <v>465</v>
      </c>
      <c r="I487" s="30" t="str">
        <f t="shared" si="120"/>
        <v/>
      </c>
      <c r="J487" s="30" t="str">
        <f t="shared" si="113"/>
        <v/>
      </c>
      <c r="N487" s="30">
        <v>465</v>
      </c>
      <c r="O487" s="30" t="str">
        <f t="shared" si="121"/>
        <v/>
      </c>
      <c r="P487" s="30" t="str">
        <f t="shared" si="114"/>
        <v/>
      </c>
      <c r="T487" s="30">
        <v>465</v>
      </c>
      <c r="U487" s="30" t="str">
        <f t="shared" si="122"/>
        <v/>
      </c>
      <c r="V487" s="30" t="str">
        <f t="shared" si="115"/>
        <v/>
      </c>
      <c r="Z487" s="30">
        <v>465</v>
      </c>
      <c r="AA487" s="30" t="str">
        <f t="shared" si="123"/>
        <v/>
      </c>
      <c r="AB487" s="30" t="str">
        <f t="shared" si="116"/>
        <v/>
      </c>
      <c r="AF487" s="30">
        <v>465</v>
      </c>
      <c r="AG487" s="30" t="str">
        <f t="shared" si="124"/>
        <v/>
      </c>
      <c r="AH487" s="30" t="str">
        <f t="shared" si="117"/>
        <v/>
      </c>
      <c r="AL487" s="30">
        <v>465</v>
      </c>
      <c r="AM487" s="30" t="str">
        <f t="shared" si="125"/>
        <v/>
      </c>
      <c r="AN487" s="30" t="str">
        <f t="shared" si="118"/>
        <v/>
      </c>
      <c r="AR487" s="30">
        <v>465</v>
      </c>
      <c r="AS487" s="30" t="str">
        <f t="shared" si="126"/>
        <v/>
      </c>
      <c r="AT487" s="30" t="str">
        <f t="shared" si="127"/>
        <v/>
      </c>
    </row>
    <row r="488" spans="2:46" x14ac:dyDescent="0.3">
      <c r="B488" s="30">
        <v>466</v>
      </c>
      <c r="C488" s="30" t="str">
        <f t="shared" si="119"/>
        <v/>
      </c>
      <c r="D488" s="30" t="str">
        <f t="shared" si="112"/>
        <v/>
      </c>
      <c r="H488" s="30">
        <v>466</v>
      </c>
      <c r="I488" s="30" t="str">
        <f t="shared" si="120"/>
        <v/>
      </c>
      <c r="J488" s="30" t="str">
        <f t="shared" si="113"/>
        <v/>
      </c>
      <c r="N488" s="30">
        <v>466</v>
      </c>
      <c r="O488" s="30" t="str">
        <f t="shared" si="121"/>
        <v/>
      </c>
      <c r="P488" s="30" t="str">
        <f t="shared" si="114"/>
        <v/>
      </c>
      <c r="T488" s="30">
        <v>466</v>
      </c>
      <c r="U488" s="30" t="str">
        <f t="shared" si="122"/>
        <v/>
      </c>
      <c r="V488" s="30" t="str">
        <f t="shared" si="115"/>
        <v/>
      </c>
      <c r="Z488" s="30">
        <v>466</v>
      </c>
      <c r="AA488" s="30" t="str">
        <f t="shared" si="123"/>
        <v/>
      </c>
      <c r="AB488" s="30" t="str">
        <f t="shared" si="116"/>
        <v/>
      </c>
      <c r="AF488" s="30">
        <v>466</v>
      </c>
      <c r="AG488" s="30" t="str">
        <f t="shared" si="124"/>
        <v/>
      </c>
      <c r="AH488" s="30" t="str">
        <f t="shared" si="117"/>
        <v/>
      </c>
      <c r="AL488" s="30">
        <v>466</v>
      </c>
      <c r="AM488" s="30" t="str">
        <f t="shared" si="125"/>
        <v/>
      </c>
      <c r="AN488" s="30" t="str">
        <f t="shared" si="118"/>
        <v/>
      </c>
      <c r="AR488" s="30">
        <v>466</v>
      </c>
      <c r="AS488" s="30" t="str">
        <f t="shared" si="126"/>
        <v/>
      </c>
      <c r="AT488" s="30" t="str">
        <f t="shared" si="127"/>
        <v/>
      </c>
    </row>
    <row r="489" spans="2:46" x14ac:dyDescent="0.3">
      <c r="B489" s="30">
        <v>467</v>
      </c>
      <c r="C489" s="30" t="str">
        <f t="shared" si="119"/>
        <v/>
      </c>
      <c r="D489" s="30" t="str">
        <f t="shared" si="112"/>
        <v/>
      </c>
      <c r="H489" s="30">
        <v>467</v>
      </c>
      <c r="I489" s="30" t="str">
        <f t="shared" si="120"/>
        <v/>
      </c>
      <c r="J489" s="30" t="str">
        <f t="shared" si="113"/>
        <v/>
      </c>
      <c r="N489" s="30">
        <v>467</v>
      </c>
      <c r="O489" s="30" t="str">
        <f t="shared" si="121"/>
        <v/>
      </c>
      <c r="P489" s="30" t="str">
        <f t="shared" si="114"/>
        <v/>
      </c>
      <c r="T489" s="30">
        <v>467</v>
      </c>
      <c r="U489" s="30" t="str">
        <f t="shared" si="122"/>
        <v/>
      </c>
      <c r="V489" s="30" t="str">
        <f t="shared" si="115"/>
        <v/>
      </c>
      <c r="Z489" s="30">
        <v>467</v>
      </c>
      <c r="AA489" s="30" t="str">
        <f t="shared" si="123"/>
        <v/>
      </c>
      <c r="AB489" s="30" t="str">
        <f t="shared" si="116"/>
        <v/>
      </c>
      <c r="AF489" s="30">
        <v>467</v>
      </c>
      <c r="AG489" s="30" t="str">
        <f t="shared" si="124"/>
        <v/>
      </c>
      <c r="AH489" s="30" t="str">
        <f t="shared" si="117"/>
        <v/>
      </c>
      <c r="AL489" s="30">
        <v>467</v>
      </c>
      <c r="AM489" s="30" t="str">
        <f t="shared" si="125"/>
        <v/>
      </c>
      <c r="AN489" s="30" t="str">
        <f t="shared" si="118"/>
        <v/>
      </c>
      <c r="AR489" s="30">
        <v>467</v>
      </c>
      <c r="AS489" s="30" t="str">
        <f t="shared" si="126"/>
        <v/>
      </c>
      <c r="AT489" s="30" t="str">
        <f t="shared" si="127"/>
        <v/>
      </c>
    </row>
    <row r="490" spans="2:46" x14ac:dyDescent="0.3">
      <c r="B490" s="30">
        <v>468</v>
      </c>
      <c r="C490" s="30" t="str">
        <f t="shared" si="119"/>
        <v/>
      </c>
      <c r="D490" s="30" t="str">
        <f t="shared" si="112"/>
        <v/>
      </c>
      <c r="H490" s="30">
        <v>468</v>
      </c>
      <c r="I490" s="30" t="str">
        <f t="shared" si="120"/>
        <v/>
      </c>
      <c r="J490" s="30" t="str">
        <f t="shared" si="113"/>
        <v/>
      </c>
      <c r="N490" s="30">
        <v>468</v>
      </c>
      <c r="O490" s="30" t="str">
        <f t="shared" si="121"/>
        <v/>
      </c>
      <c r="P490" s="30" t="str">
        <f t="shared" si="114"/>
        <v/>
      </c>
      <c r="T490" s="30">
        <v>468</v>
      </c>
      <c r="U490" s="30" t="str">
        <f t="shared" si="122"/>
        <v/>
      </c>
      <c r="V490" s="30" t="str">
        <f t="shared" si="115"/>
        <v/>
      </c>
      <c r="Z490" s="30">
        <v>468</v>
      </c>
      <c r="AA490" s="30" t="str">
        <f t="shared" si="123"/>
        <v/>
      </c>
      <c r="AB490" s="30" t="str">
        <f t="shared" si="116"/>
        <v/>
      </c>
      <c r="AF490" s="30">
        <v>468</v>
      </c>
      <c r="AG490" s="30" t="str">
        <f t="shared" si="124"/>
        <v/>
      </c>
      <c r="AH490" s="30" t="str">
        <f t="shared" si="117"/>
        <v/>
      </c>
      <c r="AL490" s="30">
        <v>468</v>
      </c>
      <c r="AM490" s="30" t="str">
        <f t="shared" si="125"/>
        <v/>
      </c>
      <c r="AN490" s="30" t="str">
        <f t="shared" si="118"/>
        <v/>
      </c>
      <c r="AR490" s="30">
        <v>468</v>
      </c>
      <c r="AS490" s="30" t="str">
        <f t="shared" si="126"/>
        <v/>
      </c>
      <c r="AT490" s="30" t="str">
        <f t="shared" si="127"/>
        <v/>
      </c>
    </row>
    <row r="491" spans="2:46" x14ac:dyDescent="0.3">
      <c r="B491" s="30">
        <v>469</v>
      </c>
      <c r="C491" s="30" t="str">
        <f t="shared" si="119"/>
        <v/>
      </c>
      <c r="D491" s="30" t="str">
        <f t="shared" si="112"/>
        <v/>
      </c>
      <c r="H491" s="30">
        <v>469</v>
      </c>
      <c r="I491" s="30" t="str">
        <f t="shared" si="120"/>
        <v/>
      </c>
      <c r="J491" s="30" t="str">
        <f t="shared" si="113"/>
        <v/>
      </c>
      <c r="N491" s="30">
        <v>469</v>
      </c>
      <c r="O491" s="30" t="str">
        <f t="shared" si="121"/>
        <v/>
      </c>
      <c r="P491" s="30" t="str">
        <f t="shared" si="114"/>
        <v/>
      </c>
      <c r="T491" s="30">
        <v>469</v>
      </c>
      <c r="U491" s="30" t="str">
        <f t="shared" si="122"/>
        <v/>
      </c>
      <c r="V491" s="30" t="str">
        <f t="shared" si="115"/>
        <v/>
      </c>
      <c r="Z491" s="30">
        <v>469</v>
      </c>
      <c r="AA491" s="30" t="str">
        <f t="shared" si="123"/>
        <v/>
      </c>
      <c r="AB491" s="30" t="str">
        <f t="shared" si="116"/>
        <v/>
      </c>
      <c r="AF491" s="30">
        <v>469</v>
      </c>
      <c r="AG491" s="30" t="str">
        <f t="shared" si="124"/>
        <v/>
      </c>
      <c r="AH491" s="30" t="str">
        <f t="shared" si="117"/>
        <v/>
      </c>
      <c r="AL491" s="30">
        <v>469</v>
      </c>
      <c r="AM491" s="30" t="str">
        <f t="shared" si="125"/>
        <v/>
      </c>
      <c r="AN491" s="30" t="str">
        <f t="shared" si="118"/>
        <v/>
      </c>
      <c r="AR491" s="30">
        <v>469</v>
      </c>
      <c r="AS491" s="30" t="str">
        <f t="shared" si="126"/>
        <v/>
      </c>
      <c r="AT491" s="30" t="str">
        <f t="shared" si="127"/>
        <v/>
      </c>
    </row>
    <row r="492" spans="2:46" x14ac:dyDescent="0.3">
      <c r="B492" s="30">
        <v>470</v>
      </c>
      <c r="C492" s="30" t="str">
        <f t="shared" si="119"/>
        <v/>
      </c>
      <c r="D492" s="30" t="str">
        <f t="shared" si="112"/>
        <v/>
      </c>
      <c r="H492" s="30">
        <v>470</v>
      </c>
      <c r="I492" s="30" t="str">
        <f t="shared" si="120"/>
        <v/>
      </c>
      <c r="J492" s="30" t="str">
        <f t="shared" si="113"/>
        <v/>
      </c>
      <c r="N492" s="30">
        <v>470</v>
      </c>
      <c r="O492" s="30" t="str">
        <f t="shared" si="121"/>
        <v/>
      </c>
      <c r="P492" s="30" t="str">
        <f t="shared" si="114"/>
        <v/>
      </c>
      <c r="T492" s="30">
        <v>470</v>
      </c>
      <c r="U492" s="30" t="str">
        <f t="shared" si="122"/>
        <v/>
      </c>
      <c r="V492" s="30" t="str">
        <f t="shared" si="115"/>
        <v/>
      </c>
      <c r="Z492" s="30">
        <v>470</v>
      </c>
      <c r="AA492" s="30" t="str">
        <f t="shared" si="123"/>
        <v/>
      </c>
      <c r="AB492" s="30" t="str">
        <f t="shared" si="116"/>
        <v/>
      </c>
      <c r="AF492" s="30">
        <v>470</v>
      </c>
      <c r="AG492" s="30" t="str">
        <f t="shared" si="124"/>
        <v/>
      </c>
      <c r="AH492" s="30" t="str">
        <f t="shared" si="117"/>
        <v/>
      </c>
      <c r="AL492" s="30">
        <v>470</v>
      </c>
      <c r="AM492" s="30" t="str">
        <f t="shared" si="125"/>
        <v/>
      </c>
      <c r="AN492" s="30" t="str">
        <f t="shared" si="118"/>
        <v/>
      </c>
      <c r="AR492" s="30">
        <v>470</v>
      </c>
      <c r="AS492" s="30" t="str">
        <f t="shared" si="126"/>
        <v/>
      </c>
      <c r="AT492" s="30" t="str">
        <f t="shared" si="127"/>
        <v/>
      </c>
    </row>
    <row r="493" spans="2:46" x14ac:dyDescent="0.3">
      <c r="B493" s="30">
        <v>471</v>
      </c>
      <c r="C493" s="30" t="str">
        <f t="shared" si="119"/>
        <v/>
      </c>
      <c r="D493" s="30" t="str">
        <f t="shared" si="112"/>
        <v/>
      </c>
      <c r="H493" s="30">
        <v>471</v>
      </c>
      <c r="I493" s="30" t="str">
        <f t="shared" si="120"/>
        <v/>
      </c>
      <c r="J493" s="30" t="str">
        <f t="shared" si="113"/>
        <v/>
      </c>
      <c r="N493" s="30">
        <v>471</v>
      </c>
      <c r="O493" s="30" t="str">
        <f t="shared" si="121"/>
        <v/>
      </c>
      <c r="P493" s="30" t="str">
        <f t="shared" si="114"/>
        <v/>
      </c>
      <c r="T493" s="30">
        <v>471</v>
      </c>
      <c r="U493" s="30" t="str">
        <f t="shared" si="122"/>
        <v/>
      </c>
      <c r="V493" s="30" t="str">
        <f t="shared" si="115"/>
        <v/>
      </c>
      <c r="Z493" s="30">
        <v>471</v>
      </c>
      <c r="AA493" s="30" t="str">
        <f t="shared" si="123"/>
        <v/>
      </c>
      <c r="AB493" s="30" t="str">
        <f t="shared" si="116"/>
        <v/>
      </c>
      <c r="AF493" s="30">
        <v>471</v>
      </c>
      <c r="AG493" s="30" t="str">
        <f t="shared" si="124"/>
        <v/>
      </c>
      <c r="AH493" s="30" t="str">
        <f t="shared" si="117"/>
        <v/>
      </c>
      <c r="AL493" s="30">
        <v>471</v>
      </c>
      <c r="AM493" s="30" t="str">
        <f t="shared" si="125"/>
        <v/>
      </c>
      <c r="AN493" s="30" t="str">
        <f t="shared" si="118"/>
        <v/>
      </c>
      <c r="AR493" s="30">
        <v>471</v>
      </c>
      <c r="AS493" s="30" t="str">
        <f t="shared" si="126"/>
        <v/>
      </c>
      <c r="AT493" s="30" t="str">
        <f t="shared" si="127"/>
        <v/>
      </c>
    </row>
    <row r="494" spans="2:46" x14ac:dyDescent="0.3">
      <c r="B494" s="30">
        <v>472</v>
      </c>
      <c r="C494" s="30" t="str">
        <f t="shared" si="119"/>
        <v/>
      </c>
      <c r="D494" s="30" t="str">
        <f t="shared" si="112"/>
        <v/>
      </c>
      <c r="H494" s="30">
        <v>472</v>
      </c>
      <c r="I494" s="30" t="str">
        <f t="shared" si="120"/>
        <v/>
      </c>
      <c r="J494" s="30" t="str">
        <f t="shared" si="113"/>
        <v/>
      </c>
      <c r="N494" s="30">
        <v>472</v>
      </c>
      <c r="O494" s="30" t="str">
        <f t="shared" si="121"/>
        <v/>
      </c>
      <c r="P494" s="30" t="str">
        <f t="shared" si="114"/>
        <v/>
      </c>
      <c r="T494" s="30">
        <v>472</v>
      </c>
      <c r="U494" s="30" t="str">
        <f t="shared" si="122"/>
        <v/>
      </c>
      <c r="V494" s="30" t="str">
        <f t="shared" si="115"/>
        <v/>
      </c>
      <c r="Z494" s="30">
        <v>472</v>
      </c>
      <c r="AA494" s="30" t="str">
        <f t="shared" si="123"/>
        <v/>
      </c>
      <c r="AB494" s="30" t="str">
        <f t="shared" si="116"/>
        <v/>
      </c>
      <c r="AF494" s="30">
        <v>472</v>
      </c>
      <c r="AG494" s="30" t="str">
        <f t="shared" si="124"/>
        <v/>
      </c>
      <c r="AH494" s="30" t="str">
        <f t="shared" si="117"/>
        <v/>
      </c>
      <c r="AL494" s="30">
        <v>472</v>
      </c>
      <c r="AM494" s="30" t="str">
        <f t="shared" si="125"/>
        <v/>
      </c>
      <c r="AN494" s="30" t="str">
        <f t="shared" si="118"/>
        <v/>
      </c>
      <c r="AR494" s="30">
        <v>472</v>
      </c>
      <c r="AS494" s="30" t="str">
        <f t="shared" si="126"/>
        <v/>
      </c>
      <c r="AT494" s="30" t="str">
        <f t="shared" si="127"/>
        <v/>
      </c>
    </row>
    <row r="495" spans="2:46" x14ac:dyDescent="0.3">
      <c r="B495" s="30">
        <v>473</v>
      </c>
      <c r="C495" s="30" t="str">
        <f t="shared" si="119"/>
        <v/>
      </c>
      <c r="D495" s="30" t="str">
        <f t="shared" si="112"/>
        <v/>
      </c>
      <c r="H495" s="30">
        <v>473</v>
      </c>
      <c r="I495" s="30" t="str">
        <f t="shared" si="120"/>
        <v/>
      </c>
      <c r="J495" s="30" t="str">
        <f t="shared" si="113"/>
        <v/>
      </c>
      <c r="N495" s="30">
        <v>473</v>
      </c>
      <c r="O495" s="30" t="str">
        <f t="shared" si="121"/>
        <v/>
      </c>
      <c r="P495" s="30" t="str">
        <f t="shared" si="114"/>
        <v/>
      </c>
      <c r="T495" s="30">
        <v>473</v>
      </c>
      <c r="U495" s="30" t="str">
        <f t="shared" si="122"/>
        <v/>
      </c>
      <c r="V495" s="30" t="str">
        <f t="shared" si="115"/>
        <v/>
      </c>
      <c r="Z495" s="30">
        <v>473</v>
      </c>
      <c r="AA495" s="30" t="str">
        <f t="shared" si="123"/>
        <v/>
      </c>
      <c r="AB495" s="30" t="str">
        <f t="shared" si="116"/>
        <v/>
      </c>
      <c r="AF495" s="30">
        <v>473</v>
      </c>
      <c r="AG495" s="30" t="str">
        <f t="shared" si="124"/>
        <v/>
      </c>
      <c r="AH495" s="30" t="str">
        <f t="shared" si="117"/>
        <v/>
      </c>
      <c r="AL495" s="30">
        <v>473</v>
      </c>
      <c r="AM495" s="30" t="str">
        <f t="shared" si="125"/>
        <v/>
      </c>
      <c r="AN495" s="30" t="str">
        <f t="shared" si="118"/>
        <v/>
      </c>
      <c r="AR495" s="30">
        <v>473</v>
      </c>
      <c r="AS495" s="30" t="str">
        <f t="shared" si="126"/>
        <v/>
      </c>
      <c r="AT495" s="30" t="str">
        <f t="shared" si="127"/>
        <v/>
      </c>
    </row>
    <row r="496" spans="2:46" x14ac:dyDescent="0.3">
      <c r="B496" s="30">
        <v>474</v>
      </c>
      <c r="C496" s="30" t="str">
        <f t="shared" si="119"/>
        <v/>
      </c>
      <c r="D496" s="30" t="str">
        <f t="shared" si="112"/>
        <v/>
      </c>
      <c r="H496" s="30">
        <v>474</v>
      </c>
      <c r="I496" s="30" t="str">
        <f t="shared" si="120"/>
        <v/>
      </c>
      <c r="J496" s="30" t="str">
        <f t="shared" si="113"/>
        <v/>
      </c>
      <c r="N496" s="30">
        <v>474</v>
      </c>
      <c r="O496" s="30" t="str">
        <f t="shared" si="121"/>
        <v/>
      </c>
      <c r="P496" s="30" t="str">
        <f t="shared" si="114"/>
        <v/>
      </c>
      <c r="T496" s="30">
        <v>474</v>
      </c>
      <c r="U496" s="30" t="str">
        <f t="shared" si="122"/>
        <v/>
      </c>
      <c r="V496" s="30" t="str">
        <f t="shared" si="115"/>
        <v/>
      </c>
      <c r="Z496" s="30">
        <v>474</v>
      </c>
      <c r="AA496" s="30" t="str">
        <f t="shared" si="123"/>
        <v/>
      </c>
      <c r="AB496" s="30" t="str">
        <f t="shared" si="116"/>
        <v/>
      </c>
      <c r="AF496" s="30">
        <v>474</v>
      </c>
      <c r="AG496" s="30" t="str">
        <f t="shared" si="124"/>
        <v/>
      </c>
      <c r="AH496" s="30" t="str">
        <f t="shared" si="117"/>
        <v/>
      </c>
      <c r="AL496" s="30">
        <v>474</v>
      </c>
      <c r="AM496" s="30" t="str">
        <f t="shared" si="125"/>
        <v/>
      </c>
      <c r="AN496" s="30" t="str">
        <f t="shared" si="118"/>
        <v/>
      </c>
      <c r="AR496" s="30">
        <v>474</v>
      </c>
      <c r="AS496" s="30" t="str">
        <f t="shared" si="126"/>
        <v/>
      </c>
      <c r="AT496" s="30" t="str">
        <f t="shared" si="127"/>
        <v/>
      </c>
    </row>
    <row r="497" spans="2:46" x14ac:dyDescent="0.3">
      <c r="B497" s="30">
        <v>475</v>
      </c>
      <c r="C497" s="30" t="str">
        <f t="shared" si="119"/>
        <v/>
      </c>
      <c r="D497" s="30" t="str">
        <f t="shared" si="112"/>
        <v/>
      </c>
      <c r="H497" s="30">
        <v>475</v>
      </c>
      <c r="I497" s="30" t="str">
        <f t="shared" si="120"/>
        <v/>
      </c>
      <c r="J497" s="30" t="str">
        <f t="shared" si="113"/>
        <v/>
      </c>
      <c r="N497" s="30">
        <v>475</v>
      </c>
      <c r="O497" s="30" t="str">
        <f t="shared" si="121"/>
        <v/>
      </c>
      <c r="P497" s="30" t="str">
        <f t="shared" si="114"/>
        <v/>
      </c>
      <c r="T497" s="30">
        <v>475</v>
      </c>
      <c r="U497" s="30" t="str">
        <f t="shared" si="122"/>
        <v/>
      </c>
      <c r="V497" s="30" t="str">
        <f t="shared" si="115"/>
        <v/>
      </c>
      <c r="Z497" s="30">
        <v>475</v>
      </c>
      <c r="AA497" s="30" t="str">
        <f t="shared" si="123"/>
        <v/>
      </c>
      <c r="AB497" s="30" t="str">
        <f t="shared" si="116"/>
        <v/>
      </c>
      <c r="AF497" s="30">
        <v>475</v>
      </c>
      <c r="AG497" s="30" t="str">
        <f t="shared" si="124"/>
        <v/>
      </c>
      <c r="AH497" s="30" t="str">
        <f t="shared" si="117"/>
        <v/>
      </c>
      <c r="AL497" s="30">
        <v>475</v>
      </c>
      <c r="AM497" s="30" t="str">
        <f t="shared" si="125"/>
        <v/>
      </c>
      <c r="AN497" s="30" t="str">
        <f t="shared" si="118"/>
        <v/>
      </c>
      <c r="AR497" s="30">
        <v>475</v>
      </c>
      <c r="AS497" s="30" t="str">
        <f t="shared" si="126"/>
        <v/>
      </c>
      <c r="AT497" s="30" t="str">
        <f t="shared" si="127"/>
        <v/>
      </c>
    </row>
    <row r="498" spans="2:46" x14ac:dyDescent="0.3">
      <c r="B498" s="30">
        <v>476</v>
      </c>
      <c r="C498" s="30" t="str">
        <f t="shared" si="119"/>
        <v/>
      </c>
      <c r="D498" s="30" t="str">
        <f t="shared" si="112"/>
        <v/>
      </c>
      <c r="H498" s="30">
        <v>476</v>
      </c>
      <c r="I498" s="30" t="str">
        <f t="shared" si="120"/>
        <v/>
      </c>
      <c r="J498" s="30" t="str">
        <f t="shared" si="113"/>
        <v/>
      </c>
      <c r="N498" s="30">
        <v>476</v>
      </c>
      <c r="O498" s="30" t="str">
        <f t="shared" si="121"/>
        <v/>
      </c>
      <c r="P498" s="30" t="str">
        <f t="shared" si="114"/>
        <v/>
      </c>
      <c r="T498" s="30">
        <v>476</v>
      </c>
      <c r="U498" s="30" t="str">
        <f t="shared" si="122"/>
        <v/>
      </c>
      <c r="V498" s="30" t="str">
        <f t="shared" si="115"/>
        <v/>
      </c>
      <c r="Z498" s="30">
        <v>476</v>
      </c>
      <c r="AA498" s="30" t="str">
        <f t="shared" si="123"/>
        <v/>
      </c>
      <c r="AB498" s="30" t="str">
        <f t="shared" si="116"/>
        <v/>
      </c>
      <c r="AF498" s="30">
        <v>476</v>
      </c>
      <c r="AG498" s="30" t="str">
        <f t="shared" si="124"/>
        <v/>
      </c>
      <c r="AH498" s="30" t="str">
        <f t="shared" si="117"/>
        <v/>
      </c>
      <c r="AL498" s="30">
        <v>476</v>
      </c>
      <c r="AM498" s="30" t="str">
        <f t="shared" si="125"/>
        <v/>
      </c>
      <c r="AN498" s="30" t="str">
        <f t="shared" si="118"/>
        <v/>
      </c>
      <c r="AR498" s="30">
        <v>476</v>
      </c>
      <c r="AS498" s="30" t="str">
        <f t="shared" si="126"/>
        <v/>
      </c>
      <c r="AT498" s="30" t="str">
        <f t="shared" si="127"/>
        <v/>
      </c>
    </row>
    <row r="499" spans="2:46" x14ac:dyDescent="0.3">
      <c r="B499" s="30">
        <v>477</v>
      </c>
      <c r="C499" s="30" t="str">
        <f t="shared" si="119"/>
        <v/>
      </c>
      <c r="D499" s="30" t="str">
        <f t="shared" si="112"/>
        <v/>
      </c>
      <c r="H499" s="30">
        <v>477</v>
      </c>
      <c r="I499" s="30" t="str">
        <f t="shared" si="120"/>
        <v/>
      </c>
      <c r="J499" s="30" t="str">
        <f t="shared" si="113"/>
        <v/>
      </c>
      <c r="N499" s="30">
        <v>477</v>
      </c>
      <c r="O499" s="30" t="str">
        <f t="shared" si="121"/>
        <v/>
      </c>
      <c r="P499" s="30" t="str">
        <f t="shared" si="114"/>
        <v/>
      </c>
      <c r="T499" s="30">
        <v>477</v>
      </c>
      <c r="U499" s="30" t="str">
        <f t="shared" si="122"/>
        <v/>
      </c>
      <c r="V499" s="30" t="str">
        <f t="shared" si="115"/>
        <v/>
      </c>
      <c r="Z499" s="30">
        <v>477</v>
      </c>
      <c r="AA499" s="30" t="str">
        <f t="shared" si="123"/>
        <v/>
      </c>
      <c r="AB499" s="30" t="str">
        <f t="shared" si="116"/>
        <v/>
      </c>
      <c r="AF499" s="30">
        <v>477</v>
      </c>
      <c r="AG499" s="30" t="str">
        <f t="shared" si="124"/>
        <v/>
      </c>
      <c r="AH499" s="30" t="str">
        <f t="shared" si="117"/>
        <v/>
      </c>
      <c r="AL499" s="30">
        <v>477</v>
      </c>
      <c r="AM499" s="30" t="str">
        <f t="shared" si="125"/>
        <v/>
      </c>
      <c r="AN499" s="30" t="str">
        <f t="shared" si="118"/>
        <v/>
      </c>
      <c r="AR499" s="30">
        <v>477</v>
      </c>
      <c r="AS499" s="30" t="str">
        <f t="shared" si="126"/>
        <v/>
      </c>
      <c r="AT499" s="30" t="str">
        <f t="shared" si="127"/>
        <v/>
      </c>
    </row>
    <row r="500" spans="2:46" x14ac:dyDescent="0.3">
      <c r="B500" s="30">
        <v>478</v>
      </c>
      <c r="C500" s="30" t="str">
        <f t="shared" si="119"/>
        <v/>
      </c>
      <c r="D500" s="30" t="str">
        <f t="shared" si="112"/>
        <v/>
      </c>
      <c r="H500" s="30">
        <v>478</v>
      </c>
      <c r="I500" s="30" t="str">
        <f t="shared" si="120"/>
        <v/>
      </c>
      <c r="J500" s="30" t="str">
        <f t="shared" si="113"/>
        <v/>
      </c>
      <c r="N500" s="30">
        <v>478</v>
      </c>
      <c r="O500" s="30" t="str">
        <f t="shared" si="121"/>
        <v/>
      </c>
      <c r="P500" s="30" t="str">
        <f t="shared" si="114"/>
        <v/>
      </c>
      <c r="T500" s="30">
        <v>478</v>
      </c>
      <c r="U500" s="30" t="str">
        <f t="shared" si="122"/>
        <v/>
      </c>
      <c r="V500" s="30" t="str">
        <f t="shared" si="115"/>
        <v/>
      </c>
      <c r="Z500" s="30">
        <v>478</v>
      </c>
      <c r="AA500" s="30" t="str">
        <f t="shared" si="123"/>
        <v/>
      </c>
      <c r="AB500" s="30" t="str">
        <f t="shared" si="116"/>
        <v/>
      </c>
      <c r="AF500" s="30">
        <v>478</v>
      </c>
      <c r="AG500" s="30" t="str">
        <f t="shared" si="124"/>
        <v/>
      </c>
      <c r="AH500" s="30" t="str">
        <f t="shared" si="117"/>
        <v/>
      </c>
      <c r="AL500" s="30">
        <v>478</v>
      </c>
      <c r="AM500" s="30" t="str">
        <f t="shared" si="125"/>
        <v/>
      </c>
      <c r="AN500" s="30" t="str">
        <f t="shared" si="118"/>
        <v/>
      </c>
      <c r="AR500" s="30">
        <v>478</v>
      </c>
      <c r="AS500" s="30" t="str">
        <f t="shared" si="126"/>
        <v/>
      </c>
      <c r="AT500" s="30" t="str">
        <f t="shared" si="127"/>
        <v/>
      </c>
    </row>
    <row r="501" spans="2:46" x14ac:dyDescent="0.3">
      <c r="B501" s="30">
        <v>479</v>
      </c>
      <c r="C501" s="30" t="str">
        <f t="shared" si="119"/>
        <v/>
      </c>
      <c r="D501" s="30" t="str">
        <f t="shared" si="112"/>
        <v/>
      </c>
      <c r="H501" s="30">
        <v>479</v>
      </c>
      <c r="I501" s="30" t="str">
        <f t="shared" si="120"/>
        <v/>
      </c>
      <c r="J501" s="30" t="str">
        <f t="shared" si="113"/>
        <v/>
      </c>
      <c r="N501" s="30">
        <v>479</v>
      </c>
      <c r="O501" s="30" t="str">
        <f t="shared" si="121"/>
        <v/>
      </c>
      <c r="P501" s="30" t="str">
        <f t="shared" si="114"/>
        <v/>
      </c>
      <c r="T501" s="30">
        <v>479</v>
      </c>
      <c r="U501" s="30" t="str">
        <f t="shared" si="122"/>
        <v/>
      </c>
      <c r="V501" s="30" t="str">
        <f t="shared" si="115"/>
        <v/>
      </c>
      <c r="Z501" s="30">
        <v>479</v>
      </c>
      <c r="AA501" s="30" t="str">
        <f t="shared" si="123"/>
        <v/>
      </c>
      <c r="AB501" s="30" t="str">
        <f t="shared" si="116"/>
        <v/>
      </c>
      <c r="AF501" s="30">
        <v>479</v>
      </c>
      <c r="AG501" s="30" t="str">
        <f t="shared" si="124"/>
        <v/>
      </c>
      <c r="AH501" s="30" t="str">
        <f t="shared" si="117"/>
        <v/>
      </c>
      <c r="AL501" s="30">
        <v>479</v>
      </c>
      <c r="AM501" s="30" t="str">
        <f t="shared" si="125"/>
        <v/>
      </c>
      <c r="AN501" s="30" t="str">
        <f t="shared" si="118"/>
        <v/>
      </c>
      <c r="AR501" s="30">
        <v>479</v>
      </c>
      <c r="AS501" s="30" t="str">
        <f t="shared" si="126"/>
        <v/>
      </c>
      <c r="AT501" s="30" t="str">
        <f t="shared" si="127"/>
        <v/>
      </c>
    </row>
    <row r="502" spans="2:46" x14ac:dyDescent="0.3">
      <c r="B502" s="30">
        <v>480</v>
      </c>
      <c r="C502" s="30" t="str">
        <f t="shared" si="119"/>
        <v/>
      </c>
      <c r="D502" s="30" t="str">
        <f t="shared" si="112"/>
        <v/>
      </c>
      <c r="H502" s="30">
        <v>480</v>
      </c>
      <c r="I502" s="30" t="str">
        <f t="shared" si="120"/>
        <v/>
      </c>
      <c r="J502" s="30" t="str">
        <f t="shared" si="113"/>
        <v/>
      </c>
      <c r="N502" s="30">
        <v>480</v>
      </c>
      <c r="O502" s="30" t="str">
        <f t="shared" si="121"/>
        <v/>
      </c>
      <c r="P502" s="30" t="str">
        <f t="shared" si="114"/>
        <v/>
      </c>
      <c r="T502" s="30">
        <v>480</v>
      </c>
      <c r="U502" s="30" t="str">
        <f t="shared" si="122"/>
        <v/>
      </c>
      <c r="V502" s="30" t="str">
        <f t="shared" si="115"/>
        <v/>
      </c>
      <c r="Z502" s="30">
        <v>480</v>
      </c>
      <c r="AA502" s="30" t="str">
        <f t="shared" si="123"/>
        <v/>
      </c>
      <c r="AB502" s="30" t="str">
        <f t="shared" si="116"/>
        <v/>
      </c>
      <c r="AF502" s="30">
        <v>480</v>
      </c>
      <c r="AG502" s="30" t="str">
        <f t="shared" si="124"/>
        <v/>
      </c>
      <c r="AH502" s="30" t="str">
        <f t="shared" si="117"/>
        <v/>
      </c>
      <c r="AL502" s="30">
        <v>480</v>
      </c>
      <c r="AM502" s="30" t="str">
        <f t="shared" si="125"/>
        <v/>
      </c>
      <c r="AN502" s="30" t="str">
        <f t="shared" si="118"/>
        <v/>
      </c>
      <c r="AR502" s="30">
        <v>480</v>
      </c>
      <c r="AS502" s="30" t="str">
        <f t="shared" si="126"/>
        <v/>
      </c>
      <c r="AT502" s="30" t="str">
        <f t="shared" si="127"/>
        <v/>
      </c>
    </row>
    <row r="503" spans="2:46" x14ac:dyDescent="0.3">
      <c r="B503" s="30">
        <v>481</v>
      </c>
      <c r="C503" s="30" t="str">
        <f t="shared" si="119"/>
        <v/>
      </c>
      <c r="D503" s="30" t="str">
        <f t="shared" si="112"/>
        <v/>
      </c>
      <c r="H503" s="30">
        <v>481</v>
      </c>
      <c r="I503" s="30" t="str">
        <f t="shared" si="120"/>
        <v/>
      </c>
      <c r="J503" s="30" t="str">
        <f t="shared" si="113"/>
        <v/>
      </c>
      <c r="N503" s="30">
        <v>481</v>
      </c>
      <c r="O503" s="30" t="str">
        <f t="shared" si="121"/>
        <v/>
      </c>
      <c r="P503" s="30" t="str">
        <f t="shared" si="114"/>
        <v/>
      </c>
      <c r="T503" s="30">
        <v>481</v>
      </c>
      <c r="U503" s="30" t="str">
        <f t="shared" si="122"/>
        <v/>
      </c>
      <c r="V503" s="30" t="str">
        <f t="shared" si="115"/>
        <v/>
      </c>
      <c r="Z503" s="30">
        <v>481</v>
      </c>
      <c r="AA503" s="30" t="str">
        <f t="shared" si="123"/>
        <v/>
      </c>
      <c r="AB503" s="30" t="str">
        <f t="shared" si="116"/>
        <v/>
      </c>
      <c r="AF503" s="30">
        <v>481</v>
      </c>
      <c r="AG503" s="30" t="str">
        <f t="shared" si="124"/>
        <v/>
      </c>
      <c r="AH503" s="30" t="str">
        <f t="shared" si="117"/>
        <v/>
      </c>
      <c r="AL503" s="30">
        <v>481</v>
      </c>
      <c r="AM503" s="30" t="str">
        <f t="shared" si="125"/>
        <v/>
      </c>
      <c r="AN503" s="30" t="str">
        <f t="shared" si="118"/>
        <v/>
      </c>
      <c r="AR503" s="30">
        <v>481</v>
      </c>
      <c r="AS503" s="30" t="str">
        <f t="shared" si="126"/>
        <v/>
      </c>
      <c r="AT503" s="30" t="str">
        <f t="shared" si="127"/>
        <v/>
      </c>
    </row>
    <row r="504" spans="2:46" x14ac:dyDescent="0.3">
      <c r="B504" s="30">
        <v>482</v>
      </c>
      <c r="C504" s="30" t="str">
        <f t="shared" si="119"/>
        <v/>
      </c>
      <c r="D504" s="30" t="str">
        <f t="shared" si="112"/>
        <v/>
      </c>
      <c r="H504" s="30">
        <v>482</v>
      </c>
      <c r="I504" s="30" t="str">
        <f t="shared" si="120"/>
        <v/>
      </c>
      <c r="J504" s="30" t="str">
        <f t="shared" si="113"/>
        <v/>
      </c>
      <c r="N504" s="30">
        <v>482</v>
      </c>
      <c r="O504" s="30" t="str">
        <f t="shared" si="121"/>
        <v/>
      </c>
      <c r="P504" s="30" t="str">
        <f t="shared" si="114"/>
        <v/>
      </c>
      <c r="T504" s="30">
        <v>482</v>
      </c>
      <c r="U504" s="30" t="str">
        <f t="shared" si="122"/>
        <v/>
      </c>
      <c r="V504" s="30" t="str">
        <f t="shared" si="115"/>
        <v/>
      </c>
      <c r="Z504" s="30">
        <v>482</v>
      </c>
      <c r="AA504" s="30" t="str">
        <f t="shared" si="123"/>
        <v/>
      </c>
      <c r="AB504" s="30" t="str">
        <f t="shared" si="116"/>
        <v/>
      </c>
      <c r="AF504" s="30">
        <v>482</v>
      </c>
      <c r="AG504" s="30" t="str">
        <f t="shared" si="124"/>
        <v/>
      </c>
      <c r="AH504" s="30" t="str">
        <f t="shared" si="117"/>
        <v/>
      </c>
      <c r="AL504" s="30">
        <v>482</v>
      </c>
      <c r="AM504" s="30" t="str">
        <f t="shared" si="125"/>
        <v/>
      </c>
      <c r="AN504" s="30" t="str">
        <f t="shared" si="118"/>
        <v/>
      </c>
      <c r="AR504" s="30">
        <v>482</v>
      </c>
      <c r="AS504" s="30" t="str">
        <f t="shared" si="126"/>
        <v/>
      </c>
      <c r="AT504" s="30" t="str">
        <f t="shared" si="127"/>
        <v/>
      </c>
    </row>
    <row r="505" spans="2:46" x14ac:dyDescent="0.3">
      <c r="B505" s="30">
        <v>483</v>
      </c>
      <c r="C505" s="30" t="str">
        <f t="shared" si="119"/>
        <v/>
      </c>
      <c r="D505" s="30" t="str">
        <f t="shared" si="112"/>
        <v/>
      </c>
      <c r="H505" s="30">
        <v>483</v>
      </c>
      <c r="I505" s="30" t="str">
        <f t="shared" si="120"/>
        <v/>
      </c>
      <c r="J505" s="30" t="str">
        <f t="shared" si="113"/>
        <v/>
      </c>
      <c r="N505" s="30">
        <v>483</v>
      </c>
      <c r="O505" s="30" t="str">
        <f t="shared" si="121"/>
        <v/>
      </c>
      <c r="P505" s="30" t="str">
        <f t="shared" si="114"/>
        <v/>
      </c>
      <c r="T505" s="30">
        <v>483</v>
      </c>
      <c r="U505" s="30" t="str">
        <f t="shared" si="122"/>
        <v/>
      </c>
      <c r="V505" s="30" t="str">
        <f t="shared" si="115"/>
        <v/>
      </c>
      <c r="Z505" s="30">
        <v>483</v>
      </c>
      <c r="AA505" s="30" t="str">
        <f t="shared" si="123"/>
        <v/>
      </c>
      <c r="AB505" s="30" t="str">
        <f t="shared" si="116"/>
        <v/>
      </c>
      <c r="AF505" s="30">
        <v>483</v>
      </c>
      <c r="AG505" s="30" t="str">
        <f t="shared" si="124"/>
        <v/>
      </c>
      <c r="AH505" s="30" t="str">
        <f t="shared" si="117"/>
        <v/>
      </c>
      <c r="AL505" s="30">
        <v>483</v>
      </c>
      <c r="AM505" s="30" t="str">
        <f t="shared" si="125"/>
        <v/>
      </c>
      <c r="AN505" s="30" t="str">
        <f t="shared" si="118"/>
        <v/>
      </c>
      <c r="AR505" s="30">
        <v>483</v>
      </c>
      <c r="AS505" s="30" t="str">
        <f t="shared" si="126"/>
        <v/>
      </c>
      <c r="AT505" s="30" t="str">
        <f t="shared" si="127"/>
        <v/>
      </c>
    </row>
    <row r="506" spans="2:46" x14ac:dyDescent="0.3">
      <c r="B506" s="30">
        <v>484</v>
      </c>
      <c r="C506" s="30" t="str">
        <f t="shared" si="119"/>
        <v/>
      </c>
      <c r="D506" s="30" t="str">
        <f t="shared" si="112"/>
        <v/>
      </c>
      <c r="H506" s="30">
        <v>484</v>
      </c>
      <c r="I506" s="30" t="str">
        <f t="shared" si="120"/>
        <v/>
      </c>
      <c r="J506" s="30" t="str">
        <f t="shared" si="113"/>
        <v/>
      </c>
      <c r="N506" s="30">
        <v>484</v>
      </c>
      <c r="O506" s="30" t="str">
        <f t="shared" si="121"/>
        <v/>
      </c>
      <c r="P506" s="30" t="str">
        <f t="shared" si="114"/>
        <v/>
      </c>
      <c r="T506" s="30">
        <v>484</v>
      </c>
      <c r="U506" s="30" t="str">
        <f t="shared" si="122"/>
        <v/>
      </c>
      <c r="V506" s="30" t="str">
        <f t="shared" si="115"/>
        <v/>
      </c>
      <c r="Z506" s="30">
        <v>484</v>
      </c>
      <c r="AA506" s="30" t="str">
        <f t="shared" si="123"/>
        <v/>
      </c>
      <c r="AB506" s="30" t="str">
        <f t="shared" si="116"/>
        <v/>
      </c>
      <c r="AF506" s="30">
        <v>484</v>
      </c>
      <c r="AG506" s="30" t="str">
        <f t="shared" si="124"/>
        <v/>
      </c>
      <c r="AH506" s="30" t="str">
        <f t="shared" si="117"/>
        <v/>
      </c>
      <c r="AL506" s="30">
        <v>484</v>
      </c>
      <c r="AM506" s="30" t="str">
        <f t="shared" si="125"/>
        <v/>
      </c>
      <c r="AN506" s="30" t="str">
        <f t="shared" si="118"/>
        <v/>
      </c>
      <c r="AR506" s="30">
        <v>484</v>
      </c>
      <c r="AS506" s="30" t="str">
        <f t="shared" si="126"/>
        <v/>
      </c>
      <c r="AT506" s="30" t="str">
        <f t="shared" si="127"/>
        <v/>
      </c>
    </row>
    <row r="507" spans="2:46" x14ac:dyDescent="0.3">
      <c r="B507" s="30">
        <v>485</v>
      </c>
      <c r="C507" s="30" t="str">
        <f t="shared" si="119"/>
        <v/>
      </c>
      <c r="D507" s="30" t="str">
        <f t="shared" si="112"/>
        <v/>
      </c>
      <c r="H507" s="30">
        <v>485</v>
      </c>
      <c r="I507" s="30" t="str">
        <f t="shared" si="120"/>
        <v/>
      </c>
      <c r="J507" s="30" t="str">
        <f t="shared" si="113"/>
        <v/>
      </c>
      <c r="N507" s="30">
        <v>485</v>
      </c>
      <c r="O507" s="30" t="str">
        <f t="shared" si="121"/>
        <v/>
      </c>
      <c r="P507" s="30" t="str">
        <f t="shared" si="114"/>
        <v/>
      </c>
      <c r="T507" s="30">
        <v>485</v>
      </c>
      <c r="U507" s="30" t="str">
        <f t="shared" si="122"/>
        <v/>
      </c>
      <c r="V507" s="30" t="str">
        <f t="shared" si="115"/>
        <v/>
      </c>
      <c r="Z507" s="30">
        <v>485</v>
      </c>
      <c r="AA507" s="30" t="str">
        <f t="shared" si="123"/>
        <v/>
      </c>
      <c r="AB507" s="30" t="str">
        <f t="shared" si="116"/>
        <v/>
      </c>
      <c r="AF507" s="30">
        <v>485</v>
      </c>
      <c r="AG507" s="30" t="str">
        <f t="shared" si="124"/>
        <v/>
      </c>
      <c r="AH507" s="30" t="str">
        <f t="shared" si="117"/>
        <v/>
      </c>
      <c r="AL507" s="30">
        <v>485</v>
      </c>
      <c r="AM507" s="30" t="str">
        <f t="shared" si="125"/>
        <v/>
      </c>
      <c r="AN507" s="30" t="str">
        <f t="shared" si="118"/>
        <v/>
      </c>
      <c r="AR507" s="30">
        <v>485</v>
      </c>
      <c r="AS507" s="30" t="str">
        <f t="shared" si="126"/>
        <v/>
      </c>
      <c r="AT507" s="30" t="str">
        <f t="shared" si="127"/>
        <v/>
      </c>
    </row>
    <row r="508" spans="2:46" x14ac:dyDescent="0.3">
      <c r="B508" s="30">
        <v>486</v>
      </c>
      <c r="C508" s="30" t="str">
        <f t="shared" si="119"/>
        <v/>
      </c>
      <c r="D508" s="30" t="str">
        <f t="shared" si="112"/>
        <v/>
      </c>
      <c r="H508" s="30">
        <v>486</v>
      </c>
      <c r="I508" s="30" t="str">
        <f t="shared" si="120"/>
        <v/>
      </c>
      <c r="J508" s="30" t="str">
        <f t="shared" si="113"/>
        <v/>
      </c>
      <c r="N508" s="30">
        <v>486</v>
      </c>
      <c r="O508" s="30" t="str">
        <f t="shared" si="121"/>
        <v/>
      </c>
      <c r="P508" s="30" t="str">
        <f t="shared" si="114"/>
        <v/>
      </c>
      <c r="T508" s="30">
        <v>486</v>
      </c>
      <c r="U508" s="30" t="str">
        <f t="shared" si="122"/>
        <v/>
      </c>
      <c r="V508" s="30" t="str">
        <f t="shared" si="115"/>
        <v/>
      </c>
      <c r="Z508" s="30">
        <v>486</v>
      </c>
      <c r="AA508" s="30" t="str">
        <f t="shared" si="123"/>
        <v/>
      </c>
      <c r="AB508" s="30" t="str">
        <f t="shared" si="116"/>
        <v/>
      </c>
      <c r="AF508" s="30">
        <v>486</v>
      </c>
      <c r="AG508" s="30" t="str">
        <f t="shared" si="124"/>
        <v/>
      </c>
      <c r="AH508" s="30" t="str">
        <f t="shared" si="117"/>
        <v/>
      </c>
      <c r="AL508" s="30">
        <v>486</v>
      </c>
      <c r="AM508" s="30" t="str">
        <f t="shared" si="125"/>
        <v/>
      </c>
      <c r="AN508" s="30" t="str">
        <f t="shared" si="118"/>
        <v/>
      </c>
      <c r="AR508" s="30">
        <v>486</v>
      </c>
      <c r="AS508" s="30" t="str">
        <f t="shared" si="126"/>
        <v/>
      </c>
      <c r="AT508" s="30" t="str">
        <f t="shared" si="127"/>
        <v/>
      </c>
    </row>
    <row r="509" spans="2:46" x14ac:dyDescent="0.3">
      <c r="B509" s="30">
        <v>487</v>
      </c>
      <c r="C509" s="30" t="str">
        <f t="shared" si="119"/>
        <v/>
      </c>
      <c r="D509" s="30" t="str">
        <f t="shared" si="112"/>
        <v/>
      </c>
      <c r="H509" s="30">
        <v>487</v>
      </c>
      <c r="I509" s="30" t="str">
        <f t="shared" si="120"/>
        <v/>
      </c>
      <c r="J509" s="30" t="str">
        <f t="shared" si="113"/>
        <v/>
      </c>
      <c r="N509" s="30">
        <v>487</v>
      </c>
      <c r="O509" s="30" t="str">
        <f t="shared" si="121"/>
        <v/>
      </c>
      <c r="P509" s="30" t="str">
        <f t="shared" si="114"/>
        <v/>
      </c>
      <c r="T509" s="30">
        <v>487</v>
      </c>
      <c r="U509" s="30" t="str">
        <f t="shared" si="122"/>
        <v/>
      </c>
      <c r="V509" s="30" t="str">
        <f t="shared" si="115"/>
        <v/>
      </c>
      <c r="Z509" s="30">
        <v>487</v>
      </c>
      <c r="AA509" s="30" t="str">
        <f t="shared" si="123"/>
        <v/>
      </c>
      <c r="AB509" s="30" t="str">
        <f t="shared" si="116"/>
        <v/>
      </c>
      <c r="AF509" s="30">
        <v>487</v>
      </c>
      <c r="AG509" s="30" t="str">
        <f t="shared" si="124"/>
        <v/>
      </c>
      <c r="AH509" s="30" t="str">
        <f t="shared" si="117"/>
        <v/>
      </c>
      <c r="AL509" s="30">
        <v>487</v>
      </c>
      <c r="AM509" s="30" t="str">
        <f t="shared" si="125"/>
        <v/>
      </c>
      <c r="AN509" s="30" t="str">
        <f t="shared" si="118"/>
        <v/>
      </c>
      <c r="AR509" s="30">
        <v>487</v>
      </c>
      <c r="AS509" s="30" t="str">
        <f t="shared" si="126"/>
        <v/>
      </c>
      <c r="AT509" s="30" t="str">
        <f t="shared" si="127"/>
        <v/>
      </c>
    </row>
    <row r="510" spans="2:46" x14ac:dyDescent="0.3">
      <c r="B510" s="30">
        <v>488</v>
      </c>
      <c r="C510" s="30" t="str">
        <f t="shared" si="119"/>
        <v/>
      </c>
      <c r="D510" s="30" t="str">
        <f t="shared" si="112"/>
        <v/>
      </c>
      <c r="H510" s="30">
        <v>488</v>
      </c>
      <c r="I510" s="30" t="str">
        <f t="shared" si="120"/>
        <v/>
      </c>
      <c r="J510" s="30" t="str">
        <f t="shared" si="113"/>
        <v/>
      </c>
      <c r="N510" s="30">
        <v>488</v>
      </c>
      <c r="O510" s="30" t="str">
        <f t="shared" si="121"/>
        <v/>
      </c>
      <c r="P510" s="30" t="str">
        <f t="shared" si="114"/>
        <v/>
      </c>
      <c r="T510" s="30">
        <v>488</v>
      </c>
      <c r="U510" s="30" t="str">
        <f t="shared" si="122"/>
        <v/>
      </c>
      <c r="V510" s="30" t="str">
        <f t="shared" si="115"/>
        <v/>
      </c>
      <c r="Z510" s="30">
        <v>488</v>
      </c>
      <c r="AA510" s="30" t="str">
        <f t="shared" si="123"/>
        <v/>
      </c>
      <c r="AB510" s="30" t="str">
        <f t="shared" si="116"/>
        <v/>
      </c>
      <c r="AF510" s="30">
        <v>488</v>
      </c>
      <c r="AG510" s="30" t="str">
        <f t="shared" si="124"/>
        <v/>
      </c>
      <c r="AH510" s="30" t="str">
        <f t="shared" si="117"/>
        <v/>
      </c>
      <c r="AL510" s="30">
        <v>488</v>
      </c>
      <c r="AM510" s="30" t="str">
        <f t="shared" si="125"/>
        <v/>
      </c>
      <c r="AN510" s="30" t="str">
        <f t="shared" si="118"/>
        <v/>
      </c>
      <c r="AR510" s="30">
        <v>488</v>
      </c>
      <c r="AS510" s="30" t="str">
        <f t="shared" si="126"/>
        <v/>
      </c>
      <c r="AT510" s="30" t="str">
        <f t="shared" si="127"/>
        <v/>
      </c>
    </row>
    <row r="511" spans="2:46" x14ac:dyDescent="0.3">
      <c r="B511" s="30">
        <v>489</v>
      </c>
      <c r="C511" s="30" t="str">
        <f t="shared" si="119"/>
        <v/>
      </c>
      <c r="D511" s="30" t="str">
        <f t="shared" si="112"/>
        <v/>
      </c>
      <c r="H511" s="30">
        <v>489</v>
      </c>
      <c r="I511" s="30" t="str">
        <f t="shared" si="120"/>
        <v/>
      </c>
      <c r="J511" s="30" t="str">
        <f t="shared" si="113"/>
        <v/>
      </c>
      <c r="N511" s="30">
        <v>489</v>
      </c>
      <c r="O511" s="30" t="str">
        <f t="shared" si="121"/>
        <v/>
      </c>
      <c r="P511" s="30" t="str">
        <f t="shared" si="114"/>
        <v/>
      </c>
      <c r="T511" s="30">
        <v>489</v>
      </c>
      <c r="U511" s="30" t="str">
        <f t="shared" si="122"/>
        <v/>
      </c>
      <c r="V511" s="30" t="str">
        <f t="shared" si="115"/>
        <v/>
      </c>
      <c r="Z511" s="30">
        <v>489</v>
      </c>
      <c r="AA511" s="30" t="str">
        <f t="shared" si="123"/>
        <v/>
      </c>
      <c r="AB511" s="30" t="str">
        <f t="shared" si="116"/>
        <v/>
      </c>
      <c r="AF511" s="30">
        <v>489</v>
      </c>
      <c r="AG511" s="30" t="str">
        <f t="shared" si="124"/>
        <v/>
      </c>
      <c r="AH511" s="30" t="str">
        <f t="shared" si="117"/>
        <v/>
      </c>
      <c r="AL511" s="30">
        <v>489</v>
      </c>
      <c r="AM511" s="30" t="str">
        <f t="shared" si="125"/>
        <v/>
      </c>
      <c r="AN511" s="30" t="str">
        <f t="shared" si="118"/>
        <v/>
      </c>
      <c r="AR511" s="30">
        <v>489</v>
      </c>
      <c r="AS511" s="30" t="str">
        <f t="shared" si="126"/>
        <v/>
      </c>
      <c r="AT511" s="30" t="str">
        <f t="shared" si="127"/>
        <v/>
      </c>
    </row>
    <row r="512" spans="2:46" x14ac:dyDescent="0.3">
      <c r="B512" s="30">
        <v>490</v>
      </c>
      <c r="C512" s="30" t="str">
        <f t="shared" si="119"/>
        <v/>
      </c>
      <c r="D512" s="30" t="str">
        <f t="shared" si="112"/>
        <v/>
      </c>
      <c r="H512" s="30">
        <v>490</v>
      </c>
      <c r="I512" s="30" t="str">
        <f t="shared" si="120"/>
        <v/>
      </c>
      <c r="J512" s="30" t="str">
        <f t="shared" si="113"/>
        <v/>
      </c>
      <c r="N512" s="30">
        <v>490</v>
      </c>
      <c r="O512" s="30" t="str">
        <f t="shared" si="121"/>
        <v/>
      </c>
      <c r="P512" s="30" t="str">
        <f t="shared" si="114"/>
        <v/>
      </c>
      <c r="T512" s="30">
        <v>490</v>
      </c>
      <c r="U512" s="30" t="str">
        <f t="shared" si="122"/>
        <v/>
      </c>
      <c r="V512" s="30" t="str">
        <f t="shared" si="115"/>
        <v/>
      </c>
      <c r="Z512" s="30">
        <v>490</v>
      </c>
      <c r="AA512" s="30" t="str">
        <f t="shared" si="123"/>
        <v/>
      </c>
      <c r="AB512" s="30" t="str">
        <f t="shared" si="116"/>
        <v/>
      </c>
      <c r="AF512" s="30">
        <v>490</v>
      </c>
      <c r="AG512" s="30" t="str">
        <f t="shared" si="124"/>
        <v/>
      </c>
      <c r="AH512" s="30" t="str">
        <f t="shared" si="117"/>
        <v/>
      </c>
      <c r="AL512" s="30">
        <v>490</v>
      </c>
      <c r="AM512" s="30" t="str">
        <f t="shared" si="125"/>
        <v/>
      </c>
      <c r="AN512" s="30" t="str">
        <f t="shared" si="118"/>
        <v/>
      </c>
      <c r="AR512" s="30">
        <v>490</v>
      </c>
      <c r="AS512" s="30" t="str">
        <f t="shared" si="126"/>
        <v/>
      </c>
      <c r="AT512" s="30" t="str">
        <f t="shared" si="127"/>
        <v/>
      </c>
    </row>
    <row r="513" spans="2:46" x14ac:dyDescent="0.3">
      <c r="B513" s="30">
        <v>491</v>
      </c>
      <c r="C513" s="30" t="str">
        <f t="shared" si="119"/>
        <v/>
      </c>
      <c r="D513" s="30" t="str">
        <f t="shared" si="112"/>
        <v/>
      </c>
      <c r="H513" s="30">
        <v>491</v>
      </c>
      <c r="I513" s="30" t="str">
        <f t="shared" si="120"/>
        <v/>
      </c>
      <c r="J513" s="30" t="str">
        <f t="shared" si="113"/>
        <v/>
      </c>
      <c r="N513" s="30">
        <v>491</v>
      </c>
      <c r="O513" s="30" t="str">
        <f t="shared" si="121"/>
        <v/>
      </c>
      <c r="P513" s="30" t="str">
        <f t="shared" si="114"/>
        <v/>
      </c>
      <c r="T513" s="30">
        <v>491</v>
      </c>
      <c r="U513" s="30" t="str">
        <f t="shared" si="122"/>
        <v/>
      </c>
      <c r="V513" s="30" t="str">
        <f t="shared" si="115"/>
        <v/>
      </c>
      <c r="Z513" s="30">
        <v>491</v>
      </c>
      <c r="AA513" s="30" t="str">
        <f t="shared" si="123"/>
        <v/>
      </c>
      <c r="AB513" s="30" t="str">
        <f t="shared" si="116"/>
        <v/>
      </c>
      <c r="AF513" s="30">
        <v>491</v>
      </c>
      <c r="AG513" s="30" t="str">
        <f t="shared" si="124"/>
        <v/>
      </c>
      <c r="AH513" s="30" t="str">
        <f t="shared" si="117"/>
        <v/>
      </c>
      <c r="AL513" s="30">
        <v>491</v>
      </c>
      <c r="AM513" s="30" t="str">
        <f t="shared" si="125"/>
        <v/>
      </c>
      <c r="AN513" s="30" t="str">
        <f t="shared" si="118"/>
        <v/>
      </c>
      <c r="AR513" s="30">
        <v>491</v>
      </c>
      <c r="AS513" s="30" t="str">
        <f t="shared" si="126"/>
        <v/>
      </c>
      <c r="AT513" s="30" t="str">
        <f t="shared" si="127"/>
        <v/>
      </c>
    </row>
    <row r="514" spans="2:46" x14ac:dyDescent="0.3">
      <c r="B514" s="30">
        <v>492</v>
      </c>
      <c r="C514" s="30" t="str">
        <f t="shared" si="119"/>
        <v/>
      </c>
      <c r="D514" s="30" t="str">
        <f t="shared" si="112"/>
        <v/>
      </c>
      <c r="H514" s="30">
        <v>492</v>
      </c>
      <c r="I514" s="30" t="str">
        <f t="shared" si="120"/>
        <v/>
      </c>
      <c r="J514" s="30" t="str">
        <f t="shared" si="113"/>
        <v/>
      </c>
      <c r="N514" s="30">
        <v>492</v>
      </c>
      <c r="O514" s="30" t="str">
        <f t="shared" si="121"/>
        <v/>
      </c>
      <c r="P514" s="30" t="str">
        <f t="shared" si="114"/>
        <v/>
      </c>
      <c r="T514" s="30">
        <v>492</v>
      </c>
      <c r="U514" s="30" t="str">
        <f t="shared" si="122"/>
        <v/>
      </c>
      <c r="V514" s="30" t="str">
        <f t="shared" si="115"/>
        <v/>
      </c>
      <c r="Z514" s="30">
        <v>492</v>
      </c>
      <c r="AA514" s="30" t="str">
        <f t="shared" si="123"/>
        <v/>
      </c>
      <c r="AB514" s="30" t="str">
        <f t="shared" si="116"/>
        <v/>
      </c>
      <c r="AF514" s="30">
        <v>492</v>
      </c>
      <c r="AG514" s="30" t="str">
        <f t="shared" si="124"/>
        <v/>
      </c>
      <c r="AH514" s="30" t="str">
        <f t="shared" si="117"/>
        <v/>
      </c>
      <c r="AL514" s="30">
        <v>492</v>
      </c>
      <c r="AM514" s="30" t="str">
        <f t="shared" si="125"/>
        <v/>
      </c>
      <c r="AN514" s="30" t="str">
        <f t="shared" si="118"/>
        <v/>
      </c>
      <c r="AR514" s="30">
        <v>492</v>
      </c>
      <c r="AS514" s="30" t="str">
        <f t="shared" si="126"/>
        <v/>
      </c>
      <c r="AT514" s="30" t="str">
        <f t="shared" si="127"/>
        <v/>
      </c>
    </row>
    <row r="515" spans="2:46" x14ac:dyDescent="0.3">
      <c r="B515" s="30">
        <v>493</v>
      </c>
      <c r="C515" s="30" t="str">
        <f t="shared" si="119"/>
        <v/>
      </c>
      <c r="D515" s="30" t="str">
        <f t="shared" si="112"/>
        <v/>
      </c>
      <c r="H515" s="30">
        <v>493</v>
      </c>
      <c r="I515" s="30" t="str">
        <f t="shared" si="120"/>
        <v/>
      </c>
      <c r="J515" s="30" t="str">
        <f t="shared" si="113"/>
        <v/>
      </c>
      <c r="N515" s="30">
        <v>493</v>
      </c>
      <c r="O515" s="30" t="str">
        <f t="shared" si="121"/>
        <v/>
      </c>
      <c r="P515" s="30" t="str">
        <f t="shared" si="114"/>
        <v/>
      </c>
      <c r="T515" s="30">
        <v>493</v>
      </c>
      <c r="U515" s="30" t="str">
        <f t="shared" si="122"/>
        <v/>
      </c>
      <c r="V515" s="30" t="str">
        <f t="shared" si="115"/>
        <v/>
      </c>
      <c r="Z515" s="30">
        <v>493</v>
      </c>
      <c r="AA515" s="30" t="str">
        <f t="shared" si="123"/>
        <v/>
      </c>
      <c r="AB515" s="30" t="str">
        <f t="shared" si="116"/>
        <v/>
      </c>
      <c r="AF515" s="30">
        <v>493</v>
      </c>
      <c r="AG515" s="30" t="str">
        <f t="shared" si="124"/>
        <v/>
      </c>
      <c r="AH515" s="30" t="str">
        <f t="shared" si="117"/>
        <v/>
      </c>
      <c r="AL515" s="30">
        <v>493</v>
      </c>
      <c r="AM515" s="30" t="str">
        <f t="shared" si="125"/>
        <v/>
      </c>
      <c r="AN515" s="30" t="str">
        <f t="shared" si="118"/>
        <v/>
      </c>
      <c r="AR515" s="30">
        <v>493</v>
      </c>
      <c r="AS515" s="30" t="str">
        <f t="shared" si="126"/>
        <v/>
      </c>
      <c r="AT515" s="30" t="str">
        <f t="shared" si="127"/>
        <v/>
      </c>
    </row>
    <row r="516" spans="2:46" x14ac:dyDescent="0.3">
      <c r="B516" s="30">
        <v>494</v>
      </c>
      <c r="C516" s="30" t="str">
        <f t="shared" si="119"/>
        <v/>
      </c>
      <c r="D516" s="30" t="str">
        <f t="shared" si="112"/>
        <v/>
      </c>
      <c r="H516" s="30">
        <v>494</v>
      </c>
      <c r="I516" s="30" t="str">
        <f t="shared" si="120"/>
        <v/>
      </c>
      <c r="J516" s="30" t="str">
        <f t="shared" si="113"/>
        <v/>
      </c>
      <c r="N516" s="30">
        <v>494</v>
      </c>
      <c r="O516" s="30" t="str">
        <f t="shared" si="121"/>
        <v/>
      </c>
      <c r="P516" s="30" t="str">
        <f t="shared" si="114"/>
        <v/>
      </c>
      <c r="T516" s="30">
        <v>494</v>
      </c>
      <c r="U516" s="30" t="str">
        <f t="shared" si="122"/>
        <v/>
      </c>
      <c r="V516" s="30" t="str">
        <f t="shared" si="115"/>
        <v/>
      </c>
      <c r="Z516" s="30">
        <v>494</v>
      </c>
      <c r="AA516" s="30" t="str">
        <f t="shared" si="123"/>
        <v/>
      </c>
      <c r="AB516" s="30" t="str">
        <f t="shared" si="116"/>
        <v/>
      </c>
      <c r="AF516" s="30">
        <v>494</v>
      </c>
      <c r="AG516" s="30" t="str">
        <f t="shared" si="124"/>
        <v/>
      </c>
      <c r="AH516" s="30" t="str">
        <f t="shared" si="117"/>
        <v/>
      </c>
      <c r="AL516" s="30">
        <v>494</v>
      </c>
      <c r="AM516" s="30" t="str">
        <f t="shared" si="125"/>
        <v/>
      </c>
      <c r="AN516" s="30" t="str">
        <f t="shared" si="118"/>
        <v/>
      </c>
      <c r="AR516" s="30">
        <v>494</v>
      </c>
      <c r="AS516" s="30" t="str">
        <f t="shared" si="126"/>
        <v/>
      </c>
      <c r="AT516" s="30" t="str">
        <f t="shared" si="127"/>
        <v/>
      </c>
    </row>
    <row r="517" spans="2:46" x14ac:dyDescent="0.3">
      <c r="B517" s="30">
        <v>495</v>
      </c>
      <c r="C517" s="30" t="str">
        <f t="shared" si="119"/>
        <v/>
      </c>
      <c r="D517" s="30" t="str">
        <f t="shared" si="112"/>
        <v/>
      </c>
      <c r="H517" s="30">
        <v>495</v>
      </c>
      <c r="I517" s="30" t="str">
        <f t="shared" si="120"/>
        <v/>
      </c>
      <c r="J517" s="30" t="str">
        <f t="shared" si="113"/>
        <v/>
      </c>
      <c r="N517" s="30">
        <v>495</v>
      </c>
      <c r="O517" s="30" t="str">
        <f t="shared" si="121"/>
        <v/>
      </c>
      <c r="P517" s="30" t="str">
        <f t="shared" si="114"/>
        <v/>
      </c>
      <c r="T517" s="30">
        <v>495</v>
      </c>
      <c r="U517" s="30" t="str">
        <f t="shared" si="122"/>
        <v/>
      </c>
      <c r="V517" s="30" t="str">
        <f t="shared" si="115"/>
        <v/>
      </c>
      <c r="Z517" s="30">
        <v>495</v>
      </c>
      <c r="AA517" s="30" t="str">
        <f t="shared" si="123"/>
        <v/>
      </c>
      <c r="AB517" s="30" t="str">
        <f t="shared" si="116"/>
        <v/>
      </c>
      <c r="AF517" s="30">
        <v>495</v>
      </c>
      <c r="AG517" s="30" t="str">
        <f t="shared" si="124"/>
        <v/>
      </c>
      <c r="AH517" s="30" t="str">
        <f t="shared" si="117"/>
        <v/>
      </c>
      <c r="AL517" s="30">
        <v>495</v>
      </c>
      <c r="AM517" s="30" t="str">
        <f t="shared" si="125"/>
        <v/>
      </c>
      <c r="AN517" s="30" t="str">
        <f t="shared" si="118"/>
        <v/>
      </c>
      <c r="AR517" s="30">
        <v>495</v>
      </c>
      <c r="AS517" s="30" t="str">
        <f t="shared" si="126"/>
        <v/>
      </c>
      <c r="AT517" s="30" t="str">
        <f t="shared" si="127"/>
        <v/>
      </c>
    </row>
    <row r="518" spans="2:46" x14ac:dyDescent="0.3">
      <c r="B518" s="30">
        <v>496</v>
      </c>
      <c r="C518" s="30" t="str">
        <f t="shared" si="119"/>
        <v/>
      </c>
      <c r="D518" s="30" t="str">
        <f t="shared" si="112"/>
        <v/>
      </c>
      <c r="H518" s="30">
        <v>496</v>
      </c>
      <c r="I518" s="30" t="str">
        <f t="shared" si="120"/>
        <v/>
      </c>
      <c r="J518" s="30" t="str">
        <f t="shared" si="113"/>
        <v/>
      </c>
      <c r="N518" s="30">
        <v>496</v>
      </c>
      <c r="O518" s="30" t="str">
        <f t="shared" si="121"/>
        <v/>
      </c>
      <c r="P518" s="30" t="str">
        <f t="shared" si="114"/>
        <v/>
      </c>
      <c r="T518" s="30">
        <v>496</v>
      </c>
      <c r="U518" s="30" t="str">
        <f t="shared" si="122"/>
        <v/>
      </c>
      <c r="V518" s="30" t="str">
        <f t="shared" si="115"/>
        <v/>
      </c>
      <c r="Z518" s="30">
        <v>496</v>
      </c>
      <c r="AA518" s="30" t="str">
        <f t="shared" si="123"/>
        <v/>
      </c>
      <c r="AB518" s="30" t="str">
        <f t="shared" si="116"/>
        <v/>
      </c>
      <c r="AF518" s="30">
        <v>496</v>
      </c>
      <c r="AG518" s="30" t="str">
        <f t="shared" si="124"/>
        <v/>
      </c>
      <c r="AH518" s="30" t="str">
        <f t="shared" si="117"/>
        <v/>
      </c>
      <c r="AL518" s="30">
        <v>496</v>
      </c>
      <c r="AM518" s="30" t="str">
        <f t="shared" si="125"/>
        <v/>
      </c>
      <c r="AN518" s="30" t="str">
        <f t="shared" si="118"/>
        <v/>
      </c>
      <c r="AR518" s="30">
        <v>496</v>
      </c>
      <c r="AS518" s="30" t="str">
        <f t="shared" si="126"/>
        <v/>
      </c>
      <c r="AT518" s="30" t="str">
        <f t="shared" si="127"/>
        <v/>
      </c>
    </row>
    <row r="519" spans="2:46" x14ac:dyDescent="0.3">
      <c r="B519" s="30">
        <v>497</v>
      </c>
      <c r="C519" s="30" t="str">
        <f t="shared" si="119"/>
        <v/>
      </c>
      <c r="D519" s="30" t="str">
        <f t="shared" si="112"/>
        <v/>
      </c>
      <c r="H519" s="30">
        <v>497</v>
      </c>
      <c r="I519" s="30" t="str">
        <f t="shared" si="120"/>
        <v/>
      </c>
      <c r="J519" s="30" t="str">
        <f t="shared" si="113"/>
        <v/>
      </c>
      <c r="N519" s="30">
        <v>497</v>
      </c>
      <c r="O519" s="30" t="str">
        <f t="shared" si="121"/>
        <v/>
      </c>
      <c r="P519" s="30" t="str">
        <f t="shared" si="114"/>
        <v/>
      </c>
      <c r="T519" s="30">
        <v>497</v>
      </c>
      <c r="U519" s="30" t="str">
        <f t="shared" si="122"/>
        <v/>
      </c>
      <c r="V519" s="30" t="str">
        <f t="shared" si="115"/>
        <v/>
      </c>
      <c r="Z519" s="30">
        <v>497</v>
      </c>
      <c r="AA519" s="30" t="str">
        <f t="shared" si="123"/>
        <v/>
      </c>
      <c r="AB519" s="30" t="str">
        <f t="shared" si="116"/>
        <v/>
      </c>
      <c r="AF519" s="30">
        <v>497</v>
      </c>
      <c r="AG519" s="30" t="str">
        <f t="shared" si="124"/>
        <v/>
      </c>
      <c r="AH519" s="30" t="str">
        <f t="shared" si="117"/>
        <v/>
      </c>
      <c r="AL519" s="30">
        <v>497</v>
      </c>
      <c r="AM519" s="30" t="str">
        <f t="shared" si="125"/>
        <v/>
      </c>
      <c r="AN519" s="30" t="str">
        <f t="shared" si="118"/>
        <v/>
      </c>
      <c r="AR519" s="30">
        <v>497</v>
      </c>
      <c r="AS519" s="30" t="str">
        <f t="shared" si="126"/>
        <v/>
      </c>
      <c r="AT519" s="30" t="str">
        <f t="shared" si="127"/>
        <v/>
      </c>
    </row>
    <row r="520" spans="2:46" x14ac:dyDescent="0.3">
      <c r="B520" s="30">
        <v>498</v>
      </c>
      <c r="C520" s="30" t="str">
        <f t="shared" si="119"/>
        <v/>
      </c>
      <c r="D520" s="30" t="str">
        <f t="shared" si="112"/>
        <v/>
      </c>
      <c r="H520" s="30">
        <v>498</v>
      </c>
      <c r="I520" s="30" t="str">
        <f t="shared" si="120"/>
        <v/>
      </c>
      <c r="J520" s="30" t="str">
        <f t="shared" si="113"/>
        <v/>
      </c>
      <c r="N520" s="30">
        <v>498</v>
      </c>
      <c r="O520" s="30" t="str">
        <f t="shared" si="121"/>
        <v/>
      </c>
      <c r="P520" s="30" t="str">
        <f t="shared" si="114"/>
        <v/>
      </c>
      <c r="T520" s="30">
        <v>498</v>
      </c>
      <c r="U520" s="30" t="str">
        <f t="shared" si="122"/>
        <v/>
      </c>
      <c r="V520" s="30" t="str">
        <f t="shared" si="115"/>
        <v/>
      </c>
      <c r="Z520" s="30">
        <v>498</v>
      </c>
      <c r="AA520" s="30" t="str">
        <f t="shared" si="123"/>
        <v/>
      </c>
      <c r="AB520" s="30" t="str">
        <f t="shared" si="116"/>
        <v/>
      </c>
      <c r="AF520" s="30">
        <v>498</v>
      </c>
      <c r="AG520" s="30" t="str">
        <f t="shared" si="124"/>
        <v/>
      </c>
      <c r="AH520" s="30" t="str">
        <f t="shared" si="117"/>
        <v/>
      </c>
      <c r="AL520" s="30">
        <v>498</v>
      </c>
      <c r="AM520" s="30" t="str">
        <f t="shared" si="125"/>
        <v/>
      </c>
      <c r="AN520" s="30" t="str">
        <f t="shared" si="118"/>
        <v/>
      </c>
      <c r="AR520" s="30">
        <v>498</v>
      </c>
      <c r="AS520" s="30" t="str">
        <f t="shared" si="126"/>
        <v/>
      </c>
      <c r="AT520" s="30" t="str">
        <f t="shared" si="127"/>
        <v/>
      </c>
    </row>
    <row r="521" spans="2:46" x14ac:dyDescent="0.3">
      <c r="B521" s="30">
        <v>499</v>
      </c>
      <c r="C521" s="30" t="str">
        <f t="shared" si="119"/>
        <v/>
      </c>
      <c r="D521" s="30" t="str">
        <f t="shared" si="112"/>
        <v/>
      </c>
      <c r="H521" s="30">
        <v>499</v>
      </c>
      <c r="I521" s="30" t="str">
        <f t="shared" si="120"/>
        <v/>
      </c>
      <c r="J521" s="30" t="str">
        <f t="shared" si="113"/>
        <v/>
      </c>
      <c r="N521" s="30">
        <v>499</v>
      </c>
      <c r="O521" s="30" t="str">
        <f t="shared" si="121"/>
        <v/>
      </c>
      <c r="P521" s="30" t="str">
        <f t="shared" si="114"/>
        <v/>
      </c>
      <c r="T521" s="30">
        <v>499</v>
      </c>
      <c r="U521" s="30" t="str">
        <f t="shared" si="122"/>
        <v/>
      </c>
      <c r="V521" s="30" t="str">
        <f t="shared" si="115"/>
        <v/>
      </c>
      <c r="Z521" s="30">
        <v>499</v>
      </c>
      <c r="AA521" s="30" t="str">
        <f t="shared" si="123"/>
        <v/>
      </c>
      <c r="AB521" s="30" t="str">
        <f t="shared" si="116"/>
        <v/>
      </c>
      <c r="AF521" s="30">
        <v>499</v>
      </c>
      <c r="AG521" s="30" t="str">
        <f t="shared" si="124"/>
        <v/>
      </c>
      <c r="AH521" s="30" t="str">
        <f t="shared" si="117"/>
        <v/>
      </c>
      <c r="AL521" s="30">
        <v>499</v>
      </c>
      <c r="AM521" s="30" t="str">
        <f t="shared" si="125"/>
        <v/>
      </c>
      <c r="AN521" s="30" t="str">
        <f t="shared" si="118"/>
        <v/>
      </c>
      <c r="AR521" s="30">
        <v>499</v>
      </c>
      <c r="AS521" s="30" t="str">
        <f t="shared" si="126"/>
        <v/>
      </c>
      <c r="AT521" s="30" t="str">
        <f t="shared" si="127"/>
        <v/>
      </c>
    </row>
    <row r="522" spans="2:46" x14ac:dyDescent="0.3">
      <c r="B522" s="30">
        <v>500</v>
      </c>
      <c r="C522" s="30" t="str">
        <f t="shared" si="119"/>
        <v/>
      </c>
      <c r="D522" s="30" t="str">
        <f t="shared" si="112"/>
        <v/>
      </c>
      <c r="H522" s="30">
        <v>500</v>
      </c>
      <c r="I522" s="30" t="str">
        <f t="shared" si="120"/>
        <v/>
      </c>
      <c r="J522" s="30" t="str">
        <f t="shared" si="113"/>
        <v/>
      </c>
      <c r="N522" s="30">
        <v>500</v>
      </c>
      <c r="O522" s="30" t="str">
        <f t="shared" si="121"/>
        <v/>
      </c>
      <c r="P522" s="30" t="str">
        <f t="shared" si="114"/>
        <v/>
      </c>
      <c r="T522" s="30">
        <v>500</v>
      </c>
      <c r="U522" s="30" t="str">
        <f t="shared" si="122"/>
        <v/>
      </c>
      <c r="V522" s="30" t="str">
        <f t="shared" si="115"/>
        <v/>
      </c>
      <c r="Z522" s="30">
        <v>500</v>
      </c>
      <c r="AA522" s="30" t="str">
        <f t="shared" si="123"/>
        <v/>
      </c>
      <c r="AB522" s="30" t="str">
        <f t="shared" si="116"/>
        <v/>
      </c>
      <c r="AF522" s="30">
        <v>500</v>
      </c>
      <c r="AG522" s="30" t="str">
        <f t="shared" si="124"/>
        <v/>
      </c>
      <c r="AH522" s="30" t="str">
        <f t="shared" si="117"/>
        <v/>
      </c>
      <c r="AL522" s="30">
        <v>500</v>
      </c>
      <c r="AM522" s="30" t="str">
        <f t="shared" si="125"/>
        <v/>
      </c>
      <c r="AN522" s="30" t="str">
        <f t="shared" si="118"/>
        <v/>
      </c>
      <c r="AR522" s="30">
        <v>500</v>
      </c>
      <c r="AS522" s="30" t="str">
        <f t="shared" si="126"/>
        <v/>
      </c>
      <c r="AT522" s="30" t="str">
        <f t="shared" si="127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DataStore_LT28w_2</vt:lpstr>
      <vt:lpstr>Tutorial</vt:lpstr>
      <vt:lpstr>AddData</vt:lpstr>
      <vt:lpstr>Data1</vt:lpstr>
      <vt:lpstr>Blad1</vt:lpstr>
      <vt:lpstr>FisherXTest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StHa .</dc:creator>
  <cp:lastModifiedBy>Stellan</cp:lastModifiedBy>
  <dcterms:created xsi:type="dcterms:W3CDTF">2018-11-27T08:51:10Z</dcterms:created>
  <dcterms:modified xsi:type="dcterms:W3CDTF">2019-03-27T09:16:48Z</dcterms:modified>
</cp:coreProperties>
</file>